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727"/>
  <workbookPr defaultThemeVersion="124226"/>
  <mc:AlternateContent xmlns:mc="http://schemas.openxmlformats.org/markup-compatibility/2006">
    <mc:Choice Requires="x15">
      <x15ac:absPath xmlns:x15ac="http://schemas.microsoft.com/office/spreadsheetml/2010/11/ac" url="C:\Users\takas\・個人フォルダー\01_サッカー関係\・（社）大分県サッカー協会　第四種　ジュニアHP\2019\prefectural_governor_cup\"/>
    </mc:Choice>
  </mc:AlternateContent>
  <xr:revisionPtr revIDLastSave="0" documentId="13_ncr:1_{A1FAC4A9-9AF1-4D54-85EB-3CDAF58D53E9}" xr6:coauthVersionLast="43" xr6:coauthVersionMax="43" xr10:uidLastSave="{00000000-0000-0000-0000-000000000000}"/>
  <bookViews>
    <workbookView xWindow="-90" yWindow="-90" windowWidth="19380" windowHeight="10380" tabRatio="814" activeTab="4" xr2:uid="{00000000-000D-0000-FFFF-FFFF00000000}"/>
  </bookViews>
  <sheets>
    <sheet name="実施要綱" sheetId="27" r:id="rId1"/>
    <sheet name="予選組合せ" sheetId="11" r:id="rId2"/>
    <sheet name="予選リーグ結果" sheetId="2" r:id="rId3"/>
    <sheet name="予選星取表" sheetId="4" r:id="rId4"/>
    <sheet name="決勝トーナメント最終結果" sheetId="25" r:id="rId5"/>
    <sheet name="フレンドリートーナメント最終結果 " sheetId="26" r:id="rId6"/>
    <sheet name="決勝T会場設営" sheetId="21" r:id="rId7"/>
    <sheet name="駐車券" sheetId="28" r:id="rId8"/>
    <sheet name="南大分SP駐車エリア" sheetId="29" r:id="rId9"/>
  </sheets>
  <definedNames>
    <definedName name="_xlnm.Print_Area" localSheetId="3">予選星取表!$A$1:$U$39,予選星取表!$A$41:$U$79,予選星取表!$A$81:$U$119,予選星取表!$A$121:$U$161</definedName>
    <definedName name="_xlnm.Print_Area" localSheetId="1">予選組合せ!$B$1:$S$42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123" i="4" l="1"/>
  <c r="K123" i="4"/>
  <c r="J125" i="4"/>
  <c r="H125" i="4"/>
  <c r="J123" i="4"/>
  <c r="H123" i="4"/>
  <c r="M125" i="4"/>
  <c r="K125" i="4"/>
  <c r="G123" i="4"/>
  <c r="E123" i="4"/>
  <c r="A58" i="4"/>
  <c r="M33" i="4"/>
  <c r="K33" i="4"/>
  <c r="J33" i="4"/>
  <c r="H33" i="4"/>
  <c r="M23" i="4"/>
  <c r="K23" i="4"/>
  <c r="J23" i="4"/>
  <c r="H23" i="4"/>
  <c r="M13" i="4"/>
  <c r="K13" i="4"/>
  <c r="J13" i="4"/>
  <c r="H13" i="4"/>
  <c r="M3" i="4"/>
  <c r="K3" i="4"/>
  <c r="J3" i="4"/>
  <c r="H3" i="4"/>
  <c r="M153" i="4"/>
  <c r="K153" i="4"/>
  <c r="J155" i="4"/>
  <c r="H155" i="4"/>
  <c r="J153" i="4"/>
  <c r="H153" i="4"/>
  <c r="M155" i="4"/>
  <c r="K155" i="4"/>
  <c r="G153" i="4"/>
  <c r="E153" i="4"/>
  <c r="M143" i="4"/>
  <c r="K143" i="4"/>
  <c r="J145" i="4"/>
  <c r="H145" i="4"/>
  <c r="J143" i="4"/>
  <c r="H143" i="4"/>
  <c r="M145" i="4"/>
  <c r="K145" i="4"/>
  <c r="G143" i="4"/>
  <c r="E143" i="4"/>
  <c r="M133" i="4"/>
  <c r="K133" i="4"/>
  <c r="J135" i="4"/>
  <c r="H135" i="4"/>
  <c r="J133" i="4"/>
  <c r="H133" i="4"/>
  <c r="M135" i="4"/>
  <c r="K135" i="4"/>
  <c r="G133" i="4"/>
  <c r="E133" i="4"/>
  <c r="M113" i="4"/>
  <c r="K113" i="4"/>
  <c r="J115" i="4"/>
  <c r="H115" i="4"/>
  <c r="J113" i="4"/>
  <c r="H113" i="4"/>
  <c r="M115" i="4"/>
  <c r="K115" i="4"/>
  <c r="G113" i="4"/>
  <c r="E113" i="4"/>
  <c r="M103" i="4"/>
  <c r="K103" i="4"/>
  <c r="J105" i="4"/>
  <c r="H105" i="4"/>
  <c r="J103" i="4"/>
  <c r="H103" i="4"/>
  <c r="M105" i="4"/>
  <c r="K105" i="4"/>
  <c r="G103" i="4"/>
  <c r="E103" i="4"/>
  <c r="M93" i="4"/>
  <c r="K93" i="4"/>
  <c r="J95" i="4"/>
  <c r="H95" i="4"/>
  <c r="J93" i="4"/>
  <c r="H93" i="4"/>
  <c r="M95" i="4"/>
  <c r="K95" i="4"/>
  <c r="G93" i="4"/>
  <c r="E93" i="4"/>
  <c r="M83" i="4"/>
  <c r="K83" i="4"/>
  <c r="J85" i="4"/>
  <c r="H85" i="4"/>
  <c r="J83" i="4"/>
  <c r="H83" i="4"/>
  <c r="M85" i="4"/>
  <c r="K85" i="4"/>
  <c r="G83" i="4"/>
  <c r="E83" i="4"/>
  <c r="M73" i="4"/>
  <c r="K73" i="4"/>
  <c r="J75" i="4"/>
  <c r="H75" i="4"/>
  <c r="J73" i="4"/>
  <c r="H73" i="4"/>
  <c r="M75" i="4"/>
  <c r="K75" i="4"/>
  <c r="G73" i="4"/>
  <c r="E73" i="4"/>
  <c r="M63" i="4"/>
  <c r="K63" i="4"/>
  <c r="J65" i="4"/>
  <c r="H65" i="4"/>
  <c r="J63" i="4"/>
  <c r="H63" i="4"/>
  <c r="M65" i="4"/>
  <c r="K65" i="4"/>
  <c r="G63" i="4"/>
  <c r="E63" i="4"/>
  <c r="M53" i="4"/>
  <c r="K53" i="4"/>
  <c r="J55" i="4"/>
  <c r="H55" i="4"/>
  <c r="M55" i="4"/>
  <c r="K55" i="4"/>
  <c r="J53" i="4"/>
  <c r="H53" i="4"/>
  <c r="J45" i="4"/>
  <c r="H45" i="4"/>
  <c r="G53" i="4"/>
  <c r="E53" i="4"/>
  <c r="M43" i="4"/>
  <c r="K43" i="4"/>
  <c r="M45" i="4"/>
  <c r="K45" i="4"/>
  <c r="J43" i="4"/>
  <c r="H43" i="4"/>
  <c r="G43" i="4"/>
  <c r="E43" i="4"/>
  <c r="J35" i="4" l="1"/>
  <c r="H35" i="4"/>
  <c r="M35" i="4"/>
  <c r="K35" i="4"/>
  <c r="G33" i="4"/>
  <c r="E33" i="4"/>
  <c r="G23" i="4"/>
  <c r="E23" i="4"/>
  <c r="R22" i="4" s="1"/>
  <c r="J25" i="4"/>
  <c r="H25" i="4"/>
  <c r="J15" i="4"/>
  <c r="H15" i="4"/>
  <c r="J5" i="4"/>
  <c r="H5" i="4"/>
  <c r="M25" i="4"/>
  <c r="K25" i="4"/>
  <c r="G13" i="4"/>
  <c r="E13" i="4"/>
  <c r="M15" i="4"/>
  <c r="K15" i="4"/>
  <c r="R152" i="4"/>
  <c r="S152" i="4"/>
  <c r="S142" i="4"/>
  <c r="R142" i="4"/>
  <c r="S132" i="4"/>
  <c r="R132" i="4"/>
  <c r="S122" i="4"/>
  <c r="R122" i="4"/>
  <c r="S112" i="4"/>
  <c r="R112" i="4"/>
  <c r="S102" i="4"/>
  <c r="R102" i="4"/>
  <c r="S92" i="4"/>
  <c r="R92" i="4"/>
  <c r="S82" i="4"/>
  <c r="R82" i="4"/>
  <c r="S72" i="4"/>
  <c r="R72" i="4"/>
  <c r="S62" i="4"/>
  <c r="R62" i="4"/>
  <c r="S52" i="4"/>
  <c r="R52" i="4"/>
  <c r="S42" i="4"/>
  <c r="R42" i="4"/>
  <c r="S32" i="4"/>
  <c r="M5" i="4"/>
  <c r="K5" i="4"/>
  <c r="G3" i="4"/>
  <c r="S2" i="4" s="1"/>
  <c r="E3" i="4"/>
  <c r="AX17" i="2"/>
  <c r="AT19" i="2" s="1"/>
  <c r="AT22" i="2" s="1"/>
  <c r="AT17" i="2"/>
  <c r="AY16" i="2" s="1"/>
  <c r="AX16" i="2"/>
  <c r="AT16" i="2"/>
  <c r="AY19" i="2" s="1"/>
  <c r="AS22" i="2"/>
  <c r="AN20" i="2"/>
  <c r="AR17" i="2"/>
  <c r="AN19" i="2" s="1"/>
  <c r="AN22" i="2" s="1"/>
  <c r="AN17" i="2"/>
  <c r="AS16" i="2" s="1"/>
  <c r="AR16" i="2"/>
  <c r="AN16" i="2"/>
  <c r="AS19" i="2" s="1"/>
  <c r="AL17" i="2"/>
  <c r="AM20" i="2" s="1"/>
  <c r="AH17" i="2"/>
  <c r="AM22" i="2" s="1"/>
  <c r="AL16" i="2"/>
  <c r="AL19" i="2" s="1"/>
  <c r="AH16" i="2"/>
  <c r="AL20" i="2"/>
  <c r="AL22" i="2" s="1"/>
  <c r="AL23" i="2"/>
  <c r="AF23" i="2"/>
  <c r="AB19" i="2"/>
  <c r="AB22" i="2" s="1"/>
  <c r="AF17" i="2"/>
  <c r="AG20" i="2" s="1"/>
  <c r="AF16" i="2"/>
  <c r="AG17" i="2" s="1"/>
  <c r="AB17" i="2"/>
  <c r="AB16" i="2"/>
  <c r="AG23" i="2" s="1"/>
  <c r="Z20" i="2"/>
  <c r="Z22" i="2" s="1"/>
  <c r="V20" i="2"/>
  <c r="Z17" i="2"/>
  <c r="AA20" i="2" s="1"/>
  <c r="V17" i="2"/>
  <c r="AA22" i="2" s="1"/>
  <c r="Z16" i="2"/>
  <c r="Z23" i="2" s="1"/>
  <c r="V16" i="2"/>
  <c r="AA23" i="2" s="1"/>
  <c r="P20" i="2"/>
  <c r="P19" i="2"/>
  <c r="P22" i="2" s="1"/>
  <c r="T17" i="2"/>
  <c r="U20" i="2" s="1"/>
  <c r="P17" i="2"/>
  <c r="U22" i="2" s="1"/>
  <c r="T16" i="2"/>
  <c r="P16" i="2"/>
  <c r="U23" i="2" s="1"/>
  <c r="N20" i="2"/>
  <c r="N22" i="2" s="1"/>
  <c r="J20" i="2"/>
  <c r="N17" i="2"/>
  <c r="O20" i="2" s="1"/>
  <c r="J17" i="2"/>
  <c r="O22" i="2" s="1"/>
  <c r="N16" i="2"/>
  <c r="N23" i="2" s="1"/>
  <c r="J16" i="2"/>
  <c r="O23" i="2" s="1"/>
  <c r="I20" i="2"/>
  <c r="H23" i="2"/>
  <c r="D19" i="2"/>
  <c r="D22" i="2" s="1"/>
  <c r="H17" i="2"/>
  <c r="H16" i="2"/>
  <c r="I17" i="2" s="1"/>
  <c r="D17" i="2"/>
  <c r="D16" i="2"/>
  <c r="I23" i="2" s="1"/>
  <c r="AT8" i="2"/>
  <c r="AT11" i="2" s="1"/>
  <c r="AX6" i="2"/>
  <c r="AY9" i="2" s="1"/>
  <c r="AX5" i="2"/>
  <c r="AY6" i="2" s="1"/>
  <c r="AT6" i="2"/>
  <c r="AT5" i="2"/>
  <c r="AY12" i="2" s="1"/>
  <c r="AR6" i="2"/>
  <c r="AS9" i="2" s="1"/>
  <c r="AN6" i="2"/>
  <c r="AS11" i="2" s="1"/>
  <c r="AR5" i="2"/>
  <c r="AN5" i="2"/>
  <c r="AS12" i="2" s="1"/>
  <c r="AN4" i="2"/>
  <c r="AL6" i="2"/>
  <c r="AH8" i="2" s="1"/>
  <c r="AH11" i="2" s="1"/>
  <c r="AH6" i="2"/>
  <c r="AH9" i="2" s="1"/>
  <c r="AL5" i="2"/>
  <c r="AM6" i="2" s="1"/>
  <c r="AH5" i="2"/>
  <c r="AM8" i="2" s="1"/>
  <c r="AG5" i="2"/>
  <c r="AA12" i="2"/>
  <c r="AF6" i="2"/>
  <c r="AG9" i="2" s="1"/>
  <c r="AB6" i="2"/>
  <c r="AB9" i="2" s="1"/>
  <c r="AF5" i="2"/>
  <c r="AF12" i="2" s="1"/>
  <c r="AB5" i="2"/>
  <c r="Z6" i="2"/>
  <c r="V6" i="2"/>
  <c r="V9" i="2" s="1"/>
  <c r="Z5" i="2"/>
  <c r="Z12" i="2" s="1"/>
  <c r="V5" i="2"/>
  <c r="AA8" i="2" s="1"/>
  <c r="U11" i="2"/>
  <c r="U6" i="2"/>
  <c r="P9" i="2"/>
  <c r="T6" i="2"/>
  <c r="U9" i="2" s="1"/>
  <c r="P6" i="2"/>
  <c r="P12" i="2" s="1"/>
  <c r="T5" i="2"/>
  <c r="T12" i="2" s="1"/>
  <c r="P5" i="2"/>
  <c r="U8" i="2" s="1"/>
  <c r="J9" i="2"/>
  <c r="N6" i="2"/>
  <c r="O9" i="2" s="1"/>
  <c r="J6" i="2"/>
  <c r="O11" i="2" s="1"/>
  <c r="N5" i="2"/>
  <c r="N12" i="2" s="1"/>
  <c r="J5" i="2"/>
  <c r="O12" i="2" s="1"/>
  <c r="H6" i="2"/>
  <c r="I9" i="2" s="1"/>
  <c r="D6" i="2"/>
  <c r="I5" i="2" s="1"/>
  <c r="H5" i="2"/>
  <c r="H12" i="2" s="1"/>
  <c r="A158" i="4"/>
  <c r="A156" i="4"/>
  <c r="A154" i="4"/>
  <c r="A148" i="4"/>
  <c r="A146" i="4"/>
  <c r="A144" i="4"/>
  <c r="A138" i="4"/>
  <c r="A136" i="4"/>
  <c r="A128" i="4"/>
  <c r="A126" i="4"/>
  <c r="A124" i="4"/>
  <c r="A118" i="4"/>
  <c r="A116" i="4"/>
  <c r="A114" i="4"/>
  <c r="A108" i="4"/>
  <c r="A106" i="4"/>
  <c r="A104" i="4"/>
  <c r="A98" i="4"/>
  <c r="A96" i="4"/>
  <c r="A94" i="4"/>
  <c r="A88" i="4"/>
  <c r="A86" i="4"/>
  <c r="A84" i="4"/>
  <c r="A78" i="4"/>
  <c r="A76" i="4"/>
  <c r="A74" i="4"/>
  <c r="A68" i="4"/>
  <c r="A66" i="4"/>
  <c r="A64" i="4"/>
  <c r="A62" i="4"/>
  <c r="A56" i="4"/>
  <c r="A54" i="4"/>
  <c r="A48" i="4"/>
  <c r="A46" i="4"/>
  <c r="A44" i="4"/>
  <c r="A38" i="4"/>
  <c r="A36" i="4"/>
  <c r="A34" i="4"/>
  <c r="A28" i="4"/>
  <c r="A26" i="4"/>
  <c r="A24" i="4"/>
  <c r="A18" i="4"/>
  <c r="A16" i="4"/>
  <c r="A14" i="4"/>
  <c r="A8" i="4"/>
  <c r="A4" i="4"/>
  <c r="AY20" i="2" l="1"/>
  <c r="AA6" i="2"/>
  <c r="AL8" i="2"/>
  <c r="N9" i="2"/>
  <c r="N11" i="2" s="1"/>
  <c r="T8" i="2"/>
  <c r="AG6" i="2"/>
  <c r="AL12" i="2"/>
  <c r="AN8" i="2"/>
  <c r="AN11" i="2" s="1"/>
  <c r="AX9" i="2"/>
  <c r="AX11" i="2" s="1"/>
  <c r="AN23" i="2"/>
  <c r="AS23" i="2"/>
  <c r="AY22" i="2"/>
  <c r="O8" i="2"/>
  <c r="T9" i="2"/>
  <c r="T11" i="2" s="1"/>
  <c r="U12" i="2"/>
  <c r="AB8" i="2"/>
  <c r="AB11" i="2" s="1"/>
  <c r="AG11" i="2"/>
  <c r="AN9" i="2"/>
  <c r="AX12" i="2"/>
  <c r="AM16" i="2"/>
  <c r="AT20" i="2"/>
  <c r="AY23" i="2"/>
  <c r="H8" i="2"/>
  <c r="D8" i="2"/>
  <c r="D11" i="2" s="1"/>
  <c r="U5" i="2"/>
  <c r="Z8" i="2"/>
  <c r="AB12" i="2"/>
  <c r="AH12" i="2"/>
  <c r="AM9" i="2"/>
  <c r="J19" i="2"/>
  <c r="J22" i="2" s="1"/>
  <c r="V19" i="2"/>
  <c r="V22" i="2" s="1"/>
  <c r="AH23" i="2"/>
  <c r="AS20" i="2"/>
  <c r="AT23" i="2"/>
  <c r="O6" i="2"/>
  <c r="AS8" i="2"/>
  <c r="I19" i="2"/>
  <c r="U19" i="2"/>
  <c r="AG19" i="2"/>
  <c r="I11" i="2"/>
  <c r="D12" i="2"/>
  <c r="N8" i="2"/>
  <c r="AG8" i="2"/>
  <c r="AF9" i="2"/>
  <c r="AF11" i="2" s="1"/>
  <c r="AA5" i="2"/>
  <c r="AS6" i="2"/>
  <c r="AR8" i="2"/>
  <c r="I22" i="2"/>
  <c r="I16" i="2"/>
  <c r="D23" i="2"/>
  <c r="D20" i="2"/>
  <c r="U17" i="2"/>
  <c r="T19" i="2"/>
  <c r="AG22" i="2"/>
  <c r="AG16" i="2"/>
  <c r="AB23" i="2"/>
  <c r="AB20" i="2"/>
  <c r="AY17" i="2"/>
  <c r="AX19" i="2"/>
  <c r="AA9" i="2"/>
  <c r="V8" i="2"/>
  <c r="V11" i="2" s="1"/>
  <c r="AM11" i="2"/>
  <c r="AR9" i="2"/>
  <c r="AR11" i="2" s="1"/>
  <c r="AY8" i="2"/>
  <c r="H20" i="2"/>
  <c r="H22" i="2" s="1"/>
  <c r="O19" i="2"/>
  <c r="T20" i="2"/>
  <c r="T22" i="2" s="1"/>
  <c r="AA19" i="2"/>
  <c r="AF20" i="2"/>
  <c r="AF22" i="2" s="1"/>
  <c r="AM19" i="2"/>
  <c r="AM23" i="2"/>
  <c r="AS17" i="2"/>
  <c r="AR19" i="2"/>
  <c r="AX23" i="2"/>
  <c r="D9" i="2"/>
  <c r="J8" i="2"/>
  <c r="J11" i="2" s="1"/>
  <c r="P8" i="2"/>
  <c r="P11" i="2" s="1"/>
  <c r="V12" i="2"/>
  <c r="AA11" i="2"/>
  <c r="AF8" i="2"/>
  <c r="AG12" i="2"/>
  <c r="AM5" i="2"/>
  <c r="AR12" i="2"/>
  <c r="AY11" i="2"/>
  <c r="AY5" i="2"/>
  <c r="AT12" i="2"/>
  <c r="AT9" i="2"/>
  <c r="O17" i="2"/>
  <c r="N19" i="2"/>
  <c r="T23" i="2"/>
  <c r="AA17" i="2"/>
  <c r="Z19" i="2"/>
  <c r="AH19" i="2"/>
  <c r="AH22" i="2" s="1"/>
  <c r="AR23" i="2"/>
  <c r="Z9" i="2"/>
  <c r="Z11" i="2" s="1"/>
  <c r="AL9" i="2"/>
  <c r="AL11" i="2" s="1"/>
  <c r="AM12" i="2"/>
  <c r="AN12" i="2"/>
  <c r="AS5" i="2"/>
  <c r="J23" i="2"/>
  <c r="O16" i="2"/>
  <c r="P23" i="2"/>
  <c r="U16" i="2"/>
  <c r="V23" i="2"/>
  <c r="AA16" i="2"/>
  <c r="AM17" i="2"/>
  <c r="J12" i="2"/>
  <c r="O5" i="2"/>
  <c r="AX8" i="2"/>
  <c r="H19" i="2"/>
  <c r="AF19" i="2"/>
  <c r="AR20" i="2"/>
  <c r="AR22" i="2" s="1"/>
  <c r="AX20" i="2"/>
  <c r="AX22" i="2" s="1"/>
  <c r="S22" i="4"/>
  <c r="S12" i="4"/>
  <c r="R12" i="4"/>
  <c r="R32" i="4"/>
  <c r="AH20" i="2"/>
  <c r="M47" i="4" l="1"/>
  <c r="K47" i="4"/>
  <c r="M17" i="4"/>
  <c r="K17" i="4"/>
  <c r="D5" i="2"/>
  <c r="I8" i="2" l="1"/>
  <c r="I12" i="2"/>
  <c r="H9" i="2"/>
  <c r="H11" i="2"/>
  <c r="H42" i="4"/>
  <c r="H12" i="4"/>
  <c r="H14" i="4"/>
  <c r="K14" i="4"/>
  <c r="K46" i="4"/>
  <c r="K44" i="4"/>
  <c r="H44" i="4"/>
  <c r="K42" i="4"/>
  <c r="E42" i="4"/>
  <c r="K16" i="4"/>
  <c r="K12" i="4"/>
  <c r="E17" i="4" l="1"/>
  <c r="B17" i="4"/>
  <c r="D17" i="4"/>
  <c r="B15" i="4"/>
  <c r="R14" i="4" s="1"/>
  <c r="E19" i="4"/>
  <c r="J19" i="4"/>
  <c r="B19" i="4"/>
  <c r="D19" i="4"/>
  <c r="R16" i="4" l="1"/>
  <c r="E12" i="4"/>
  <c r="G19" i="4"/>
  <c r="E18" i="4" s="1"/>
  <c r="B18" i="4"/>
  <c r="B16" i="4"/>
  <c r="G17" i="4"/>
  <c r="E16" i="4" s="1"/>
  <c r="H19" i="4"/>
  <c r="H18" i="4" s="1"/>
  <c r="D15" i="4"/>
  <c r="S18" i="4" l="1"/>
  <c r="R18" i="4"/>
  <c r="S16" i="4"/>
  <c r="B14" i="4"/>
  <c r="S14" i="4"/>
  <c r="M97" i="4"/>
  <c r="H99" i="4" s="1"/>
  <c r="K97" i="4"/>
  <c r="J99" i="4" s="1"/>
  <c r="E99" i="4"/>
  <c r="G99" i="4"/>
  <c r="E97" i="4"/>
  <c r="G97" i="4"/>
  <c r="B99" i="4"/>
  <c r="D99" i="4"/>
  <c r="B97" i="4"/>
  <c r="D97" i="4"/>
  <c r="B95" i="4"/>
  <c r="R94" i="4" s="1"/>
  <c r="D95" i="4"/>
  <c r="S94" i="4" s="1"/>
  <c r="K87" i="4"/>
  <c r="M87" i="4"/>
  <c r="S96" i="4" l="1"/>
  <c r="R96" i="4"/>
  <c r="R98" i="4"/>
  <c r="S98" i="4"/>
  <c r="H98" i="4"/>
  <c r="B98" i="4"/>
  <c r="E96" i="4"/>
  <c r="B96" i="4"/>
  <c r="E98" i="4"/>
  <c r="B94" i="4"/>
  <c r="K94" i="4"/>
  <c r="H94" i="4"/>
  <c r="E82" i="4"/>
  <c r="K82" i="4"/>
  <c r="K84" i="4"/>
  <c r="H82" i="4"/>
  <c r="H84" i="4"/>
  <c r="K86" i="4"/>
  <c r="E92" i="4"/>
  <c r="K96" i="4"/>
  <c r="H92" i="4"/>
  <c r="K92" i="4"/>
  <c r="M157" i="4" l="1"/>
  <c r="H159" i="4" s="1"/>
  <c r="G157" i="4"/>
  <c r="D159" i="4"/>
  <c r="D157" i="4"/>
  <c r="S156" i="4" s="1"/>
  <c r="D155" i="4"/>
  <c r="S154" i="4" s="1"/>
  <c r="K157" i="4"/>
  <c r="J159" i="4" s="1"/>
  <c r="E159" i="4"/>
  <c r="E157" i="4"/>
  <c r="B159" i="4"/>
  <c r="B157" i="4"/>
  <c r="B155" i="4"/>
  <c r="R154" i="4" s="1"/>
  <c r="M137" i="4"/>
  <c r="H139" i="4" s="1"/>
  <c r="G137" i="4"/>
  <c r="D139" i="4"/>
  <c r="D137" i="4"/>
  <c r="D135" i="4"/>
  <c r="S134" i="4" s="1"/>
  <c r="K137" i="4"/>
  <c r="E139" i="4"/>
  <c r="E137" i="4"/>
  <c r="B139" i="4"/>
  <c r="B137" i="4"/>
  <c r="B135" i="4"/>
  <c r="R134" i="4" s="1"/>
  <c r="K127" i="4"/>
  <c r="J129" i="4" s="1"/>
  <c r="M127" i="4"/>
  <c r="H129" i="4" s="1"/>
  <c r="G127" i="4"/>
  <c r="D129" i="4"/>
  <c r="D127" i="4"/>
  <c r="D125" i="4"/>
  <c r="S124" i="4" s="1"/>
  <c r="E129" i="4"/>
  <c r="B129" i="4"/>
  <c r="B127" i="4"/>
  <c r="B125" i="4"/>
  <c r="R124" i="4" s="1"/>
  <c r="M117" i="4"/>
  <c r="H119" i="4" s="1"/>
  <c r="G117" i="4"/>
  <c r="D119" i="4"/>
  <c r="D117" i="4"/>
  <c r="S116" i="4" s="1"/>
  <c r="D115" i="4"/>
  <c r="S114" i="4" s="1"/>
  <c r="K117" i="4"/>
  <c r="J119" i="4" s="1"/>
  <c r="E119" i="4"/>
  <c r="E117" i="4"/>
  <c r="B119" i="4"/>
  <c r="B117" i="4"/>
  <c r="B115" i="4"/>
  <c r="R114" i="4" s="1"/>
  <c r="M77" i="4"/>
  <c r="H79" i="4" s="1"/>
  <c r="G67" i="4"/>
  <c r="G77" i="4"/>
  <c r="D79" i="4"/>
  <c r="D77" i="4"/>
  <c r="D75" i="4"/>
  <c r="S74" i="4" s="1"/>
  <c r="K77" i="4"/>
  <c r="E79" i="4"/>
  <c r="E77" i="4"/>
  <c r="B79" i="4"/>
  <c r="B77" i="4"/>
  <c r="M67" i="4"/>
  <c r="H69" i="4" s="1"/>
  <c r="D69" i="4"/>
  <c r="D67" i="4"/>
  <c r="D65" i="4"/>
  <c r="S64" i="4" s="1"/>
  <c r="K67" i="4"/>
  <c r="J69" i="4" s="1"/>
  <c r="E69" i="4"/>
  <c r="E67" i="4"/>
  <c r="B69" i="4"/>
  <c r="B67" i="4"/>
  <c r="B65" i="4"/>
  <c r="R64" i="4" s="1"/>
  <c r="M57" i="4"/>
  <c r="H59" i="4" s="1"/>
  <c r="G57" i="4"/>
  <c r="D59" i="4"/>
  <c r="D57" i="4"/>
  <c r="D55" i="4"/>
  <c r="S54" i="4" s="1"/>
  <c r="K57" i="4"/>
  <c r="E59" i="4"/>
  <c r="E57" i="4"/>
  <c r="B59" i="4"/>
  <c r="B57" i="4"/>
  <c r="H49" i="4"/>
  <c r="G47" i="4"/>
  <c r="D49" i="4"/>
  <c r="D45" i="4"/>
  <c r="S44" i="4" s="1"/>
  <c r="J49" i="4"/>
  <c r="E49" i="4"/>
  <c r="B49" i="4"/>
  <c r="B47" i="4"/>
  <c r="B45" i="4"/>
  <c r="R44" i="4" s="1"/>
  <c r="M37" i="4"/>
  <c r="G39" i="4"/>
  <c r="G37" i="4"/>
  <c r="D39" i="4"/>
  <c r="D37" i="4"/>
  <c r="D35" i="4"/>
  <c r="S34" i="4" s="1"/>
  <c r="K37" i="4"/>
  <c r="J39" i="4" s="1"/>
  <c r="E39" i="4"/>
  <c r="E37" i="4"/>
  <c r="B39" i="4"/>
  <c r="B37" i="4"/>
  <c r="B35" i="4"/>
  <c r="R34" i="4" s="1"/>
  <c r="M107" i="4"/>
  <c r="K107" i="4"/>
  <c r="J109" i="4" s="1"/>
  <c r="E109" i="4"/>
  <c r="E107" i="4"/>
  <c r="B109" i="4"/>
  <c r="D109" i="4"/>
  <c r="B107" i="4"/>
  <c r="D107" i="4"/>
  <c r="B105" i="4"/>
  <c r="R104" i="4" s="1"/>
  <c r="D105" i="4"/>
  <c r="S104" i="4" s="1"/>
  <c r="M27" i="4"/>
  <c r="K27" i="4"/>
  <c r="M147" i="4"/>
  <c r="H149" i="4" s="1"/>
  <c r="G149" i="4"/>
  <c r="G147" i="4"/>
  <c r="D149" i="4"/>
  <c r="D147" i="4"/>
  <c r="D145" i="4"/>
  <c r="S144" i="4" s="1"/>
  <c r="K147" i="4"/>
  <c r="J149" i="4" s="1"/>
  <c r="E149" i="4"/>
  <c r="E147" i="4"/>
  <c r="B149" i="4"/>
  <c r="B147" i="4"/>
  <c r="B145" i="4"/>
  <c r="R144" i="4" s="1"/>
  <c r="H89" i="4"/>
  <c r="G89" i="4"/>
  <c r="E87" i="4"/>
  <c r="G87" i="4"/>
  <c r="B89" i="4"/>
  <c r="B87" i="4"/>
  <c r="D87" i="4"/>
  <c r="B85" i="4"/>
  <c r="R84" i="4" s="1"/>
  <c r="D85" i="4"/>
  <c r="S84" i="4" s="1"/>
  <c r="E89" i="4"/>
  <c r="M7" i="4"/>
  <c r="K7" i="4"/>
  <c r="R2" i="4"/>
  <c r="S146" i="4" l="1"/>
  <c r="S126" i="4"/>
  <c r="R88" i="4"/>
  <c r="R86" i="4"/>
  <c r="R146" i="4"/>
  <c r="R48" i="4"/>
  <c r="R128" i="4"/>
  <c r="R158" i="4"/>
  <c r="S148" i="4"/>
  <c r="S136" i="4"/>
  <c r="R138" i="4"/>
  <c r="R118" i="4"/>
  <c r="R78" i="4"/>
  <c r="S66" i="4"/>
  <c r="R68" i="4"/>
  <c r="S56" i="4"/>
  <c r="S38" i="4"/>
  <c r="R36" i="4"/>
  <c r="R156" i="4"/>
  <c r="R148" i="4"/>
  <c r="R136" i="4"/>
  <c r="R116" i="4"/>
  <c r="R106" i="4"/>
  <c r="S86" i="4"/>
  <c r="R76" i="4"/>
  <c r="S76" i="4"/>
  <c r="R66" i="4"/>
  <c r="R58" i="4"/>
  <c r="R56" i="4"/>
  <c r="S36" i="4"/>
  <c r="K104" i="4"/>
  <c r="T2" i="4"/>
  <c r="B146" i="4"/>
  <c r="H104" i="4"/>
  <c r="B116" i="4"/>
  <c r="B124" i="4"/>
  <c r="K56" i="4"/>
  <c r="E156" i="4"/>
  <c r="E146" i="4"/>
  <c r="B136" i="4"/>
  <c r="B134" i="4"/>
  <c r="K136" i="4"/>
  <c r="J139" i="4"/>
  <c r="H138" i="4" s="1"/>
  <c r="B126" i="4"/>
  <c r="K116" i="4"/>
  <c r="G107" i="4"/>
  <c r="E106" i="4" s="1"/>
  <c r="K76" i="4"/>
  <c r="B66" i="4"/>
  <c r="E56" i="4"/>
  <c r="B36" i="4"/>
  <c r="K142" i="4"/>
  <c r="H112" i="4"/>
  <c r="K64" i="4"/>
  <c r="J59" i="4"/>
  <c r="H58" i="4" s="1"/>
  <c r="H48" i="4"/>
  <c r="K36" i="4"/>
  <c r="B156" i="4"/>
  <c r="K154" i="4"/>
  <c r="K152" i="4"/>
  <c r="H154" i="4"/>
  <c r="E152" i="4"/>
  <c r="H158" i="4"/>
  <c r="B154" i="4"/>
  <c r="B158" i="4"/>
  <c r="K156" i="4"/>
  <c r="H152" i="4"/>
  <c r="G159" i="4"/>
  <c r="E136" i="4"/>
  <c r="E132" i="4"/>
  <c r="K134" i="4"/>
  <c r="H132" i="4"/>
  <c r="B138" i="4"/>
  <c r="G139" i="4"/>
  <c r="K132" i="4"/>
  <c r="H134" i="4"/>
  <c r="K124" i="4"/>
  <c r="B128" i="4"/>
  <c r="K122" i="4"/>
  <c r="H128" i="4"/>
  <c r="E122" i="4"/>
  <c r="H124" i="4"/>
  <c r="E127" i="4"/>
  <c r="E126" i="4" s="1"/>
  <c r="K126" i="4"/>
  <c r="H122" i="4"/>
  <c r="G129" i="4"/>
  <c r="E116" i="4"/>
  <c r="K114" i="4"/>
  <c r="B114" i="4"/>
  <c r="B118" i="4"/>
  <c r="H118" i="4"/>
  <c r="E112" i="4"/>
  <c r="G119" i="4"/>
  <c r="K112" i="4"/>
  <c r="H114" i="4"/>
  <c r="J79" i="4"/>
  <c r="E76" i="4"/>
  <c r="H74" i="4"/>
  <c r="E72" i="4"/>
  <c r="H78" i="4"/>
  <c r="K74" i="4"/>
  <c r="B75" i="4"/>
  <c r="B78" i="4"/>
  <c r="B76" i="4"/>
  <c r="H72" i="4"/>
  <c r="G79" i="4"/>
  <c r="K72" i="4"/>
  <c r="H64" i="4"/>
  <c r="E66" i="4"/>
  <c r="E62" i="4"/>
  <c r="H68" i="4"/>
  <c r="K66" i="4"/>
  <c r="B64" i="4"/>
  <c r="B68" i="4"/>
  <c r="H62" i="4"/>
  <c r="G69" i="4"/>
  <c r="K62" i="4"/>
  <c r="B56" i="4"/>
  <c r="E52" i="4"/>
  <c r="K54" i="4"/>
  <c r="H52" i="4"/>
  <c r="B55" i="4"/>
  <c r="B58" i="4"/>
  <c r="G59" i="4"/>
  <c r="K52" i="4"/>
  <c r="H54" i="4"/>
  <c r="B44" i="4"/>
  <c r="E47" i="4"/>
  <c r="E46" i="4" s="1"/>
  <c r="B48" i="4"/>
  <c r="D47" i="4"/>
  <c r="G49" i="4"/>
  <c r="E48" i="4" s="1"/>
  <c r="H34" i="4"/>
  <c r="K32" i="4"/>
  <c r="E38" i="4"/>
  <c r="K34" i="4"/>
  <c r="B34" i="4"/>
  <c r="E36" i="4"/>
  <c r="B38" i="4"/>
  <c r="H39" i="4"/>
  <c r="H38" i="4" s="1"/>
  <c r="E32" i="4"/>
  <c r="H32" i="4"/>
  <c r="B106" i="4"/>
  <c r="K106" i="4"/>
  <c r="G109" i="4"/>
  <c r="K102" i="4"/>
  <c r="B108" i="4"/>
  <c r="B104" i="4"/>
  <c r="H109" i="4"/>
  <c r="H108" i="4" s="1"/>
  <c r="E102" i="4"/>
  <c r="H102" i="4"/>
  <c r="E148" i="4"/>
  <c r="B144" i="4"/>
  <c r="K146" i="4"/>
  <c r="H148" i="4"/>
  <c r="E142" i="4"/>
  <c r="K144" i="4"/>
  <c r="B148" i="4"/>
  <c r="H142" i="4"/>
  <c r="H144" i="4"/>
  <c r="E88" i="4"/>
  <c r="E86" i="4"/>
  <c r="B86" i="4"/>
  <c r="B84" i="4"/>
  <c r="D89" i="4"/>
  <c r="B88" i="4" s="1"/>
  <c r="J89" i="4"/>
  <c r="H88" i="4" s="1"/>
  <c r="A152" i="4"/>
  <c r="A142" i="4"/>
  <c r="A134" i="4"/>
  <c r="A132" i="4"/>
  <c r="A122" i="4"/>
  <c r="A112" i="4"/>
  <c r="A102" i="4"/>
  <c r="A92" i="4"/>
  <c r="A82" i="4"/>
  <c r="A72" i="4"/>
  <c r="A52" i="4"/>
  <c r="A42" i="4"/>
  <c r="A32" i="4"/>
  <c r="A22" i="4"/>
  <c r="A12" i="4"/>
  <c r="A6" i="4"/>
  <c r="A2" i="4"/>
  <c r="AT15" i="2"/>
  <c r="AN15" i="2"/>
  <c r="AH15" i="2"/>
  <c r="AB15" i="2"/>
  <c r="V15" i="2"/>
  <c r="P15" i="2"/>
  <c r="J15" i="2"/>
  <c r="D15" i="2"/>
  <c r="AT4" i="2"/>
  <c r="AH4" i="2"/>
  <c r="AB4" i="2"/>
  <c r="V4" i="2"/>
  <c r="P4" i="2"/>
  <c r="J4" i="2"/>
  <c r="D4" i="2"/>
  <c r="S88" i="4" l="1"/>
  <c r="S48" i="4"/>
  <c r="R126" i="4"/>
  <c r="E128" i="4"/>
  <c r="S128" i="4"/>
  <c r="R108" i="4"/>
  <c r="R38" i="4"/>
  <c r="E158" i="4"/>
  <c r="S158" i="4"/>
  <c r="E138" i="4"/>
  <c r="S138" i="4"/>
  <c r="E118" i="4"/>
  <c r="S118" i="4"/>
  <c r="S106" i="4"/>
  <c r="E108" i="4"/>
  <c r="S108" i="4"/>
  <c r="E78" i="4"/>
  <c r="S78" i="4"/>
  <c r="B74" i="4"/>
  <c r="R74" i="4"/>
  <c r="E68" i="4"/>
  <c r="S68" i="4"/>
  <c r="E58" i="4"/>
  <c r="S58" i="4"/>
  <c r="R46" i="4"/>
  <c r="B54" i="4"/>
  <c r="R54" i="4"/>
  <c r="B46" i="4"/>
  <c r="S46" i="4"/>
  <c r="N92" i="4"/>
  <c r="O102" i="4"/>
  <c r="B5" i="4"/>
  <c r="R4" i="4" s="1"/>
  <c r="D5" i="4"/>
  <c r="S4" i="4" s="1"/>
  <c r="J9" i="4"/>
  <c r="G9" i="4"/>
  <c r="D9" i="4"/>
  <c r="H9" i="4"/>
  <c r="E7" i="4"/>
  <c r="D7" i="4"/>
  <c r="K6" i="4"/>
  <c r="E9" i="4"/>
  <c r="G7" i="4"/>
  <c r="K4" i="4"/>
  <c r="H4" i="4"/>
  <c r="B9" i="4"/>
  <c r="B7" i="4"/>
  <c r="K2" i="4"/>
  <c r="H2" i="4"/>
  <c r="R8" i="4" l="1"/>
  <c r="S8" i="4"/>
  <c r="R6" i="4"/>
  <c r="S6" i="4"/>
  <c r="T4" i="4"/>
  <c r="N118" i="4"/>
  <c r="O114" i="4"/>
  <c r="T116" i="4"/>
  <c r="T108" i="4"/>
  <c r="B4" i="4"/>
  <c r="O4" i="4" s="1"/>
  <c r="T148" i="4"/>
  <c r="P112" i="4"/>
  <c r="T112" i="4"/>
  <c r="P108" i="4"/>
  <c r="T76" i="4"/>
  <c r="I6" i="2"/>
  <c r="T142" i="4"/>
  <c r="T156" i="4"/>
  <c r="O152" i="4"/>
  <c r="P132" i="4"/>
  <c r="N102" i="4"/>
  <c r="T94" i="4"/>
  <c r="T98" i="4"/>
  <c r="T14" i="4"/>
  <c r="T72" i="4"/>
  <c r="T82" i="4"/>
  <c r="E8" i="4"/>
  <c r="E6" i="4"/>
  <c r="H8" i="4"/>
  <c r="T152" i="4"/>
  <c r="P152" i="4"/>
  <c r="N152" i="4"/>
  <c r="O158" i="4"/>
  <c r="T144" i="4"/>
  <c r="P148" i="4"/>
  <c r="T132" i="4"/>
  <c r="N128" i="4"/>
  <c r="O112" i="4"/>
  <c r="N112" i="4"/>
  <c r="T102" i="4"/>
  <c r="T92" i="4"/>
  <c r="O92" i="4"/>
  <c r="P92" i="4"/>
  <c r="Q92" i="4" s="1"/>
  <c r="P76" i="4"/>
  <c r="T146" i="4"/>
  <c r="O132" i="4"/>
  <c r="T138" i="4"/>
  <c r="N132" i="4"/>
  <c r="T126" i="4"/>
  <c r="P124" i="4"/>
  <c r="T106" i="4"/>
  <c r="P102" i="4"/>
  <c r="P78" i="4"/>
  <c r="P74" i="4"/>
  <c r="T16" i="4"/>
  <c r="T12" i="4"/>
  <c r="T154" i="4"/>
  <c r="T136" i="4"/>
  <c r="T134" i="4"/>
  <c r="T122" i="4"/>
  <c r="N156" i="4"/>
  <c r="O156" i="4"/>
  <c r="P156" i="4"/>
  <c r="P154" i="4"/>
  <c r="O154" i="4"/>
  <c r="N154" i="4"/>
  <c r="T158" i="4"/>
  <c r="N144" i="4"/>
  <c r="P144" i="4"/>
  <c r="O144" i="4"/>
  <c r="P142" i="4"/>
  <c r="O142" i="4"/>
  <c r="N142" i="4"/>
  <c r="N146" i="4"/>
  <c r="P146" i="4"/>
  <c r="O146" i="4"/>
  <c r="N136" i="4"/>
  <c r="O136" i="4"/>
  <c r="P136" i="4"/>
  <c r="O138" i="4"/>
  <c r="N138" i="4"/>
  <c r="P138" i="4"/>
  <c r="N134" i="4"/>
  <c r="P134" i="4"/>
  <c r="O134" i="4"/>
  <c r="P122" i="4"/>
  <c r="N122" i="4"/>
  <c r="O122" i="4"/>
  <c r="N126" i="4"/>
  <c r="O126" i="4"/>
  <c r="P126" i="4"/>
  <c r="T128" i="4"/>
  <c r="T124" i="4"/>
  <c r="T114" i="4"/>
  <c r="T118" i="4"/>
  <c r="T104" i="4"/>
  <c r="T96" i="4"/>
  <c r="N116" i="4"/>
  <c r="O116" i="4"/>
  <c r="P116" i="4"/>
  <c r="P118" i="4"/>
  <c r="N106" i="4"/>
  <c r="O106" i="4"/>
  <c r="P106" i="4"/>
  <c r="N108" i="4"/>
  <c r="P104" i="4"/>
  <c r="O104" i="4"/>
  <c r="N104" i="4"/>
  <c r="O98" i="4"/>
  <c r="P98" i="4"/>
  <c r="N98" i="4"/>
  <c r="N96" i="4"/>
  <c r="P96" i="4"/>
  <c r="O96" i="4"/>
  <c r="P94" i="4"/>
  <c r="O94" i="4"/>
  <c r="N94" i="4"/>
  <c r="P72" i="4"/>
  <c r="O72" i="4"/>
  <c r="N72" i="4"/>
  <c r="T78" i="4"/>
  <c r="N76" i="4"/>
  <c r="T74" i="4"/>
  <c r="T18" i="4"/>
  <c r="E2" i="4"/>
  <c r="N2" i="4" s="1"/>
  <c r="B6" i="4"/>
  <c r="B8" i="4"/>
  <c r="B81" i="4"/>
  <c r="K151" i="4"/>
  <c r="H151" i="4"/>
  <c r="E151" i="4"/>
  <c r="B151" i="4"/>
  <c r="A160" i="4"/>
  <c r="B27" i="4"/>
  <c r="B29" i="4"/>
  <c r="G27" i="4"/>
  <c r="G29" i="4"/>
  <c r="E27" i="4"/>
  <c r="E29" i="4"/>
  <c r="B11" i="4"/>
  <c r="E11" i="4"/>
  <c r="H11" i="4"/>
  <c r="K11" i="4"/>
  <c r="E141" i="4"/>
  <c r="H141" i="4"/>
  <c r="K141" i="4"/>
  <c r="B141" i="4"/>
  <c r="E131" i="4"/>
  <c r="H131" i="4"/>
  <c r="K131" i="4"/>
  <c r="B131" i="4"/>
  <c r="E121" i="4"/>
  <c r="H121" i="4"/>
  <c r="K121" i="4"/>
  <c r="B121" i="4"/>
  <c r="E111" i="4"/>
  <c r="H111" i="4"/>
  <c r="K111" i="4"/>
  <c r="B111" i="4"/>
  <c r="E101" i="4"/>
  <c r="H101" i="4"/>
  <c r="K101" i="4"/>
  <c r="B101" i="4"/>
  <c r="E91" i="4"/>
  <c r="H91" i="4"/>
  <c r="K91" i="4"/>
  <c r="B91" i="4"/>
  <c r="E81" i="4"/>
  <c r="H81" i="4"/>
  <c r="K81" i="4"/>
  <c r="E71" i="4"/>
  <c r="H71" i="4"/>
  <c r="K71" i="4"/>
  <c r="B71" i="4"/>
  <c r="E61" i="4"/>
  <c r="H61" i="4"/>
  <c r="K61" i="4"/>
  <c r="B61" i="4"/>
  <c r="E51" i="4"/>
  <c r="H51" i="4"/>
  <c r="K51" i="4"/>
  <c r="B51" i="4"/>
  <c r="E41" i="4"/>
  <c r="H41" i="4"/>
  <c r="K41" i="4"/>
  <c r="B41" i="4"/>
  <c r="E31" i="4"/>
  <c r="H31" i="4"/>
  <c r="K31" i="4"/>
  <c r="B31" i="4"/>
  <c r="E21" i="4"/>
  <c r="H21" i="4"/>
  <c r="K21" i="4"/>
  <c r="B21" i="4"/>
  <c r="E1" i="4"/>
  <c r="H1" i="4"/>
  <c r="K1" i="4"/>
  <c r="B1" i="4"/>
  <c r="R26" i="4" l="1"/>
  <c r="T8" i="4"/>
  <c r="T6" i="4"/>
  <c r="P2" i="4"/>
  <c r="Q2" i="4" s="1"/>
  <c r="N4" i="4"/>
  <c r="P8" i="4"/>
  <c r="N8" i="4"/>
  <c r="O8" i="4"/>
  <c r="O2" i="4"/>
  <c r="P4" i="4"/>
  <c r="P6" i="4"/>
  <c r="N6" i="4"/>
  <c r="O6" i="4"/>
  <c r="O128" i="4"/>
  <c r="P114" i="4"/>
  <c r="N114" i="4"/>
  <c r="O118" i="4"/>
  <c r="Q112" i="4"/>
  <c r="N158" i="4"/>
  <c r="O108" i="4"/>
  <c r="O76" i="4"/>
  <c r="O74" i="4"/>
  <c r="N74" i="4"/>
  <c r="Q74" i="4" s="1"/>
  <c r="Q132" i="4"/>
  <c r="O148" i="4"/>
  <c r="P128" i="4"/>
  <c r="Q128" i="4" s="1"/>
  <c r="Q102" i="4"/>
  <c r="N78" i="4"/>
  <c r="Q78" i="4" s="1"/>
  <c r="Q152" i="4"/>
  <c r="P158" i="4"/>
  <c r="N148" i="4"/>
  <c r="Q148" i="4" s="1"/>
  <c r="N124" i="4"/>
  <c r="Q124" i="4" s="1"/>
  <c r="O124" i="4"/>
  <c r="O78" i="4"/>
  <c r="E26" i="4"/>
  <c r="E28" i="4"/>
  <c r="Q126" i="4"/>
  <c r="Q122" i="4"/>
  <c r="Q154" i="4"/>
  <c r="Q156" i="4"/>
  <c r="Q144" i="4"/>
  <c r="Q146" i="4"/>
  <c r="Q142" i="4"/>
  <c r="Q134" i="4"/>
  <c r="Q138" i="4"/>
  <c r="Q136" i="4"/>
  <c r="Q98" i="4"/>
  <c r="Q94" i="4"/>
  <c r="Q118" i="4"/>
  <c r="Q116" i="4"/>
  <c r="Q108" i="4"/>
  <c r="Q104" i="4"/>
  <c r="Q106" i="4"/>
  <c r="Q96" i="4"/>
  <c r="Q72" i="4"/>
  <c r="Q76" i="4"/>
  <c r="H29" i="4"/>
  <c r="R28" i="4" s="1"/>
  <c r="J29" i="4"/>
  <c r="E22" i="4"/>
  <c r="K26" i="4"/>
  <c r="D25" i="4"/>
  <c r="S24" i="4" s="1"/>
  <c r="H24" i="4"/>
  <c r="O18" i="4"/>
  <c r="N38" i="4"/>
  <c r="K24" i="4"/>
  <c r="X18" i="4"/>
  <c r="X158" i="4"/>
  <c r="X152" i="4"/>
  <c r="X12" i="4"/>
  <c r="D29" i="4"/>
  <c r="B28" i="4" s="1"/>
  <c r="K22" i="4"/>
  <c r="X72" i="4"/>
  <c r="X14" i="4"/>
  <c r="X156" i="4"/>
  <c r="B25" i="4"/>
  <c r="R24" i="4" s="1"/>
  <c r="X76" i="4"/>
  <c r="D27" i="4"/>
  <c r="S26" i="4" s="1"/>
  <c r="H22" i="4"/>
  <c r="S28" i="4" l="1"/>
  <c r="Q8" i="4"/>
  <c r="Q4" i="4"/>
  <c r="Q6" i="4"/>
  <c r="Q114" i="4"/>
  <c r="Q158" i="4"/>
  <c r="T32" i="4"/>
  <c r="B26" i="4"/>
  <c r="O26" i="4" s="1"/>
  <c r="T56" i="4"/>
  <c r="T42" i="4"/>
  <c r="O36" i="4"/>
  <c r="T36" i="4"/>
  <c r="T84" i="4"/>
  <c r="T88" i="4"/>
  <c r="T62" i="4"/>
  <c r="T58" i="4"/>
  <c r="P36" i="4"/>
  <c r="T38" i="4"/>
  <c r="T86" i="4"/>
  <c r="O88" i="4"/>
  <c r="N64" i="4"/>
  <c r="T64" i="4"/>
  <c r="T68" i="4"/>
  <c r="T66" i="4"/>
  <c r="O68" i="4"/>
  <c r="O54" i="4"/>
  <c r="T54" i="4"/>
  <c r="T52" i="4"/>
  <c r="N44" i="4"/>
  <c r="T44" i="4"/>
  <c r="T46" i="4"/>
  <c r="T48" i="4"/>
  <c r="P48" i="4"/>
  <c r="P34" i="4"/>
  <c r="T34" i="4"/>
  <c r="H28" i="4"/>
  <c r="X6" i="4"/>
  <c r="P84" i="4"/>
  <c r="O48" i="4"/>
  <c r="P18" i="4"/>
  <c r="N36" i="4"/>
  <c r="N18" i="4"/>
  <c r="P46" i="4"/>
  <c r="X154" i="4"/>
  <c r="O32" i="4"/>
  <c r="P68" i="4"/>
  <c r="O38" i="4"/>
  <c r="P38" i="4"/>
  <c r="Q38" i="4" s="1"/>
  <c r="P32" i="4"/>
  <c r="N32" i="4"/>
  <c r="X122" i="4"/>
  <c r="T22" i="4"/>
  <c r="T26" i="4"/>
  <c r="N68" i="4"/>
  <c r="N84" i="4"/>
  <c r="O84" i="4"/>
  <c r="O46" i="4"/>
  <c r="P86" i="4"/>
  <c r="O86" i="4"/>
  <c r="N86" i="4"/>
  <c r="X74" i="4"/>
  <c r="N88" i="4"/>
  <c r="P88" i="4"/>
  <c r="P12" i="4"/>
  <c r="P22" i="4"/>
  <c r="N22" i="4"/>
  <c r="O52" i="4"/>
  <c r="P52" i="4"/>
  <c r="N52" i="4"/>
  <c r="B24" i="4"/>
  <c r="T24" i="4"/>
  <c r="X106" i="4"/>
  <c r="P14" i="4"/>
  <c r="O14" i="4"/>
  <c r="O42" i="4"/>
  <c r="P42" i="4"/>
  <c r="N42" i="4"/>
  <c r="P82" i="4"/>
  <c r="N82" i="4"/>
  <c r="O82" i="4"/>
  <c r="N46" i="4"/>
  <c r="N12" i="4"/>
  <c r="X94" i="4"/>
  <c r="O12" i="4"/>
  <c r="O22" i="4"/>
  <c r="X78" i="4"/>
  <c r="O58" i="4"/>
  <c r="N58" i="4"/>
  <c r="P58" i="4"/>
  <c r="O16" i="4"/>
  <c r="P16" i="4"/>
  <c r="N16" i="4"/>
  <c r="N62" i="4"/>
  <c r="P62" i="4"/>
  <c r="O62" i="4"/>
  <c r="X146" i="4"/>
  <c r="N14" i="4"/>
  <c r="X116" i="4"/>
  <c r="P66" i="4"/>
  <c r="N66" i="4"/>
  <c r="O66" i="4"/>
  <c r="X126" i="4"/>
  <c r="X112" i="4"/>
  <c r="X16" i="4"/>
  <c r="P26" i="4" l="1"/>
  <c r="Q84" i="4"/>
  <c r="N26" i="4"/>
  <c r="O64" i="4"/>
  <c r="P64" i="4"/>
  <c r="Q64" i="4" s="1"/>
  <c r="O44" i="4"/>
  <c r="P44" i="4"/>
  <c r="Q44" i="4" s="1"/>
  <c r="X32" i="4"/>
  <c r="Q36" i="4"/>
  <c r="T28" i="4"/>
  <c r="X28" i="4" s="1"/>
  <c r="N54" i="4"/>
  <c r="X56" i="4"/>
  <c r="X48" i="4"/>
  <c r="X44" i="4"/>
  <c r="X36" i="4"/>
  <c r="P54" i="4"/>
  <c r="N48" i="4"/>
  <c r="Q48" i="4" s="1"/>
  <c r="X38" i="4"/>
  <c r="O34" i="4"/>
  <c r="N34" i="4"/>
  <c r="Q34" i="4" s="1"/>
  <c r="X34" i="4"/>
  <c r="X4" i="4"/>
  <c r="X8" i="4"/>
  <c r="X2" i="4"/>
  <c r="O28" i="4"/>
  <c r="N28" i="4"/>
  <c r="P28" i="4"/>
  <c r="Q46" i="4"/>
  <c r="Q18" i="4"/>
  <c r="Q32" i="4"/>
  <c r="Q68" i="4"/>
  <c r="X62" i="4"/>
  <c r="Q14" i="4"/>
  <c r="Q62" i="4"/>
  <c r="Q58" i="4"/>
  <c r="Q42" i="4"/>
  <c r="Q88" i="4"/>
  <c r="X84" i="4"/>
  <c r="X114" i="4"/>
  <c r="X66" i="4"/>
  <c r="X86" i="4"/>
  <c r="X124" i="4"/>
  <c r="X82" i="4"/>
  <c r="Q16" i="4"/>
  <c r="Q12" i="4"/>
  <c r="Q82" i="4"/>
  <c r="X128" i="4"/>
  <c r="X68" i="4"/>
  <c r="X88" i="4"/>
  <c r="X42" i="4"/>
  <c r="Q86" i="4"/>
  <c r="X136" i="4"/>
  <c r="X134" i="4"/>
  <c r="X132" i="4"/>
  <c r="X52" i="4"/>
  <c r="X54" i="4"/>
  <c r="P56" i="4"/>
  <c r="O56" i="4"/>
  <c r="N56" i="4"/>
  <c r="X92" i="4"/>
  <c r="X58" i="4"/>
  <c r="X118" i="4"/>
  <c r="N24" i="4"/>
  <c r="P24" i="4"/>
  <c r="O24" i="4"/>
  <c r="X102" i="4"/>
  <c r="X142" i="4"/>
  <c r="X98" i="4"/>
  <c r="X144" i="4"/>
  <c r="X64" i="4"/>
  <c r="X148" i="4"/>
  <c r="Q66" i="4"/>
  <c r="X138" i="4"/>
  <c r="X108" i="4"/>
  <c r="X104" i="4"/>
  <c r="Q52" i="4"/>
  <c r="X46" i="4"/>
  <c r="Q22" i="4"/>
  <c r="X160" i="4"/>
  <c r="X96" i="4"/>
  <c r="Q26" i="4" l="1"/>
  <c r="X26" i="4"/>
  <c r="X22" i="4"/>
  <c r="X24" i="4"/>
  <c r="W62" i="4"/>
  <c r="W82" i="4"/>
  <c r="Q54" i="4"/>
  <c r="W38" i="4"/>
  <c r="Q28" i="4"/>
  <c r="W32" i="4"/>
  <c r="W48" i="4"/>
  <c r="W36" i="4"/>
  <c r="W34" i="4"/>
  <c r="W148" i="4"/>
  <c r="W152" i="4"/>
  <c r="W42" i="4"/>
  <c r="W44" i="4"/>
  <c r="W46" i="4"/>
  <c r="W124" i="4"/>
  <c r="W14" i="4"/>
  <c r="W122" i="4"/>
  <c r="W106" i="4"/>
  <c r="W12" i="4"/>
  <c r="W16" i="4"/>
  <c r="W18" i="4"/>
  <c r="Q56" i="4"/>
  <c r="W112" i="4"/>
  <c r="W142" i="4"/>
  <c r="W160" i="4"/>
  <c r="W146" i="4"/>
  <c r="W158" i="4"/>
  <c r="W156" i="4"/>
  <c r="W114" i="4"/>
  <c r="W144" i="4"/>
  <c r="W128" i="4"/>
  <c r="Q24" i="4"/>
  <c r="W8" i="4"/>
  <c r="W116" i="4"/>
  <c r="W2" i="4"/>
  <c r="W6" i="4"/>
  <c r="W4" i="4"/>
  <c r="W118" i="4"/>
  <c r="W154" i="4"/>
  <c r="W126" i="4"/>
  <c r="W88" i="4" l="1"/>
  <c r="W68" i="4"/>
  <c r="W64" i="4"/>
  <c r="W66" i="4"/>
  <c r="W86" i="4"/>
  <c r="W84" i="4"/>
  <c r="W28" i="4"/>
  <c r="W78" i="4"/>
  <c r="W108" i="4"/>
  <c r="W54" i="4"/>
  <c r="W102" i="4"/>
  <c r="W72" i="4"/>
  <c r="W74" i="4"/>
  <c r="W104" i="4"/>
  <c r="W76" i="4"/>
  <c r="W58" i="4"/>
  <c r="W52" i="4"/>
  <c r="W56" i="4"/>
  <c r="W138" i="4"/>
  <c r="W132" i="4"/>
  <c r="W134" i="4"/>
  <c r="W136" i="4"/>
  <c r="W24" i="4"/>
  <c r="W26" i="4"/>
  <c r="W94" i="4"/>
  <c r="W92" i="4"/>
  <c r="W98" i="4"/>
  <c r="W96" i="4"/>
  <c r="W22" i="4"/>
</calcChain>
</file>

<file path=xl/sharedStrings.xml><?xml version="1.0" encoding="utf-8"?>
<sst xmlns="http://schemas.openxmlformats.org/spreadsheetml/2006/main" count="1303" uniqueCount="604">
  <si>
    <t>－</t>
    <phoneticPr fontId="3"/>
  </si>
  <si>
    <t>予選リーグ日程</t>
  </si>
  <si>
    <t>日</t>
  </si>
  <si>
    <t>パート</t>
  </si>
  <si>
    <t>Aパート</t>
    <phoneticPr fontId="3"/>
  </si>
  <si>
    <t>Ｂパート</t>
  </si>
  <si>
    <t>Cパート</t>
  </si>
  <si>
    <t>Dパート</t>
  </si>
  <si>
    <t>Eパート</t>
    <phoneticPr fontId="3"/>
  </si>
  <si>
    <t>Ｆパート</t>
  </si>
  <si>
    <t>Ｇパート</t>
  </si>
  <si>
    <t>試合時間</t>
  </si>
  <si>
    <t>主審</t>
  </si>
  <si>
    <t>月</t>
  </si>
  <si>
    <t>Ｋパート</t>
  </si>
  <si>
    <t>Ｌパート</t>
  </si>
  <si>
    <t>Ｍパート</t>
  </si>
  <si>
    <t>Ｎパート</t>
  </si>
  <si>
    <t>Ｏパート</t>
  </si>
  <si>
    <t>試合方法</t>
  </si>
  <si>
    <t>試合日程</t>
  </si>
  <si>
    <t xml:space="preserve">      予選リーグ戦組分け</t>
  </si>
  <si>
    <t>Ｈパート</t>
    <phoneticPr fontId="3"/>
  </si>
  <si>
    <t>Pパート</t>
    <phoneticPr fontId="3"/>
  </si>
  <si>
    <t>勝</t>
  </si>
  <si>
    <t>負</t>
  </si>
  <si>
    <t>分</t>
  </si>
  <si>
    <t>勝点</t>
  </si>
  <si>
    <t>得点</t>
  </si>
  <si>
    <t>失点</t>
  </si>
  <si>
    <t>得失点差</t>
  </si>
  <si>
    <t>順位</t>
  </si>
  <si>
    <t>-</t>
    <phoneticPr fontId="13"/>
  </si>
  <si>
    <t>Bパート</t>
    <phoneticPr fontId="13"/>
  </si>
  <si>
    <t>Cパート</t>
    <phoneticPr fontId="13"/>
  </si>
  <si>
    <t>Dパート</t>
    <phoneticPr fontId="13"/>
  </si>
  <si>
    <t>Eパート</t>
    <phoneticPr fontId="13"/>
  </si>
  <si>
    <t>Fパート</t>
    <phoneticPr fontId="13"/>
  </si>
  <si>
    <t>Gパート</t>
    <phoneticPr fontId="13"/>
  </si>
  <si>
    <t>Hパート</t>
    <phoneticPr fontId="13"/>
  </si>
  <si>
    <t>Iパート</t>
    <phoneticPr fontId="13"/>
  </si>
  <si>
    <t>Jパート</t>
    <phoneticPr fontId="13"/>
  </si>
  <si>
    <t>Kパート</t>
    <phoneticPr fontId="13"/>
  </si>
  <si>
    <t>Lパート</t>
    <phoneticPr fontId="13"/>
  </si>
  <si>
    <t>Mパート</t>
    <phoneticPr fontId="13"/>
  </si>
  <si>
    <t>Nパート</t>
    <phoneticPr fontId="13"/>
  </si>
  <si>
    <t>Oパート</t>
    <phoneticPr fontId="13"/>
  </si>
  <si>
    <t>－</t>
  </si>
  <si>
    <t>優勝：</t>
    <rPh sb="0" eb="2">
      <t>ユウショウ</t>
    </rPh>
    <phoneticPr fontId="0"/>
  </si>
  <si>
    <t>準優勝：</t>
    <rPh sb="0" eb="3">
      <t>ジュンユウショウ</t>
    </rPh>
    <phoneticPr fontId="0"/>
  </si>
  <si>
    <t>フェアプレイ賞：</t>
    <rPh sb="6" eb="7">
      <t>ショウ</t>
    </rPh>
    <phoneticPr fontId="3"/>
  </si>
  <si>
    <t>Aパート</t>
    <phoneticPr fontId="13"/>
  </si>
  <si>
    <t>勝点RANK</t>
    <rPh sb="0" eb="1">
      <t>カ</t>
    </rPh>
    <rPh sb="1" eb="2">
      <t>テン</t>
    </rPh>
    <phoneticPr fontId="13"/>
  </si>
  <si>
    <t>得失点RANK</t>
    <phoneticPr fontId="13"/>
  </si>
  <si>
    <t>得失点RANK</t>
    <phoneticPr fontId="13"/>
  </si>
  <si>
    <t>宗方小</t>
    <rPh sb="0" eb="2">
      <t>ムナカタ</t>
    </rPh>
    <rPh sb="2" eb="3">
      <t>ショウ</t>
    </rPh>
    <phoneticPr fontId="3"/>
  </si>
  <si>
    <t>サッカーラグビー場A-1</t>
  </si>
  <si>
    <t>サッカーラグビー場A-2</t>
  </si>
  <si>
    <t>サッカーラグビー場B-2</t>
  </si>
  <si>
    <t>Ｐパート</t>
    <phoneticPr fontId="13"/>
  </si>
  <si>
    <t>田尻小</t>
    <rPh sb="0" eb="2">
      <t>タジリ</t>
    </rPh>
    <rPh sb="2" eb="3">
      <t>ショウ</t>
    </rPh>
    <phoneticPr fontId="3"/>
  </si>
  <si>
    <t>田　尻</t>
    <rPh sb="0" eb="1">
      <t>タ</t>
    </rPh>
    <rPh sb="2" eb="3">
      <t>シリ</t>
    </rPh>
    <phoneticPr fontId="3"/>
  </si>
  <si>
    <t>豊　府</t>
    <rPh sb="0" eb="1">
      <t>ユタカ</t>
    </rPh>
    <rPh sb="2" eb="3">
      <t>フ</t>
    </rPh>
    <phoneticPr fontId="3"/>
  </si>
  <si>
    <t>春　日</t>
    <rPh sb="0" eb="1">
      <t>ハル</t>
    </rPh>
    <rPh sb="2" eb="3">
      <t>ヒ</t>
    </rPh>
    <phoneticPr fontId="3"/>
  </si>
  <si>
    <t>大　道</t>
    <rPh sb="0" eb="1">
      <t>ダイ</t>
    </rPh>
    <rPh sb="2" eb="3">
      <t>ミチ</t>
    </rPh>
    <phoneticPr fontId="3"/>
  </si>
  <si>
    <t>判　田</t>
    <rPh sb="0" eb="1">
      <t>ハン</t>
    </rPh>
    <rPh sb="2" eb="3">
      <t>タ</t>
    </rPh>
    <phoneticPr fontId="3"/>
  </si>
  <si>
    <t>中津豊南</t>
    <rPh sb="0" eb="2">
      <t>ナカツ</t>
    </rPh>
    <rPh sb="2" eb="3">
      <t>トヨ</t>
    </rPh>
    <rPh sb="3" eb="4">
      <t>ミナミ</t>
    </rPh>
    <phoneticPr fontId="3"/>
  </si>
  <si>
    <t>大平山</t>
    <rPh sb="0" eb="3">
      <t>オオヒラヤマ</t>
    </rPh>
    <phoneticPr fontId="3"/>
  </si>
  <si>
    <t>西の台</t>
    <rPh sb="0" eb="1">
      <t>ニシ</t>
    </rPh>
    <rPh sb="2" eb="3">
      <t>ダイ</t>
    </rPh>
    <phoneticPr fontId="3"/>
  </si>
  <si>
    <t>東大分</t>
    <rPh sb="0" eb="1">
      <t>ヒガシ</t>
    </rPh>
    <rPh sb="1" eb="3">
      <t>オオイタ</t>
    </rPh>
    <phoneticPr fontId="3"/>
  </si>
  <si>
    <t>渡町台</t>
    <rPh sb="0" eb="1">
      <t>ワタ</t>
    </rPh>
    <rPh sb="1" eb="2">
      <t>マチ</t>
    </rPh>
    <rPh sb="2" eb="3">
      <t>ダイ</t>
    </rPh>
    <phoneticPr fontId="3"/>
  </si>
  <si>
    <t>明治北</t>
    <rPh sb="0" eb="2">
      <t>メイジ</t>
    </rPh>
    <rPh sb="2" eb="3">
      <t>キタ</t>
    </rPh>
    <phoneticPr fontId="3"/>
  </si>
  <si>
    <t>由布川</t>
    <rPh sb="0" eb="2">
      <t>ユフ</t>
    </rPh>
    <rPh sb="2" eb="3">
      <t>ガワ</t>
    </rPh>
    <phoneticPr fontId="3"/>
  </si>
  <si>
    <t>玖　珠</t>
    <rPh sb="0" eb="1">
      <t>キュウ</t>
    </rPh>
    <rPh sb="2" eb="3">
      <t>タマ</t>
    </rPh>
    <phoneticPr fontId="3"/>
  </si>
  <si>
    <t>三　芳</t>
    <rPh sb="0" eb="1">
      <t>サン</t>
    </rPh>
    <rPh sb="2" eb="3">
      <t>ヨシ</t>
    </rPh>
    <phoneticPr fontId="3"/>
  </si>
  <si>
    <t>桃　園</t>
    <rPh sb="0" eb="1">
      <t>モモ</t>
    </rPh>
    <rPh sb="2" eb="3">
      <t>エン</t>
    </rPh>
    <phoneticPr fontId="3"/>
  </si>
  <si>
    <t>東　陽</t>
    <rPh sb="0" eb="1">
      <t>ヒガシ</t>
    </rPh>
    <rPh sb="2" eb="3">
      <t>ヨウ</t>
    </rPh>
    <phoneticPr fontId="3"/>
  </si>
  <si>
    <t>日　出</t>
    <rPh sb="0" eb="1">
      <t>ヒ</t>
    </rPh>
    <rPh sb="2" eb="3">
      <t>デ</t>
    </rPh>
    <phoneticPr fontId="3"/>
  </si>
  <si>
    <t>Ｉパート</t>
    <phoneticPr fontId="3"/>
  </si>
  <si>
    <t>大在東Ａ</t>
    <rPh sb="0" eb="2">
      <t>オオザイ</t>
    </rPh>
    <rPh sb="2" eb="3">
      <t>ヒガシ</t>
    </rPh>
    <phoneticPr fontId="3"/>
  </si>
  <si>
    <t>大在東Ｂ</t>
    <rPh sb="0" eb="2">
      <t>オオザイ</t>
    </rPh>
    <rPh sb="2" eb="3">
      <t>ヒガシ</t>
    </rPh>
    <phoneticPr fontId="3"/>
  </si>
  <si>
    <t>県央おおの</t>
    <rPh sb="0" eb="2">
      <t>ケンオウ</t>
    </rPh>
    <phoneticPr fontId="3"/>
  </si>
  <si>
    <t>明野西小</t>
    <rPh sb="0" eb="2">
      <t>アケノ</t>
    </rPh>
    <rPh sb="2" eb="3">
      <t>ニシ</t>
    </rPh>
    <rPh sb="3" eb="4">
      <t>ショウ</t>
    </rPh>
    <phoneticPr fontId="3"/>
  </si>
  <si>
    <t>１．</t>
  </si>
  <si>
    <t>２．</t>
  </si>
  <si>
    <t>会場について</t>
    <rPh sb="0" eb="2">
      <t>カイジョウ</t>
    </rPh>
    <phoneticPr fontId="0"/>
  </si>
  <si>
    <t>予選リーグ　　　　　</t>
    <phoneticPr fontId="3"/>
  </si>
  <si>
    <t xml:space="preserve">準決勝・決勝戦     </t>
    <phoneticPr fontId="3"/>
  </si>
  <si>
    <t>　</t>
    <phoneticPr fontId="3"/>
  </si>
  <si>
    <t>Ａ</t>
    <phoneticPr fontId="3"/>
  </si>
  <si>
    <t xml:space="preserve"> Ｂ</t>
    <phoneticPr fontId="3"/>
  </si>
  <si>
    <t>Ｃ</t>
    <phoneticPr fontId="3"/>
  </si>
  <si>
    <t>Ｄ</t>
    <phoneticPr fontId="3"/>
  </si>
  <si>
    <t>Ｅ</t>
    <phoneticPr fontId="3"/>
  </si>
  <si>
    <t xml:space="preserve"> Ｆ</t>
    <phoneticPr fontId="3"/>
  </si>
  <si>
    <t xml:space="preserve"> Ｇ</t>
    <phoneticPr fontId="3"/>
  </si>
  <si>
    <t xml:space="preserve"> Ｈ</t>
    <phoneticPr fontId="3"/>
  </si>
  <si>
    <t>Ｉ</t>
    <phoneticPr fontId="3"/>
  </si>
  <si>
    <t>Ｊ</t>
    <phoneticPr fontId="3"/>
  </si>
  <si>
    <t>Ｋ</t>
    <phoneticPr fontId="3"/>
  </si>
  <si>
    <t>Ｌ</t>
    <phoneticPr fontId="3"/>
  </si>
  <si>
    <t>Ｍ</t>
    <phoneticPr fontId="3"/>
  </si>
  <si>
    <t>Ｎ</t>
    <phoneticPr fontId="3"/>
  </si>
  <si>
    <t>O</t>
    <phoneticPr fontId="0"/>
  </si>
  <si>
    <t>Ｐ</t>
    <phoneticPr fontId="0"/>
  </si>
  <si>
    <t>明野東小</t>
    <rPh sb="0" eb="2">
      <t>アケノ</t>
    </rPh>
    <rPh sb="2" eb="3">
      <t>ヒガシ</t>
    </rPh>
    <rPh sb="3" eb="4">
      <t>ショウ</t>
    </rPh>
    <phoneticPr fontId="3"/>
  </si>
  <si>
    <t>明野北小</t>
    <rPh sb="0" eb="2">
      <t>アケノ</t>
    </rPh>
    <rPh sb="2" eb="3">
      <t>キタ</t>
    </rPh>
    <rPh sb="3" eb="4">
      <t>ショウ</t>
    </rPh>
    <phoneticPr fontId="3"/>
  </si>
  <si>
    <t>西の台小</t>
    <rPh sb="0" eb="1">
      <t>ニシ</t>
    </rPh>
    <rPh sb="2" eb="3">
      <t>ダイ</t>
    </rPh>
    <rPh sb="3" eb="4">
      <t>ショウ</t>
    </rPh>
    <phoneticPr fontId="3"/>
  </si>
  <si>
    <t>豊府小</t>
    <rPh sb="0" eb="1">
      <t>ユタカ</t>
    </rPh>
    <rPh sb="1" eb="2">
      <t>フ</t>
    </rPh>
    <rPh sb="2" eb="3">
      <t>ショウ</t>
    </rPh>
    <phoneticPr fontId="3"/>
  </si>
  <si>
    <t>金池長浜</t>
    <rPh sb="0" eb="1">
      <t>カナ</t>
    </rPh>
    <rPh sb="1" eb="2">
      <t>イケ</t>
    </rPh>
    <rPh sb="2" eb="4">
      <t>ナガハマ</t>
    </rPh>
    <phoneticPr fontId="3"/>
  </si>
  <si>
    <t>明野西</t>
    <rPh sb="0" eb="3">
      <t>アケノニシ</t>
    </rPh>
    <phoneticPr fontId="3"/>
  </si>
  <si>
    <t>明野東</t>
    <rPh sb="0" eb="2">
      <t>アケノ</t>
    </rPh>
    <rPh sb="2" eb="3">
      <t>ヒガシ</t>
    </rPh>
    <phoneticPr fontId="3"/>
  </si>
  <si>
    <t>明野北</t>
    <rPh sb="0" eb="3">
      <t>アケノキタ</t>
    </rPh>
    <phoneticPr fontId="3"/>
  </si>
  <si>
    <t>宗　方</t>
  </si>
  <si>
    <t>弥　生</t>
    <rPh sb="0" eb="1">
      <t>ヤ</t>
    </rPh>
    <rPh sb="2" eb="3">
      <t>セイ</t>
    </rPh>
    <phoneticPr fontId="3"/>
  </si>
  <si>
    <t>東稙田</t>
  </si>
  <si>
    <t>城　南</t>
    <rPh sb="0" eb="1">
      <t>ジョウ</t>
    </rPh>
    <rPh sb="2" eb="3">
      <t>ミナミ</t>
    </rPh>
    <phoneticPr fontId="3"/>
  </si>
  <si>
    <t>竹田直入</t>
    <rPh sb="0" eb="2">
      <t>タケタ</t>
    </rPh>
    <rPh sb="2" eb="4">
      <t>ナオイリ</t>
    </rPh>
    <phoneticPr fontId="3"/>
  </si>
  <si>
    <t>荏　隈</t>
    <rPh sb="0" eb="1">
      <t>エ</t>
    </rPh>
    <rPh sb="2" eb="3">
      <t>クマ</t>
    </rPh>
    <phoneticPr fontId="3"/>
  </si>
  <si>
    <t>武　蔵</t>
    <rPh sb="0" eb="1">
      <t>タケシ</t>
    </rPh>
    <rPh sb="2" eb="3">
      <t>クラ</t>
    </rPh>
    <phoneticPr fontId="3"/>
  </si>
  <si>
    <t>碩　田</t>
    <rPh sb="0" eb="1">
      <t>セキ</t>
    </rPh>
    <rPh sb="2" eb="3">
      <t>デン</t>
    </rPh>
    <phoneticPr fontId="3"/>
  </si>
  <si>
    <t>◎開　会　式</t>
    <phoneticPr fontId="0"/>
  </si>
  <si>
    <t>◎試合開始時間</t>
    <rPh sb="1" eb="3">
      <t>シアイ</t>
    </rPh>
    <rPh sb="3" eb="5">
      <t>カイシ</t>
    </rPh>
    <rPh sb="5" eb="7">
      <t>ジカン</t>
    </rPh>
    <phoneticPr fontId="0"/>
  </si>
  <si>
    <t>豊後高田市</t>
    <rPh sb="0" eb="2">
      <t>ブンゴ</t>
    </rPh>
    <rPh sb="2" eb="5">
      <t>タカダシ</t>
    </rPh>
    <phoneticPr fontId="3"/>
  </si>
  <si>
    <t>由布市</t>
    <rPh sb="0" eb="2">
      <t>ユフ</t>
    </rPh>
    <rPh sb="2" eb="3">
      <t>シ</t>
    </rPh>
    <phoneticPr fontId="3"/>
  </si>
  <si>
    <t>国東市</t>
    <rPh sb="0" eb="2">
      <t>クニサキ</t>
    </rPh>
    <rPh sb="2" eb="3">
      <t>シ</t>
    </rPh>
    <phoneticPr fontId="3"/>
  </si>
  <si>
    <t>佐伯市</t>
    <rPh sb="0" eb="2">
      <t>サエキ</t>
    </rPh>
    <rPh sb="2" eb="3">
      <t>シ</t>
    </rPh>
    <phoneticPr fontId="3"/>
  </si>
  <si>
    <t>大分市</t>
    <rPh sb="0" eb="2">
      <t>オオイタ</t>
    </rPh>
    <rPh sb="2" eb="3">
      <t>シ</t>
    </rPh>
    <phoneticPr fontId="3"/>
  </si>
  <si>
    <t>津久見市</t>
    <rPh sb="3" eb="4">
      <t>シ</t>
    </rPh>
    <phoneticPr fontId="3"/>
  </si>
  <si>
    <t>中津市</t>
    <rPh sb="0" eb="1">
      <t>ナカ</t>
    </rPh>
    <rPh sb="1" eb="2">
      <t>ツ</t>
    </rPh>
    <rPh sb="2" eb="3">
      <t>シ</t>
    </rPh>
    <phoneticPr fontId="3"/>
  </si>
  <si>
    <t>大分市</t>
    <rPh sb="2" eb="3">
      <t>シ</t>
    </rPh>
    <phoneticPr fontId="3"/>
  </si>
  <si>
    <t>日田市</t>
    <rPh sb="0" eb="1">
      <t>ヒ</t>
    </rPh>
    <rPh sb="1" eb="2">
      <t>タ</t>
    </rPh>
    <rPh sb="2" eb="3">
      <t>シ</t>
    </rPh>
    <phoneticPr fontId="3"/>
  </si>
  <si>
    <t>中津沖代</t>
    <rPh sb="0" eb="2">
      <t>ナカツ</t>
    </rPh>
    <rPh sb="2" eb="4">
      <t>オキダイ</t>
    </rPh>
    <phoneticPr fontId="3"/>
  </si>
  <si>
    <t>竹田市</t>
    <rPh sb="0" eb="2">
      <t>タケダ</t>
    </rPh>
    <rPh sb="2" eb="3">
      <t>シ</t>
    </rPh>
    <phoneticPr fontId="3"/>
  </si>
  <si>
    <t>別府市</t>
    <rPh sb="0" eb="2">
      <t>ベップ</t>
    </rPh>
    <rPh sb="2" eb="3">
      <t>シ</t>
    </rPh>
    <phoneticPr fontId="3"/>
  </si>
  <si>
    <t>佐伯市</t>
    <rPh sb="0" eb="3">
      <t>サイキシ</t>
    </rPh>
    <phoneticPr fontId="3"/>
  </si>
  <si>
    <t>尚、同一勝点の場合、当該チーム同士の対戦結果・得失点差・多得点の順で決定するものとするが、それでも順位が決まらない場合は、抽選とする。</t>
    <phoneticPr fontId="3"/>
  </si>
  <si>
    <t>大在東Ａ・Ｂ＝大在東グランド（２面）</t>
    <rPh sb="0" eb="2">
      <t>オオザイ</t>
    </rPh>
    <rPh sb="2" eb="3">
      <t>ヒガシ</t>
    </rPh>
    <rPh sb="7" eb="9">
      <t>オオザイ</t>
    </rPh>
    <rPh sb="9" eb="10">
      <t>ヒガシ</t>
    </rPh>
    <rPh sb="16" eb="17">
      <t>メン</t>
    </rPh>
    <phoneticPr fontId="0"/>
  </si>
  <si>
    <t>豊後大野市</t>
    <rPh sb="0" eb="2">
      <t>ブンゴ</t>
    </rPh>
    <rPh sb="2" eb="5">
      <t>オオノシ</t>
    </rPh>
    <phoneticPr fontId="3"/>
  </si>
  <si>
    <t>中津市</t>
    <rPh sb="2" eb="3">
      <t>シ</t>
    </rPh>
    <phoneticPr fontId="3"/>
  </si>
  <si>
    <t>大分市</t>
    <rPh sb="0" eb="1">
      <t>ダイ</t>
    </rPh>
    <rPh sb="1" eb="2">
      <t>フン</t>
    </rPh>
    <rPh sb="2" eb="3">
      <t>シ</t>
    </rPh>
    <phoneticPr fontId="3"/>
  </si>
  <si>
    <t>注意）朱書きチームが、会場担当</t>
    <rPh sb="0" eb="2">
      <t>チュウイ</t>
    </rPh>
    <rPh sb="3" eb="5">
      <t>シュガ</t>
    </rPh>
    <rPh sb="11" eb="13">
      <t>カイジョウ</t>
    </rPh>
    <rPh sb="13" eb="15">
      <t>タントウ</t>
    </rPh>
    <phoneticPr fontId="3"/>
  </si>
  <si>
    <t>Ｊパート</t>
    <phoneticPr fontId="3"/>
  </si>
  <si>
    <t>玖珠郡</t>
    <rPh sb="0" eb="2">
      <t>クス</t>
    </rPh>
    <rPh sb="2" eb="3">
      <t>グン</t>
    </rPh>
    <phoneticPr fontId="3"/>
  </si>
  <si>
    <t>速見郡</t>
    <rPh sb="0" eb="3">
      <t>ハヤミグン</t>
    </rPh>
    <phoneticPr fontId="3"/>
  </si>
  <si>
    <t>・・別紙・・組み合わせ日程表による</t>
    <rPh sb="2" eb="4">
      <t>ベッシ</t>
    </rPh>
    <rPh sb="6" eb="7">
      <t>ク</t>
    </rPh>
    <rPh sb="8" eb="9">
      <t>ア</t>
    </rPh>
    <rPh sb="11" eb="13">
      <t>ニッテイ</t>
    </rPh>
    <rPh sb="13" eb="14">
      <t>ヒョウ</t>
    </rPh>
    <phoneticPr fontId="0"/>
  </si>
  <si>
    <t>・・別紙・・トーナメント表による</t>
    <phoneticPr fontId="3"/>
  </si>
  <si>
    <t>はやぶさ</t>
    <phoneticPr fontId="3"/>
  </si>
  <si>
    <t>日　岡</t>
    <rPh sb="0" eb="1">
      <t>ヒ</t>
    </rPh>
    <rPh sb="2" eb="3">
      <t>オカ</t>
    </rPh>
    <phoneticPr fontId="3"/>
  </si>
  <si>
    <t>エラン横瀬</t>
    <phoneticPr fontId="3"/>
  </si>
  <si>
    <t>横瀬西</t>
    <rPh sb="0" eb="2">
      <t>ヨコセ</t>
    </rPh>
    <rPh sb="2" eb="3">
      <t>ニシ</t>
    </rPh>
    <phoneticPr fontId="3"/>
  </si>
  <si>
    <t>挾　間</t>
    <rPh sb="0" eb="1">
      <t>バサミ</t>
    </rPh>
    <rPh sb="2" eb="3">
      <t>アイダ</t>
    </rPh>
    <phoneticPr fontId="3"/>
  </si>
  <si>
    <t>緑　丘</t>
    <rPh sb="0" eb="1">
      <t>ミドリ</t>
    </rPh>
    <rPh sb="2" eb="3">
      <t>オカ</t>
    </rPh>
    <phoneticPr fontId="3"/>
  </si>
  <si>
    <t>豊後高田</t>
    <phoneticPr fontId="3"/>
  </si>
  <si>
    <t>七瀬川・山</t>
    <rPh sb="0" eb="3">
      <t>ナナセガワ</t>
    </rPh>
    <rPh sb="4" eb="5">
      <t>ヤマ</t>
    </rPh>
    <phoneticPr fontId="3"/>
  </si>
  <si>
    <t>七瀬川・川</t>
    <rPh sb="0" eb="2">
      <t>ナナセ</t>
    </rPh>
    <rPh sb="2" eb="3">
      <t>ガワ</t>
    </rPh>
    <rPh sb="4" eb="5">
      <t>カワ</t>
    </rPh>
    <phoneticPr fontId="3"/>
  </si>
  <si>
    <t>七瀬川=七瀬川自然公園グランド（山側・川側）</t>
    <rPh sb="0" eb="1">
      <t>ナナ</t>
    </rPh>
    <rPh sb="1" eb="2">
      <t>セ</t>
    </rPh>
    <rPh sb="2" eb="3">
      <t>カワ</t>
    </rPh>
    <rPh sb="4" eb="6">
      <t>ナナセ</t>
    </rPh>
    <rPh sb="6" eb="7">
      <t>カワ</t>
    </rPh>
    <rPh sb="7" eb="9">
      <t>シゼン</t>
    </rPh>
    <rPh sb="9" eb="11">
      <t>コウエン</t>
    </rPh>
    <rPh sb="16" eb="18">
      <t>ヤマガワ</t>
    </rPh>
    <rPh sb="19" eb="20">
      <t>カワ</t>
    </rPh>
    <rPh sb="20" eb="21">
      <t>ガワ</t>
    </rPh>
    <phoneticPr fontId="3"/>
  </si>
  <si>
    <t>賀　来</t>
    <rPh sb="0" eb="1">
      <t>ガ</t>
    </rPh>
    <rPh sb="2" eb="3">
      <t>ライ</t>
    </rPh>
    <phoneticPr fontId="3"/>
  </si>
  <si>
    <t>上堅田</t>
    <rPh sb="0" eb="3">
      <t>カミカタダ</t>
    </rPh>
    <phoneticPr fontId="3"/>
  </si>
  <si>
    <t>西部Ｇ・下</t>
    <rPh sb="0" eb="2">
      <t>セイブ</t>
    </rPh>
    <rPh sb="4" eb="5">
      <t>シタ</t>
    </rPh>
    <phoneticPr fontId="3"/>
  </si>
  <si>
    <t>西部Ｇ・上</t>
    <rPh sb="0" eb="2">
      <t>セイブ</t>
    </rPh>
    <rPh sb="4" eb="5">
      <t>ウエ</t>
    </rPh>
    <phoneticPr fontId="3"/>
  </si>
  <si>
    <t>西部Ｇ上・下＝西部グランド（上側・下側）</t>
    <rPh sb="0" eb="2">
      <t>セイブ</t>
    </rPh>
    <rPh sb="3" eb="4">
      <t>ウエ</t>
    </rPh>
    <rPh sb="5" eb="6">
      <t>シタ</t>
    </rPh>
    <rPh sb="7" eb="9">
      <t>セイブ</t>
    </rPh>
    <rPh sb="14" eb="16">
      <t>ウエガワ</t>
    </rPh>
    <rPh sb="17" eb="18">
      <t>シタ</t>
    </rPh>
    <rPh sb="18" eb="19">
      <t>ガワ</t>
    </rPh>
    <phoneticPr fontId="3"/>
  </si>
  <si>
    <t>◎参加賞他受取</t>
    <rPh sb="1" eb="4">
      <t>サンカショウ</t>
    </rPh>
    <rPh sb="4" eb="5">
      <t>ホカ</t>
    </rPh>
    <rPh sb="5" eb="7">
      <t>ウケトリ</t>
    </rPh>
    <phoneticPr fontId="0"/>
  </si>
  <si>
    <t>A3位</t>
    <rPh sb="2" eb="3">
      <t>イ</t>
    </rPh>
    <phoneticPr fontId="3"/>
  </si>
  <si>
    <t>2負け</t>
    <rPh sb="1" eb="2">
      <t>マ</t>
    </rPh>
    <phoneticPr fontId="3"/>
  </si>
  <si>
    <t>3負け</t>
    <rPh sb="1" eb="2">
      <t>マ</t>
    </rPh>
    <phoneticPr fontId="3"/>
  </si>
  <si>
    <t>【相互審判】</t>
    <phoneticPr fontId="3"/>
  </si>
  <si>
    <t>【本部審判】</t>
    <phoneticPr fontId="3"/>
  </si>
  <si>
    <t>◇決勝/フレンドリートーナメント１・２日目　10時00分キックオフ</t>
    <rPh sb="1" eb="3">
      <t>ケッショウ</t>
    </rPh>
    <rPh sb="24" eb="25">
      <t>ジ</t>
    </rPh>
    <rPh sb="27" eb="28">
      <t>フン</t>
    </rPh>
    <phoneticPr fontId="0"/>
  </si>
  <si>
    <r>
      <rPr>
        <b/>
        <sz val="10"/>
        <color rgb="FFFF0000"/>
        <rFont val="ＭＳ Ｐゴシック"/>
        <family val="3"/>
        <charset val="128"/>
      </rPr>
      <t>大在東G</t>
    </r>
    <r>
      <rPr>
        <sz val="10"/>
        <rFont val="ＭＳ Ｐゴシック"/>
        <family val="3"/>
        <charset val="128"/>
      </rPr>
      <t xml:space="preserve"> A1</t>
    </r>
    <rPh sb="0" eb="1">
      <t>オオ</t>
    </rPh>
    <rPh sb="1" eb="2">
      <t>ザイ</t>
    </rPh>
    <rPh sb="2" eb="3">
      <t>ヒガシ</t>
    </rPh>
    <phoneticPr fontId="3"/>
  </si>
  <si>
    <r>
      <rPr>
        <b/>
        <sz val="10"/>
        <color rgb="FFFF0000"/>
        <rFont val="ＭＳ Ｐゴシック"/>
        <family val="3"/>
        <charset val="128"/>
      </rPr>
      <t>南大分SP</t>
    </r>
    <r>
      <rPr>
        <b/>
        <sz val="10"/>
        <color rgb="FF0000FF"/>
        <rFont val="ＭＳ Ｐゴシック"/>
        <family val="3"/>
        <charset val="128"/>
      </rPr>
      <t xml:space="preserve"> </t>
    </r>
    <r>
      <rPr>
        <sz val="10"/>
        <rFont val="ＭＳ Ｐゴシック"/>
        <family val="3"/>
        <charset val="128"/>
      </rPr>
      <t>B1</t>
    </r>
    <rPh sb="0" eb="3">
      <t>ミナミオオイタ</t>
    </rPh>
    <phoneticPr fontId="3"/>
  </si>
  <si>
    <r>
      <rPr>
        <b/>
        <sz val="10"/>
        <color rgb="FFFF0000"/>
        <rFont val="ＭＳ Ｐゴシック"/>
        <family val="3"/>
        <charset val="128"/>
      </rPr>
      <t>七瀬川G</t>
    </r>
    <r>
      <rPr>
        <sz val="10"/>
        <color theme="1"/>
        <rFont val="ＭＳ Ｐゴシック"/>
        <family val="3"/>
        <charset val="128"/>
      </rPr>
      <t>　C1</t>
    </r>
    <rPh sb="0" eb="3">
      <t>ナナセガワ</t>
    </rPh>
    <phoneticPr fontId="3"/>
  </si>
  <si>
    <r>
      <rPr>
        <b/>
        <sz val="10"/>
        <color rgb="FFFF0000"/>
        <rFont val="ＭＳ Ｐゴシック"/>
        <family val="3"/>
        <charset val="128"/>
      </rPr>
      <t>西部G</t>
    </r>
    <r>
      <rPr>
        <sz val="10"/>
        <rFont val="ＭＳ Ｐゴシック"/>
        <family val="3"/>
        <charset val="128"/>
      </rPr>
      <t>　D1</t>
    </r>
    <rPh sb="0" eb="2">
      <t>セイブ</t>
    </rPh>
    <phoneticPr fontId="3"/>
  </si>
  <si>
    <t>明治北</t>
    <rPh sb="0" eb="2">
      <t>メイジ</t>
    </rPh>
    <rPh sb="2" eb="3">
      <t>キタ</t>
    </rPh>
    <phoneticPr fontId="3"/>
  </si>
  <si>
    <t>中津市</t>
    <rPh sb="0" eb="3">
      <t>ナカツシ</t>
    </rPh>
    <phoneticPr fontId="3"/>
  </si>
  <si>
    <t>戸次吉野</t>
    <rPh sb="0" eb="2">
      <t>ヘツギ</t>
    </rPh>
    <rPh sb="2" eb="4">
      <t>ヨシノ</t>
    </rPh>
    <phoneticPr fontId="3"/>
  </si>
  <si>
    <t>鶴　見</t>
    <rPh sb="0" eb="1">
      <t>ツル</t>
    </rPh>
    <rPh sb="2" eb="3">
      <t>ミ</t>
    </rPh>
    <phoneticPr fontId="3"/>
  </si>
  <si>
    <t>城　東</t>
    <rPh sb="0" eb="1">
      <t>シロ</t>
    </rPh>
    <rPh sb="2" eb="3">
      <t>ヒガシ</t>
    </rPh>
    <phoneticPr fontId="3"/>
  </si>
  <si>
    <t>森　岡</t>
    <rPh sb="0" eb="1">
      <t>モリ</t>
    </rPh>
    <rPh sb="2" eb="3">
      <t>オカ</t>
    </rPh>
    <phoneticPr fontId="3"/>
  </si>
  <si>
    <t>敷　戸</t>
    <rPh sb="0" eb="1">
      <t>フ</t>
    </rPh>
    <rPh sb="2" eb="3">
      <t>ト</t>
    </rPh>
    <phoneticPr fontId="3"/>
  </si>
  <si>
    <t>寒　田</t>
    <rPh sb="0" eb="1">
      <t>カン</t>
    </rPh>
    <rPh sb="2" eb="3">
      <t>タ</t>
    </rPh>
    <phoneticPr fontId="3"/>
  </si>
  <si>
    <t>別　保</t>
    <rPh sb="0" eb="1">
      <t>ベツ</t>
    </rPh>
    <rPh sb="2" eb="3">
      <t>タモツ</t>
    </rPh>
    <phoneticPr fontId="3"/>
  </si>
  <si>
    <t>鶴　居</t>
    <rPh sb="0" eb="1">
      <t>ツル</t>
    </rPh>
    <rPh sb="2" eb="3">
      <t>イ</t>
    </rPh>
    <phoneticPr fontId="3"/>
  </si>
  <si>
    <t>千　怒</t>
    <rPh sb="0" eb="1">
      <t>セン</t>
    </rPh>
    <rPh sb="2" eb="3">
      <t>ド</t>
    </rPh>
    <phoneticPr fontId="3"/>
  </si>
  <si>
    <t>明　治</t>
    <rPh sb="0" eb="1">
      <t>メイ</t>
    </rPh>
    <rPh sb="2" eb="3">
      <t>オサム</t>
    </rPh>
    <phoneticPr fontId="3"/>
  </si>
  <si>
    <t>鶴岡S</t>
    <rPh sb="0" eb="2">
      <t>ツルオカ</t>
    </rPh>
    <phoneticPr fontId="3"/>
  </si>
  <si>
    <t>北郡坂ノ市</t>
    <rPh sb="0" eb="3">
      <t>キタグンサカ</t>
    </rPh>
    <rPh sb="4" eb="5">
      <t>イチ</t>
    </rPh>
    <phoneticPr fontId="3"/>
  </si>
  <si>
    <t>大　野</t>
    <rPh sb="0" eb="1">
      <t>ダイ</t>
    </rPh>
    <rPh sb="2" eb="3">
      <t>ノ</t>
    </rPh>
    <phoneticPr fontId="3"/>
  </si>
  <si>
    <t>安　岐</t>
    <rPh sb="0" eb="1">
      <t>ヤス</t>
    </rPh>
    <rPh sb="2" eb="3">
      <t>チマタ</t>
    </rPh>
    <phoneticPr fontId="3"/>
  </si>
  <si>
    <t>下　毛</t>
    <rPh sb="0" eb="1">
      <t>モト</t>
    </rPh>
    <rPh sb="2" eb="3">
      <t>ケ</t>
    </rPh>
    <phoneticPr fontId="3"/>
  </si>
  <si>
    <t>杵築市</t>
    <rPh sb="0" eb="3">
      <t>キツキシ</t>
    </rPh>
    <phoneticPr fontId="3"/>
  </si>
  <si>
    <t>きつき</t>
    <phoneticPr fontId="3"/>
  </si>
  <si>
    <t>南大分</t>
    <rPh sb="0" eb="3">
      <t>ミナミオオイタ</t>
    </rPh>
    <phoneticPr fontId="3"/>
  </si>
  <si>
    <t>佐伯リベロ</t>
    <rPh sb="0" eb="2">
      <t>サイキ</t>
    </rPh>
    <phoneticPr fontId="3"/>
  </si>
  <si>
    <t>三　佐</t>
    <rPh sb="0" eb="1">
      <t>サン</t>
    </rPh>
    <rPh sb="2" eb="3">
      <t>タスク</t>
    </rPh>
    <phoneticPr fontId="3"/>
  </si>
  <si>
    <t>　　協力をお願いします。</t>
    <phoneticPr fontId="3"/>
  </si>
  <si>
    <t>◇予選 １日目　各会場 10時00分キックオフ　</t>
    <rPh sb="1" eb="3">
      <t>ヨセン</t>
    </rPh>
    <rPh sb="5" eb="6">
      <t>ヒ</t>
    </rPh>
    <rPh sb="6" eb="7">
      <t>メ</t>
    </rPh>
    <rPh sb="8" eb="9">
      <t>カク</t>
    </rPh>
    <rPh sb="9" eb="11">
      <t>カイジョウ</t>
    </rPh>
    <rPh sb="14" eb="15">
      <t>ジ</t>
    </rPh>
    <rPh sb="17" eb="18">
      <t>プン</t>
    </rPh>
    <phoneticPr fontId="0"/>
  </si>
  <si>
    <t>(１)　１０：００－</t>
    <phoneticPr fontId="3"/>
  </si>
  <si>
    <t>(２)　１０：４５－</t>
    <phoneticPr fontId="3"/>
  </si>
  <si>
    <t>(３)　１２：２５－</t>
    <phoneticPr fontId="3"/>
  </si>
  <si>
    <t>(４)　１３：１０－</t>
    <phoneticPr fontId="3"/>
  </si>
  <si>
    <t>(５)　１４：５０－</t>
    <phoneticPr fontId="3"/>
  </si>
  <si>
    <t>(６)　１５：３５－</t>
    <phoneticPr fontId="3"/>
  </si>
  <si>
    <t>大分県スポーツ公園　サッカーラグビー場</t>
    <phoneticPr fontId="3"/>
  </si>
  <si>
    <t>①芝生・応援席</t>
  </si>
  <si>
    <t>芝生・応援席</t>
    <rPh sb="0" eb="2">
      <t>シバフ</t>
    </rPh>
    <rPh sb="3" eb="6">
      <t>オウエンセキ</t>
    </rPh>
    <phoneticPr fontId="3"/>
  </si>
  <si>
    <t>50m</t>
    <phoneticPr fontId="3"/>
  </si>
  <si>
    <t>○</t>
    <phoneticPr fontId="3"/>
  </si>
  <si>
    <t>センターサークル半径７ｍ、ゴールエリア４ｍ、
ぺナルテｲエリア１２ｍ、ぺナルテｲマーク８ｍ、ぺナルテｲアーク半径７ｍ</t>
    <phoneticPr fontId="3"/>
  </si>
  <si>
    <t>ベンチ</t>
  </si>
  <si>
    <t>68m</t>
    <phoneticPr fontId="3"/>
  </si>
  <si>
    <t>ベンチ</t>
    <phoneticPr fontId="3"/>
  </si>
  <si>
    <t>5m</t>
    <phoneticPr fontId="3"/>
  </si>
  <si>
    <t>↑</t>
  </si>
  <si>
    <t>本部ﾃﾝﾄ</t>
    <phoneticPr fontId="3"/>
  </si>
  <si>
    <t>①応援席(スタンド）</t>
  </si>
  <si>
    <t>④管理棟（来賓・役員）</t>
    <rPh sb="5" eb="7">
      <t>ライヒン</t>
    </rPh>
    <phoneticPr fontId="3"/>
  </si>
  <si>
    <t>②応援出入り口</t>
  </si>
  <si>
    <t>⑥車進入禁止</t>
  </si>
  <si>
    <t>③出入口締切</t>
    <phoneticPr fontId="3"/>
  </si>
  <si>
    <t>（役員のみ）</t>
  </si>
  <si>
    <t>⑥Ｂ駐車場</t>
  </si>
  <si>
    <t>テント設営可</t>
    <rPh sb="3" eb="5">
      <t>セツエイ</t>
    </rPh>
    <rPh sb="5" eb="6">
      <t>カ</t>
    </rPh>
    <phoneticPr fontId="3"/>
  </si>
  <si>
    <t>倉庫</t>
  </si>
  <si>
    <t>WC</t>
    <phoneticPr fontId="3"/>
  </si>
  <si>
    <t>②</t>
  </si>
  <si>
    <t>出</t>
  </si>
  <si>
    <t>←</t>
  </si>
  <si>
    <t>応</t>
  </si>
  <si>
    <t>入</t>
  </si>
  <si>
    <t>↓</t>
  </si>
  <si>
    <t>援</t>
  </si>
  <si>
    <t>口</t>
  </si>
  <si>
    <t>③出入口締切</t>
    <phoneticPr fontId="3"/>
  </si>
  <si>
    <t>本部ﾃﾝﾄ</t>
    <phoneticPr fontId="3"/>
  </si>
  <si>
    <t>→</t>
  </si>
  <si>
    <t>50m</t>
    <phoneticPr fontId="3"/>
  </si>
  <si>
    <t>5m</t>
    <phoneticPr fontId="3"/>
  </si>
  <si>
    <t>○</t>
    <phoneticPr fontId="3"/>
  </si>
  <si>
    <t>ベンチ</t>
    <phoneticPr fontId="3"/>
  </si>
  <si>
    <t>センターサークル半径７ｍ、ゴールエリア４ｍ、
ぺナルテｲエリア１２ｍ、ぺナルテｲマーク８ｍ、ぺナルテｲアーク半径７ｍ</t>
    <phoneticPr fontId="3"/>
  </si>
  <si>
    <t>68m</t>
    <phoneticPr fontId="3"/>
  </si>
  <si>
    <t>※チーム用テントの搬入は、②応援出入り口より行うこと。</t>
    <rPh sb="4" eb="5">
      <t>ヨウ</t>
    </rPh>
    <rPh sb="9" eb="11">
      <t>ハンニュウ</t>
    </rPh>
    <rPh sb="14" eb="16">
      <t>オウエン</t>
    </rPh>
    <rPh sb="16" eb="20">
      <t>デイリグチ</t>
    </rPh>
    <rPh sb="22" eb="23">
      <t>オコナ</t>
    </rPh>
    <phoneticPr fontId="22"/>
  </si>
  <si>
    <t>※喫煙は、本部テント裏の吸い殻入れ付近のみとする。</t>
    <rPh sb="1" eb="3">
      <t>キツエン</t>
    </rPh>
    <rPh sb="5" eb="7">
      <t>ホンブ</t>
    </rPh>
    <rPh sb="10" eb="11">
      <t>ウラ</t>
    </rPh>
    <rPh sb="12" eb="15">
      <t>スイガラ</t>
    </rPh>
    <rPh sb="15" eb="16">
      <t>イ</t>
    </rPh>
    <rPh sb="17" eb="19">
      <t>フキン</t>
    </rPh>
    <phoneticPr fontId="22"/>
  </si>
  <si>
    <t>※チーム用横断幕は、ネットへの取り付け不可。</t>
    <rPh sb="4" eb="5">
      <t>ヨウ</t>
    </rPh>
    <rPh sb="5" eb="8">
      <t>オウダンマク</t>
    </rPh>
    <rPh sb="15" eb="18">
      <t>トリツ</t>
    </rPh>
    <rPh sb="19" eb="21">
      <t>フカ</t>
    </rPh>
    <phoneticPr fontId="22"/>
  </si>
  <si>
    <t>Ａ管理棟裏を含む。</t>
    <rPh sb="1" eb="4">
      <t>カンリトウ</t>
    </rPh>
    <rPh sb="4" eb="5">
      <t>ウラ</t>
    </rPh>
    <rPh sb="6" eb="7">
      <t>フク</t>
    </rPh>
    <phoneticPr fontId="22"/>
  </si>
  <si>
    <t>南大分ＳＰ=南大分スポーツパークグランド（２面）</t>
    <rPh sb="0" eb="3">
      <t>ミナミオオイタ</t>
    </rPh>
    <rPh sb="6" eb="9">
      <t>ミナミオオイタ</t>
    </rPh>
    <rPh sb="22" eb="23">
      <t>メン</t>
    </rPh>
    <phoneticPr fontId="3"/>
  </si>
  <si>
    <t>決勝ﾄｰﾅﾒﾝﾄ（１回戦/２回戦/準々決勝）【本部審判】　ﾌﾚﾝﾄﾞﾘｰﾄｰﾅﾒﾝﾄ（１回戦/２回戦/準々決勝）【相互審判】</t>
    <rPh sb="10" eb="12">
      <t>カイセン</t>
    </rPh>
    <rPh sb="14" eb="16">
      <t>カイセン</t>
    </rPh>
    <rPh sb="17" eb="21">
      <t>ジュンジュンケッショウ</t>
    </rPh>
    <rPh sb="23" eb="25">
      <t>ホンブ</t>
    </rPh>
    <phoneticPr fontId="3"/>
  </si>
  <si>
    <r>
      <t>　（</t>
    </r>
    <r>
      <rPr>
        <u/>
        <sz val="14"/>
        <color theme="1"/>
        <rFont val="ＭＳ Ｐゴシック"/>
        <family val="3"/>
        <charset val="128"/>
      </rPr>
      <t>会場担当チームへの依頼事項、及び連絡体制については、資料を別途送付します</t>
    </r>
    <r>
      <rPr>
        <sz val="14"/>
        <color theme="1"/>
        <rFont val="ＭＳ Ｐゴシック"/>
        <family val="3"/>
        <charset val="128"/>
      </rPr>
      <t>のでご確認下さい。）</t>
    </r>
    <rPh sb="2" eb="4">
      <t>カイジョウ</t>
    </rPh>
    <rPh sb="4" eb="6">
      <t>タントウ</t>
    </rPh>
    <rPh sb="11" eb="13">
      <t>イライ</t>
    </rPh>
    <rPh sb="13" eb="15">
      <t>ジコウ</t>
    </rPh>
    <rPh sb="16" eb="17">
      <t>オヨ</t>
    </rPh>
    <rPh sb="18" eb="20">
      <t>レンラク</t>
    </rPh>
    <rPh sb="20" eb="22">
      <t>タイセイ</t>
    </rPh>
    <rPh sb="28" eb="30">
      <t>シリョウ</t>
    </rPh>
    <rPh sb="31" eb="33">
      <t>ベット</t>
    </rPh>
    <rPh sb="33" eb="35">
      <t>ソウフ</t>
    </rPh>
    <rPh sb="41" eb="44">
      <t>カクニンクダ</t>
    </rPh>
    <phoneticPr fontId="3"/>
  </si>
  <si>
    <t>くにさき東</t>
    <rPh sb="4" eb="5">
      <t>ヒガシ</t>
    </rPh>
    <phoneticPr fontId="3"/>
  </si>
  <si>
    <t>◎7/14（日）１回戦～準々決勝の主審は、全て本部審判(1～8)</t>
    <rPh sb="6" eb="7">
      <t>ヒ</t>
    </rPh>
    <rPh sb="9" eb="11">
      <t>カイセン</t>
    </rPh>
    <rPh sb="17" eb="19">
      <t>シュシン</t>
    </rPh>
    <rPh sb="21" eb="22">
      <t>スベ</t>
    </rPh>
    <phoneticPr fontId="3"/>
  </si>
  <si>
    <t>　 7/15（月）準決勝、決勝の主審、副審は、本部審判</t>
    <rPh sb="7" eb="8">
      <t>ゲツ</t>
    </rPh>
    <rPh sb="13" eb="15">
      <t>ケッショウ</t>
    </rPh>
    <rPh sb="16" eb="18">
      <t>シュシン</t>
    </rPh>
    <rPh sb="19" eb="21">
      <t>フクシン</t>
    </rPh>
    <phoneticPr fontId="3"/>
  </si>
  <si>
    <t>敢闘賞：</t>
    <phoneticPr fontId="3"/>
  </si>
  <si>
    <t>３位：</t>
    <phoneticPr fontId="3"/>
  </si>
  <si>
    <t>グッドマナー賞：</t>
    <phoneticPr fontId="3"/>
  </si>
  <si>
    <t>7/15
（月）</t>
    <rPh sb="6" eb="7">
      <t>ゲツ</t>
    </rPh>
    <phoneticPr fontId="3"/>
  </si>
  <si>
    <t>サッカーラグビー場A-2</t>
    <phoneticPr fontId="3"/>
  </si>
  <si>
    <t>サッカーラグビー場B-1</t>
    <phoneticPr fontId="3"/>
  </si>
  <si>
    <t>7/14
（日）</t>
    <rPh sb="6" eb="7">
      <t>ヒ</t>
    </rPh>
    <phoneticPr fontId="3"/>
  </si>
  <si>
    <t>A1</t>
    <phoneticPr fontId="3"/>
  </si>
  <si>
    <t>A2</t>
    <phoneticPr fontId="3"/>
  </si>
  <si>
    <t>A1</t>
    <phoneticPr fontId="3"/>
  </si>
  <si>
    <t>B1</t>
    <phoneticPr fontId="3"/>
  </si>
  <si>
    <t>Ｂ2</t>
    <phoneticPr fontId="3"/>
  </si>
  <si>
    <t>Ｂ1</t>
    <phoneticPr fontId="3"/>
  </si>
  <si>
    <t>1</t>
    <phoneticPr fontId="3"/>
  </si>
  <si>
    <t>2</t>
    <phoneticPr fontId="3"/>
  </si>
  <si>
    <t>3</t>
    <phoneticPr fontId="3"/>
  </si>
  <si>
    <t>4</t>
    <phoneticPr fontId="3"/>
  </si>
  <si>
    <t>1</t>
    <phoneticPr fontId="3"/>
  </si>
  <si>
    <t>2</t>
    <phoneticPr fontId="3"/>
  </si>
  <si>
    <t>Ｂ1</t>
    <phoneticPr fontId="3"/>
  </si>
  <si>
    <t>Ｂ2</t>
    <phoneticPr fontId="3"/>
  </si>
  <si>
    <t>B2</t>
    <phoneticPr fontId="3"/>
  </si>
  <si>
    <t>B1</t>
    <phoneticPr fontId="3"/>
  </si>
  <si>
    <t>◎7/14（日）１回戦～準々決勝の主審は、全て相互審判(1～8)</t>
    <rPh sb="6" eb="7">
      <t>ヒ</t>
    </rPh>
    <rPh sb="9" eb="11">
      <t>カイセン</t>
    </rPh>
    <rPh sb="17" eb="19">
      <t>シュシン</t>
    </rPh>
    <rPh sb="21" eb="22">
      <t>スベ</t>
    </rPh>
    <rPh sb="23" eb="25">
      <t>ソウゴ</t>
    </rPh>
    <phoneticPr fontId="3"/>
  </si>
  <si>
    <r>
      <t>サッカーラグビー場A-</t>
    </r>
    <r>
      <rPr>
        <sz val="11"/>
        <rFont val="ＭＳ Ｐゴシック"/>
        <family val="3"/>
        <charset val="128"/>
      </rPr>
      <t>2</t>
    </r>
    <phoneticPr fontId="3"/>
  </si>
  <si>
    <t>A2</t>
    <phoneticPr fontId="3"/>
  </si>
  <si>
    <t>C1</t>
    <phoneticPr fontId="3"/>
  </si>
  <si>
    <t>C2</t>
    <phoneticPr fontId="3"/>
  </si>
  <si>
    <t>D1</t>
    <phoneticPr fontId="3"/>
  </si>
  <si>
    <t>D2</t>
    <phoneticPr fontId="3"/>
  </si>
  <si>
    <t>C3</t>
    <phoneticPr fontId="3"/>
  </si>
  <si>
    <t>D3</t>
    <phoneticPr fontId="3"/>
  </si>
  <si>
    <t>A3</t>
    <phoneticPr fontId="3"/>
  </si>
  <si>
    <t>B3</t>
    <phoneticPr fontId="3"/>
  </si>
  <si>
    <t>G3</t>
    <phoneticPr fontId="3"/>
  </si>
  <si>
    <t>H3</t>
    <phoneticPr fontId="3"/>
  </si>
  <si>
    <t>E3</t>
    <phoneticPr fontId="3"/>
  </si>
  <si>
    <t>F3</t>
    <phoneticPr fontId="3"/>
  </si>
  <si>
    <t>K3</t>
    <phoneticPr fontId="3"/>
  </si>
  <si>
    <t>L3</t>
    <phoneticPr fontId="3"/>
  </si>
  <si>
    <t>I3</t>
    <phoneticPr fontId="3"/>
  </si>
  <si>
    <t>J3</t>
    <phoneticPr fontId="3"/>
  </si>
  <si>
    <t>O3</t>
    <phoneticPr fontId="3"/>
  </si>
  <si>
    <t>P3</t>
    <phoneticPr fontId="3"/>
  </si>
  <si>
    <t>M3</t>
    <phoneticPr fontId="3"/>
  </si>
  <si>
    <t>N3</t>
    <phoneticPr fontId="3"/>
  </si>
  <si>
    <t>P4位</t>
    <phoneticPr fontId="3"/>
  </si>
  <si>
    <t>B3位</t>
    <phoneticPr fontId="3"/>
  </si>
  <si>
    <t>O4位</t>
    <phoneticPr fontId="3"/>
  </si>
  <si>
    <t>C3位</t>
    <phoneticPr fontId="3"/>
  </si>
  <si>
    <t>N4位</t>
    <phoneticPr fontId="3"/>
  </si>
  <si>
    <t>D3位</t>
    <phoneticPr fontId="3"/>
  </si>
  <si>
    <t>M4位</t>
    <phoneticPr fontId="3"/>
  </si>
  <si>
    <t>E3位</t>
    <phoneticPr fontId="3"/>
  </si>
  <si>
    <t>L4位</t>
    <phoneticPr fontId="3"/>
  </si>
  <si>
    <t>F3位</t>
    <phoneticPr fontId="3"/>
  </si>
  <si>
    <t>K4位</t>
    <phoneticPr fontId="3"/>
  </si>
  <si>
    <t>G3位</t>
    <phoneticPr fontId="3"/>
  </si>
  <si>
    <t>J4位</t>
    <phoneticPr fontId="3"/>
  </si>
  <si>
    <t>H3位</t>
    <phoneticPr fontId="3"/>
  </si>
  <si>
    <t>I4位</t>
    <phoneticPr fontId="3"/>
  </si>
  <si>
    <t>I3位</t>
    <phoneticPr fontId="3"/>
  </si>
  <si>
    <t>H4位</t>
    <phoneticPr fontId="3"/>
  </si>
  <si>
    <t>J3位</t>
    <phoneticPr fontId="3"/>
  </si>
  <si>
    <t>G4位</t>
    <phoneticPr fontId="3"/>
  </si>
  <si>
    <t>K3位</t>
    <phoneticPr fontId="3"/>
  </si>
  <si>
    <t>F4位</t>
    <phoneticPr fontId="3"/>
  </si>
  <si>
    <t>L3位</t>
    <phoneticPr fontId="3"/>
  </si>
  <si>
    <t>E4位</t>
    <phoneticPr fontId="3"/>
  </si>
  <si>
    <t>M3位</t>
    <phoneticPr fontId="3"/>
  </si>
  <si>
    <t>D4位</t>
    <phoneticPr fontId="3"/>
  </si>
  <si>
    <t>N3位</t>
    <phoneticPr fontId="3"/>
  </si>
  <si>
    <t>C4位</t>
    <phoneticPr fontId="3"/>
  </si>
  <si>
    <t>O3位</t>
    <phoneticPr fontId="3"/>
  </si>
  <si>
    <t>B4位</t>
    <phoneticPr fontId="3"/>
  </si>
  <si>
    <t>P3位</t>
    <phoneticPr fontId="3"/>
  </si>
  <si>
    <t>A4位</t>
    <phoneticPr fontId="3"/>
  </si>
  <si>
    <t>　　　第４３回大分県スポーツ少年団サッカー交流大会</t>
    <phoneticPr fontId="3"/>
  </si>
  <si>
    <t>予選リーグ戦は、試合時間は、３０分（４チームパート）とし、延長はせず、勝ち点方式（勝３、分１、負０）とする。</t>
    <phoneticPr fontId="0"/>
  </si>
  <si>
    <t>７月１３日（土）</t>
    <rPh sb="4" eb="5">
      <t>ヒ</t>
    </rPh>
    <rPh sb="6" eb="7">
      <t>ツチ</t>
    </rPh>
    <phoneticPr fontId="3"/>
  </si>
  <si>
    <t>７月１４日（日）</t>
    <rPh sb="6" eb="7">
      <t>ヒ</t>
    </rPh>
    <phoneticPr fontId="3"/>
  </si>
  <si>
    <t>７月１５日（月）</t>
    <rPh sb="6" eb="7">
      <t>ゲツ</t>
    </rPh>
    <phoneticPr fontId="3"/>
  </si>
  <si>
    <t>南大分ＳＰ北</t>
    <rPh sb="0" eb="3">
      <t>ミナミオオイタ</t>
    </rPh>
    <rPh sb="5" eb="6">
      <t>キタ</t>
    </rPh>
    <phoneticPr fontId="3"/>
  </si>
  <si>
    <t>南大分ＳＰ南</t>
    <rPh sb="0" eb="3">
      <t>ミナミオオイタ</t>
    </rPh>
    <rPh sb="5" eb="6">
      <t>ミナミ</t>
    </rPh>
    <phoneticPr fontId="3"/>
  </si>
  <si>
    <t>滝尾下郡Ａ</t>
    <rPh sb="0" eb="2">
      <t>タキオ</t>
    </rPh>
    <rPh sb="2" eb="4">
      <t>シモゴオリ</t>
    </rPh>
    <phoneticPr fontId="3"/>
  </si>
  <si>
    <t>滝尾下郡Ｂ</t>
    <rPh sb="0" eb="2">
      <t>タキオ</t>
    </rPh>
    <rPh sb="2" eb="4">
      <t>シモゴオリ</t>
    </rPh>
    <phoneticPr fontId="3"/>
  </si>
  <si>
    <t>鶴　崎</t>
    <rPh sb="0" eb="1">
      <t>ツル</t>
    </rPh>
    <rPh sb="2" eb="3">
      <t>ザキ</t>
    </rPh>
    <phoneticPr fontId="3"/>
  </si>
  <si>
    <t>大　在</t>
    <rPh sb="0" eb="1">
      <t>ダイ</t>
    </rPh>
    <rPh sb="2" eb="3">
      <t>ザイ</t>
    </rPh>
    <phoneticPr fontId="3"/>
  </si>
  <si>
    <r>
      <t>予選リーグは参加６４チームを１６パートに分け総当たり戦を行い、各パートの</t>
    </r>
    <r>
      <rPr>
        <u/>
        <sz val="16"/>
        <color theme="1"/>
        <rFont val="ＭＳ Ｐゴシック"/>
        <family val="3"/>
        <charset val="128"/>
      </rPr>
      <t>１・２位を決勝トーナメント出場チーム</t>
    </r>
    <r>
      <rPr>
        <sz val="16"/>
        <color theme="1"/>
        <rFont val="ＭＳ Ｐゴシック"/>
        <family val="3"/>
        <charset val="128"/>
      </rPr>
      <t>、</t>
    </r>
    <r>
      <rPr>
        <u/>
        <sz val="16"/>
        <color theme="1"/>
        <rFont val="ＭＳ Ｐゴシック"/>
        <family val="3"/>
        <charset val="128"/>
      </rPr>
      <t>３・４位をフレンドリートーナメント出場チーム</t>
    </r>
    <r>
      <rPr>
        <sz val="16"/>
        <color theme="1"/>
        <rFont val="ＭＳ Ｐゴシック"/>
        <family val="3"/>
        <charset val="128"/>
      </rPr>
      <t>とする。</t>
    </r>
    <rPh sb="6" eb="8">
      <t>サンカ</t>
    </rPh>
    <phoneticPr fontId="3"/>
  </si>
  <si>
    <t>◇７月１３日　午前９時００分</t>
    <rPh sb="2" eb="3">
      <t>ガツ</t>
    </rPh>
    <rPh sb="5" eb="6">
      <t>ニチ</t>
    </rPh>
    <phoneticPr fontId="0"/>
  </si>
  <si>
    <r>
      <t>◇会場担当チームは、</t>
    </r>
    <r>
      <rPr>
        <u/>
        <sz val="16"/>
        <color rgb="FFFF0000"/>
        <rFont val="ＭＳ Ｐゴシック"/>
        <family val="3"/>
        <charset val="128"/>
      </rPr>
      <t>７月１３日（土）午前８時頃に、</t>
    </r>
    <r>
      <rPr>
        <b/>
        <u/>
        <sz val="16"/>
        <color rgb="FFFF0000"/>
        <rFont val="ＭＳ Ｐゴシック"/>
        <family val="3"/>
        <charset val="128"/>
      </rPr>
      <t>明野西小会場</t>
    </r>
    <r>
      <rPr>
        <u/>
        <sz val="16"/>
        <color rgb="FFFF0000"/>
        <rFont val="ＭＳ Ｐゴシック"/>
        <family val="3"/>
        <charset val="128"/>
      </rPr>
      <t>に各会場の参加賞他</t>
    </r>
    <r>
      <rPr>
        <sz val="16"/>
        <color rgb="FFFF0000"/>
        <rFont val="ＭＳ Ｐゴシック"/>
        <family val="3"/>
        <charset val="128"/>
      </rPr>
      <t>を取りに来てください。</t>
    </r>
    <rPh sb="1" eb="3">
      <t>カイジョウ</t>
    </rPh>
    <rPh sb="3" eb="5">
      <t>タントウ</t>
    </rPh>
    <rPh sb="16" eb="17">
      <t>ド</t>
    </rPh>
    <rPh sb="22" eb="23">
      <t>コロ</t>
    </rPh>
    <rPh sb="25" eb="27">
      <t>アケノ</t>
    </rPh>
    <rPh sb="27" eb="28">
      <t>ニシ</t>
    </rPh>
    <rPh sb="28" eb="29">
      <t>ショウ</t>
    </rPh>
    <rPh sb="29" eb="31">
      <t>カイジョウ</t>
    </rPh>
    <rPh sb="32" eb="35">
      <t>カクカイジョウ</t>
    </rPh>
    <rPh sb="36" eb="38">
      <t>サンカ</t>
    </rPh>
    <rPh sb="38" eb="39">
      <t>ショウ</t>
    </rPh>
    <rPh sb="39" eb="40">
      <t>ホカ</t>
    </rPh>
    <rPh sb="41" eb="42">
      <t>ト</t>
    </rPh>
    <rPh sb="44" eb="45">
      <t>キ</t>
    </rPh>
    <phoneticPr fontId="3"/>
  </si>
  <si>
    <t>第４３回大分県スポーツ少年団サッカー交流大会決勝トーナメント</t>
    <rPh sb="0" eb="1">
      <t>ダイ</t>
    </rPh>
    <rPh sb="3" eb="4">
      <t>２３カイ</t>
    </rPh>
    <rPh sb="4" eb="7">
      <t>オオイタケン</t>
    </rPh>
    <rPh sb="11" eb="13">
      <t>ショウネン</t>
    </rPh>
    <rPh sb="13" eb="14">
      <t>ダン</t>
    </rPh>
    <rPh sb="18" eb="20">
      <t>コウリュウ</t>
    </rPh>
    <rPh sb="20" eb="22">
      <t>タイカイ</t>
    </rPh>
    <rPh sb="22" eb="24">
      <t>ケッショウ</t>
    </rPh>
    <phoneticPr fontId="3"/>
  </si>
  <si>
    <t>第４３回大分県スポーツ少年団サッカー交流大会フレンドリートーナメント</t>
    <rPh sb="0" eb="1">
      <t>ダイ</t>
    </rPh>
    <rPh sb="3" eb="4">
      <t>２３カイ</t>
    </rPh>
    <rPh sb="4" eb="7">
      <t>オオイタケン</t>
    </rPh>
    <rPh sb="11" eb="13">
      <t>ショウネン</t>
    </rPh>
    <rPh sb="13" eb="14">
      <t>ダン</t>
    </rPh>
    <rPh sb="18" eb="20">
      <t>コウリュウ</t>
    </rPh>
    <rPh sb="20" eb="22">
      <t>タイカイ</t>
    </rPh>
    <phoneticPr fontId="3"/>
  </si>
  <si>
    <t>第４３回大分県スポーツ少年団サッカー交流大会　会場図</t>
    <rPh sb="18" eb="20">
      <t>コウリュウ</t>
    </rPh>
    <rPh sb="20" eb="22">
      <t>タイカイ</t>
    </rPh>
    <rPh sb="23" eb="26">
      <t>カイジョウズ</t>
    </rPh>
    <phoneticPr fontId="3"/>
  </si>
  <si>
    <t>◇大在東G　＝８チーム全員参加</t>
    <rPh sb="1" eb="2">
      <t>オオ</t>
    </rPh>
    <rPh sb="2" eb="3">
      <t>ザイ</t>
    </rPh>
    <rPh sb="3" eb="4">
      <t>ヒガシ</t>
    </rPh>
    <rPh sb="11" eb="13">
      <t>ゼンイン</t>
    </rPh>
    <rPh sb="13" eb="15">
      <t>サンカ</t>
    </rPh>
    <phoneticPr fontId="0"/>
  </si>
  <si>
    <r>
      <t>　※</t>
    </r>
    <r>
      <rPr>
        <b/>
        <u/>
        <sz val="16"/>
        <color theme="1"/>
        <rFont val="ＭＳ Ｐゴシック"/>
        <family val="3"/>
        <charset val="128"/>
      </rPr>
      <t>大在東G会場設営を７時３０分から行います</t>
    </r>
    <r>
      <rPr>
        <b/>
        <sz val="16"/>
        <color theme="1"/>
        <rFont val="ＭＳ Ｐゴシック"/>
        <family val="3"/>
        <charset val="128"/>
      </rPr>
      <t>ので、</t>
    </r>
    <r>
      <rPr>
        <b/>
        <u/>
        <sz val="16"/>
        <color theme="1"/>
        <rFont val="ＭＳ Ｐゴシック"/>
        <family val="3"/>
        <charset val="128"/>
      </rPr>
      <t>大分市内チーム、金池長浜・滝尾下郡・春日は、各５人ずつ</t>
    </r>
    <rPh sb="2" eb="3">
      <t>オオ</t>
    </rPh>
    <rPh sb="3" eb="4">
      <t>ザイ</t>
    </rPh>
    <rPh sb="4" eb="5">
      <t>ヒガシ</t>
    </rPh>
    <rPh sb="28" eb="29">
      <t>ナイ</t>
    </rPh>
    <rPh sb="43" eb="45">
      <t>カスガ</t>
    </rPh>
    <phoneticPr fontId="3"/>
  </si>
  <si>
    <t>注意）予選各パート１位、２位は、決勝トーナメント会場（大分県スポーツ公園　昭和電工サッカーラグビー場のAコートの管理棟で17：00から抽選会を行います。抽選時は、指導者１名、選手１名のみの入室とさせていただきます。</t>
    <rPh sb="0" eb="2">
      <t>チュウイ</t>
    </rPh>
    <rPh sb="3" eb="5">
      <t>ヨセン</t>
    </rPh>
    <rPh sb="5" eb="6">
      <t>カク</t>
    </rPh>
    <rPh sb="10" eb="11">
      <t>イ</t>
    </rPh>
    <rPh sb="13" eb="14">
      <t>イ</t>
    </rPh>
    <rPh sb="16" eb="18">
      <t>ケッショウ</t>
    </rPh>
    <rPh sb="24" eb="26">
      <t>カイジョウ</t>
    </rPh>
    <rPh sb="37" eb="41">
      <t>ショウワデンコウ</t>
    </rPh>
    <rPh sb="56" eb="59">
      <t>カンリトウ</t>
    </rPh>
    <rPh sb="67" eb="70">
      <t>チュウセンカイ</t>
    </rPh>
    <rPh sb="71" eb="72">
      <t>オコナ</t>
    </rPh>
    <rPh sb="76" eb="78">
      <t>チュウセン</t>
    </rPh>
    <rPh sb="78" eb="79">
      <t>ジ</t>
    </rPh>
    <rPh sb="81" eb="84">
      <t>シドウシャ</t>
    </rPh>
    <rPh sb="85" eb="86">
      <t>メイ</t>
    </rPh>
    <rPh sb="87" eb="89">
      <t>センシュ</t>
    </rPh>
    <rPh sb="90" eb="91">
      <t>メイ</t>
    </rPh>
    <rPh sb="94" eb="96">
      <t>ニュウシツ</t>
    </rPh>
    <phoneticPr fontId="3"/>
  </si>
  <si>
    <t>明治</t>
    <rPh sb="0" eb="2">
      <t>メイジ</t>
    </rPh>
    <phoneticPr fontId="3"/>
  </si>
  <si>
    <t>日岡</t>
    <rPh sb="0" eb="2">
      <t>ヒオカ</t>
    </rPh>
    <phoneticPr fontId="3"/>
  </si>
  <si>
    <t>弥生</t>
    <rPh sb="0" eb="2">
      <t>ヤヨイ</t>
    </rPh>
    <phoneticPr fontId="3"/>
  </si>
  <si>
    <t>大平山</t>
    <rPh sb="0" eb="2">
      <t>オオヒラ</t>
    </rPh>
    <rPh sb="2" eb="3">
      <t>ヤマ</t>
    </rPh>
    <phoneticPr fontId="3"/>
  </si>
  <si>
    <t>豊府</t>
    <rPh sb="0" eb="2">
      <t>ホウフ</t>
    </rPh>
    <phoneticPr fontId="3"/>
  </si>
  <si>
    <t>城東</t>
    <rPh sb="0" eb="2">
      <t>ジョウトウ</t>
    </rPh>
    <phoneticPr fontId="3"/>
  </si>
  <si>
    <t>大道</t>
    <rPh sb="0" eb="2">
      <t>オオミチ</t>
    </rPh>
    <phoneticPr fontId="3"/>
  </si>
  <si>
    <t>滝尾下郡Ａ</t>
    <rPh sb="0" eb="4">
      <t>タキオシモゴオリ</t>
    </rPh>
    <phoneticPr fontId="3"/>
  </si>
  <si>
    <t>中津豊南</t>
    <rPh sb="0" eb="2">
      <t>ナカツ</t>
    </rPh>
    <rPh sb="2" eb="3">
      <t>ユタカ</t>
    </rPh>
    <rPh sb="3" eb="4">
      <t>ミナミ</t>
    </rPh>
    <phoneticPr fontId="3"/>
  </si>
  <si>
    <t>東陽</t>
    <rPh sb="0" eb="2">
      <t>トウヨウ</t>
    </rPh>
    <phoneticPr fontId="3"/>
  </si>
  <si>
    <t>玖珠</t>
    <rPh sb="0" eb="2">
      <t>クス</t>
    </rPh>
    <phoneticPr fontId="3"/>
  </si>
  <si>
    <t>碩田</t>
    <rPh sb="0" eb="2">
      <t>セキデン</t>
    </rPh>
    <phoneticPr fontId="3"/>
  </si>
  <si>
    <t>豊後高田</t>
    <rPh sb="0" eb="4">
      <t>ブンゴタカダ</t>
    </rPh>
    <phoneticPr fontId="3"/>
  </si>
  <si>
    <t>田尻</t>
    <rPh sb="0" eb="2">
      <t>タジリ</t>
    </rPh>
    <phoneticPr fontId="3"/>
  </si>
  <si>
    <t>明野東</t>
    <rPh sb="0" eb="3">
      <t>アケノヒガシ</t>
    </rPh>
    <phoneticPr fontId="3"/>
  </si>
  <si>
    <t>はやぶさ</t>
    <phoneticPr fontId="3"/>
  </si>
  <si>
    <t>竹田直入</t>
    <rPh sb="0" eb="4">
      <t>タケダナオイリ</t>
    </rPh>
    <phoneticPr fontId="3"/>
  </si>
  <si>
    <t>エラン横瀬</t>
    <rPh sb="3" eb="5">
      <t>ヨコセ</t>
    </rPh>
    <phoneticPr fontId="3"/>
  </si>
  <si>
    <t>別保</t>
    <rPh sb="0" eb="2">
      <t>ベッポ</t>
    </rPh>
    <phoneticPr fontId="3"/>
  </si>
  <si>
    <t>判田</t>
    <rPh sb="0" eb="2">
      <t>ハンタ</t>
    </rPh>
    <phoneticPr fontId="3"/>
  </si>
  <si>
    <t>寒田</t>
    <rPh sb="0" eb="2">
      <t>ソウダ</t>
    </rPh>
    <phoneticPr fontId="3"/>
  </si>
  <si>
    <t>安岐</t>
    <rPh sb="0" eb="2">
      <t>アキ</t>
    </rPh>
    <phoneticPr fontId="3"/>
  </si>
  <si>
    <t>鶴居</t>
    <rPh sb="0" eb="2">
      <t>ツルイ</t>
    </rPh>
    <phoneticPr fontId="3"/>
  </si>
  <si>
    <t>宗方</t>
    <rPh sb="0" eb="2">
      <t>ムナカタ</t>
    </rPh>
    <phoneticPr fontId="3"/>
  </si>
  <si>
    <t>金池長浜</t>
    <rPh sb="0" eb="4">
      <t>カナイケナガハマ</t>
    </rPh>
    <phoneticPr fontId="3"/>
  </si>
  <si>
    <t>大在</t>
    <rPh sb="0" eb="2">
      <t>オオザイ</t>
    </rPh>
    <phoneticPr fontId="3"/>
  </si>
  <si>
    <t>日出</t>
    <rPh sb="0" eb="2">
      <t>ヒジ</t>
    </rPh>
    <phoneticPr fontId="3"/>
  </si>
  <si>
    <t>三芳</t>
    <rPh sb="0" eb="2">
      <t>ミヨシ</t>
    </rPh>
    <phoneticPr fontId="3"/>
  </si>
  <si>
    <t>戸次吉野</t>
    <rPh sb="0" eb="4">
      <t>ヘツギヨシノ</t>
    </rPh>
    <phoneticPr fontId="3"/>
  </si>
  <si>
    <t>武蔵</t>
    <rPh sb="0" eb="2">
      <t>ムサシ</t>
    </rPh>
    <phoneticPr fontId="3"/>
  </si>
  <si>
    <t>緑丘</t>
    <rPh sb="0" eb="2">
      <t>ミドリガオカ</t>
    </rPh>
    <phoneticPr fontId="3"/>
  </si>
  <si>
    <t>荏隈</t>
    <rPh sb="0" eb="2">
      <t>エノクマ</t>
    </rPh>
    <phoneticPr fontId="3"/>
  </si>
  <si>
    <t>賀来</t>
    <rPh sb="0" eb="2">
      <t>カク</t>
    </rPh>
    <phoneticPr fontId="3"/>
  </si>
  <si>
    <t>上堅田</t>
    <rPh sb="0" eb="1">
      <t>カミ</t>
    </rPh>
    <rPh sb="1" eb="3">
      <t>カタダ</t>
    </rPh>
    <phoneticPr fontId="3"/>
  </si>
  <si>
    <t>三佐</t>
    <rPh sb="0" eb="2">
      <t>サンサ</t>
    </rPh>
    <phoneticPr fontId="3"/>
  </si>
  <si>
    <t>西の台</t>
    <rPh sb="0" eb="1">
      <t>ニシ</t>
    </rPh>
    <rPh sb="2" eb="3">
      <t>ダイ</t>
    </rPh>
    <phoneticPr fontId="3"/>
  </si>
  <si>
    <t>森岡</t>
    <rPh sb="0" eb="2">
      <t>モリオカ</t>
    </rPh>
    <phoneticPr fontId="3"/>
  </si>
  <si>
    <t>桃園</t>
    <rPh sb="0" eb="2">
      <t>モモゾノ</t>
    </rPh>
    <phoneticPr fontId="3"/>
  </si>
  <si>
    <t>東大分</t>
    <rPh sb="0" eb="1">
      <t>ヒガシ</t>
    </rPh>
    <rPh sb="1" eb="3">
      <t>オオイタ</t>
    </rPh>
    <phoneticPr fontId="3"/>
  </si>
  <si>
    <t>明野北</t>
    <rPh sb="0" eb="2">
      <t>アケノ</t>
    </rPh>
    <rPh sb="2" eb="3">
      <t>キタ</t>
    </rPh>
    <phoneticPr fontId="3"/>
  </si>
  <si>
    <t>鶴見</t>
    <rPh sb="0" eb="2">
      <t>ツルミ</t>
    </rPh>
    <phoneticPr fontId="3"/>
  </si>
  <si>
    <t>敷戸</t>
    <rPh sb="0" eb="2">
      <t>シキド</t>
    </rPh>
    <phoneticPr fontId="3"/>
  </si>
  <si>
    <t>鶴崎</t>
    <rPh sb="0" eb="2">
      <t>ツルサキ</t>
    </rPh>
    <phoneticPr fontId="3"/>
  </si>
  <si>
    <t>渡町台</t>
    <rPh sb="0" eb="2">
      <t>ワタリチョウ</t>
    </rPh>
    <rPh sb="2" eb="3">
      <t>ダイ</t>
    </rPh>
    <phoneticPr fontId="3"/>
  </si>
  <si>
    <t>鶴岡Ｓ</t>
    <rPh sb="0" eb="2">
      <t>ツルオカ</t>
    </rPh>
    <phoneticPr fontId="3"/>
  </si>
  <si>
    <t>佐伯Ｒ</t>
    <rPh sb="0" eb="2">
      <t>サイキ</t>
    </rPh>
    <phoneticPr fontId="3"/>
  </si>
  <si>
    <t>きつき</t>
    <phoneticPr fontId="3"/>
  </si>
  <si>
    <t>千怒</t>
    <rPh sb="0" eb="2">
      <t>チヌ</t>
    </rPh>
    <phoneticPr fontId="3"/>
  </si>
  <si>
    <t>城南</t>
    <rPh sb="0" eb="2">
      <t>ジョウナン</t>
    </rPh>
    <phoneticPr fontId="3"/>
  </si>
  <si>
    <t>東稙田</t>
    <rPh sb="0" eb="1">
      <t>ヒガシ</t>
    </rPh>
    <rPh sb="1" eb="3">
      <t>ワサダ</t>
    </rPh>
    <phoneticPr fontId="3"/>
  </si>
  <si>
    <t>下毛</t>
    <rPh sb="0" eb="2">
      <t>シモゲ</t>
    </rPh>
    <phoneticPr fontId="3"/>
  </si>
  <si>
    <t>挾間</t>
    <rPh sb="0" eb="2">
      <t>ハサマ</t>
    </rPh>
    <phoneticPr fontId="3"/>
  </si>
  <si>
    <t>横瀬西</t>
    <rPh sb="0" eb="2">
      <t>ヨコセ</t>
    </rPh>
    <rPh sb="2" eb="3">
      <t>ニシ</t>
    </rPh>
    <phoneticPr fontId="3"/>
  </si>
  <si>
    <t>春日</t>
    <rPh sb="0" eb="2">
      <t>カスガ</t>
    </rPh>
    <phoneticPr fontId="3"/>
  </si>
  <si>
    <t>大野</t>
    <rPh sb="0" eb="2">
      <t>オオノ</t>
    </rPh>
    <phoneticPr fontId="3"/>
  </si>
  <si>
    <t>滝尾下郡Ｂ</t>
    <rPh sb="0" eb="4">
      <t>タキオシモゴオリ</t>
    </rPh>
    <phoneticPr fontId="3"/>
  </si>
  <si>
    <t xml:space="preserve">第４３回大分県スポーツ少年団（知事杯・大分合同新聞社旗争奪）サッカー交流大会実施要項 </t>
    <rPh sb="3" eb="4">
      <t>カイ</t>
    </rPh>
    <phoneticPr fontId="3"/>
  </si>
  <si>
    <t>趣　　　　　　旨</t>
    <phoneticPr fontId="3"/>
  </si>
  <si>
    <t>　スポーツ少年団では育成事業の１つとして地域種目別交流方式の確立と団活動の</t>
    <phoneticPr fontId="3"/>
  </si>
  <si>
    <t>活性化を促進いたしております。この事業もその一環としてサッカーによる交流</t>
    <phoneticPr fontId="3"/>
  </si>
  <si>
    <t>大会を開催いたします。</t>
    <phoneticPr fontId="3"/>
  </si>
  <si>
    <t>この大会を通じて、県下のサッカースポーツ少年団が日頃習得した秀れたる精神</t>
    <phoneticPr fontId="3"/>
  </si>
  <si>
    <t>と技を遺憾なく発揮し、団員相互の交流の絆をより深く、友情と仲間意識、連帯と</t>
    <phoneticPr fontId="3"/>
  </si>
  <si>
    <t>協和を高めるためよりよき研修の場となることを期待して実施するものであります。</t>
    <phoneticPr fontId="3"/>
  </si>
  <si>
    <t>大 会 の 名 称</t>
  </si>
  <si>
    <t>第４３回大分県スポーツ少年団サッカー交流大会</t>
    <phoneticPr fontId="3"/>
  </si>
  <si>
    <t>主　　　　　　催</t>
  </si>
  <si>
    <t>公益財団法人大分県体育協会大分県スポーツ少年団・大分合同新聞社</t>
    <rPh sb="0" eb="2">
      <t>コウエキ</t>
    </rPh>
    <rPh sb="3" eb="4">
      <t>ダン</t>
    </rPh>
    <rPh sb="4" eb="5">
      <t>ホウ</t>
    </rPh>
    <rPh sb="5" eb="6">
      <t>ジン</t>
    </rPh>
    <phoneticPr fontId="3"/>
  </si>
  <si>
    <t>大分県スポーツ少年団指導者協議会</t>
  </si>
  <si>
    <t>主　　　　　　管</t>
  </si>
  <si>
    <t>大分市スポーツ少年団</t>
  </si>
  <si>
    <t>後　　　　　　援</t>
  </si>
  <si>
    <t>大分県、大分県教育委員会、（一社）大分県サッカー協会</t>
    <rPh sb="14" eb="15">
      <t>イチ</t>
    </rPh>
    <rPh sb="15" eb="16">
      <t>シャ</t>
    </rPh>
    <phoneticPr fontId="3"/>
  </si>
  <si>
    <t>大分市、大分市教育委員会、大分市サッカー協会</t>
    <phoneticPr fontId="3"/>
  </si>
  <si>
    <t>協　　　　　　賛</t>
  </si>
  <si>
    <t>㈱モルテン、㈱アルペン・スポーツデポ大分店、丸果大分大同青果㈱、大塚製薬㈱</t>
    <phoneticPr fontId="3"/>
  </si>
  <si>
    <t>期　　　　　　間</t>
  </si>
  <si>
    <r>
      <rPr>
        <u/>
        <sz val="11"/>
        <color rgb="FFFF0000"/>
        <rFont val="ＭＳ Ｐゴシック"/>
        <family val="3"/>
        <charset val="128"/>
      </rPr>
      <t>令和元年７月１３日（土）、１４日（日）、１５日（月）</t>
    </r>
    <r>
      <rPr>
        <sz val="11"/>
        <color theme="1"/>
        <rFont val="ＭＳ Ｐゴシック"/>
        <family val="3"/>
        <charset val="128"/>
      </rPr>
      <t>　　３日間（雨天決行）</t>
    </r>
    <rPh sb="0" eb="2">
      <t>レイワ</t>
    </rPh>
    <rPh sb="2" eb="4">
      <t>ガンネン</t>
    </rPh>
    <rPh sb="15" eb="16">
      <t>ヒ</t>
    </rPh>
    <rPh sb="17" eb="18">
      <t>ヒ</t>
    </rPh>
    <rPh sb="24" eb="25">
      <t>ゲツ</t>
    </rPh>
    <phoneticPr fontId="3"/>
  </si>
  <si>
    <t>会　　　　　　場</t>
  </si>
  <si>
    <t>大分スポーツ公園・昭和電工サッカー・ラクビー場、大分市内各小学校　他</t>
    <rPh sb="9" eb="13">
      <t>ショウワデンコウ</t>
    </rPh>
    <phoneticPr fontId="3"/>
  </si>
  <si>
    <t>参  加  資  格</t>
  </si>
  <si>
    <t>（イ）</t>
    <phoneticPr fontId="3"/>
  </si>
  <si>
    <t>平成３１年（令和元年）度日本スポーツ少年団登録の団員、指導者であること。</t>
    <rPh sb="6" eb="10">
      <t>レイワガンネン</t>
    </rPh>
    <phoneticPr fontId="3"/>
  </si>
  <si>
    <t>（ロ）</t>
  </si>
  <si>
    <t>小学生で編成されているチームであること、性別は問わない。</t>
  </si>
  <si>
    <t>（ハ）</t>
  </si>
  <si>
    <t>選手（団員）は、スポーツ傷害保険に加入し、保護者の承諾を得た者であること、</t>
    <phoneticPr fontId="3"/>
  </si>
  <si>
    <t>指導者はスポーツ賠償保険に加入していること。</t>
    <phoneticPr fontId="3"/>
  </si>
  <si>
    <t>（ニ）</t>
    <phoneticPr fontId="3"/>
  </si>
  <si>
    <t>６年生の登録数が１６名以上で、常に１チームに６年生８名以上を登録できる団は、</t>
    <rPh sb="4" eb="7">
      <t>トウロクスウ</t>
    </rPh>
    <rPh sb="10" eb="11">
      <t>メイ</t>
    </rPh>
    <rPh sb="11" eb="13">
      <t>イジョウ</t>
    </rPh>
    <rPh sb="30" eb="32">
      <t>トウロク</t>
    </rPh>
    <phoneticPr fontId="3"/>
  </si>
  <si>
    <r>
      <t>２チームエントリーも可とするが、参加チーム数が、</t>
    </r>
    <r>
      <rPr>
        <u/>
        <sz val="11"/>
        <color theme="1"/>
        <rFont val="ＭＳ Ｐゴシック"/>
        <family val="3"/>
        <charset val="128"/>
      </rPr>
      <t>６４を満たない場合に限ってのみ</t>
    </r>
    <rPh sb="16" eb="18">
      <t>サンカ</t>
    </rPh>
    <rPh sb="21" eb="22">
      <t>スウ</t>
    </rPh>
    <rPh sb="27" eb="28">
      <t>ミ</t>
    </rPh>
    <rPh sb="31" eb="33">
      <t>バアイ</t>
    </rPh>
    <rPh sb="34" eb="35">
      <t>カギ</t>
    </rPh>
    <phoneticPr fontId="3"/>
  </si>
  <si>
    <t>とし、登録６年生数が多いチームを優先とし、同数の場合は抽選を行う。なお、大会中</t>
    <rPh sb="27" eb="29">
      <t>チュウセン</t>
    </rPh>
    <rPh sb="30" eb="31">
      <t>オコナ</t>
    </rPh>
    <phoneticPr fontId="3"/>
  </si>
  <si>
    <t>の選手のチーム移動はできないので注意のこと。</t>
    <phoneticPr fontId="3"/>
  </si>
  <si>
    <t>参  加  団  数</t>
  </si>
  <si>
    <t>６４団程度とする（４チーム/一部５チームで１６パートとする）</t>
    <rPh sb="14" eb="16">
      <t>イチブ</t>
    </rPh>
    <phoneticPr fontId="3"/>
  </si>
  <si>
    <t>チーム</t>
    <phoneticPr fontId="3"/>
  </si>
  <si>
    <t>８．の資格ある県内サッカースポーツ少年団</t>
  </si>
  <si>
    <t>チ ー ム 編 成</t>
  </si>
  <si>
    <r>
      <rPr>
        <u/>
        <sz val="11"/>
        <color rgb="FFFF0000"/>
        <rFont val="ＭＳ Ｐゴシック"/>
        <family val="3"/>
        <charset val="128"/>
      </rPr>
      <t>団員（選手）１６名以内</t>
    </r>
    <r>
      <rPr>
        <sz val="11"/>
        <color theme="1"/>
        <rFont val="ＭＳ Ｐゴシック"/>
        <family val="3"/>
        <charset val="128"/>
      </rPr>
      <t>とする。</t>
    </r>
    <phoneticPr fontId="3"/>
  </si>
  <si>
    <r>
      <rPr>
        <u/>
        <sz val="11"/>
        <color rgb="FFFF0000"/>
        <rFont val="ＭＳ Ｐゴシック"/>
        <family val="3"/>
        <charset val="128"/>
      </rPr>
      <t>登録団員の変更は、７月６日（土）まで</t>
    </r>
    <r>
      <rPr>
        <sz val="11"/>
        <color theme="1"/>
        <rFont val="ＭＳ Ｐゴシック"/>
        <family val="3"/>
        <charset val="128"/>
      </rPr>
      <t>に事務局へ電子メールで連絡すること。</t>
    </r>
    <rPh sb="14" eb="15">
      <t>ド</t>
    </rPh>
    <rPh sb="23" eb="25">
      <t>デンシ</t>
    </rPh>
    <phoneticPr fontId="3"/>
  </si>
  <si>
    <t>交流競技日程</t>
  </si>
  <si>
    <t>別紙交流（競技）日程表による。</t>
  </si>
  <si>
    <t>交流競技方法</t>
  </si>
  <si>
    <t>（イ）</t>
  </si>
  <si>
    <t>試合は８人制とし、日本サッカー協会2019年度競技規則（8人制）に準じ、キックオフゴール</t>
    <phoneticPr fontId="3"/>
  </si>
  <si>
    <t>を認めない。ただし、審判は、３人制/１人制の併用とする。　</t>
    <rPh sb="19" eb="20">
      <t>ニン</t>
    </rPh>
    <rPh sb="20" eb="21">
      <t>セイ</t>
    </rPh>
    <rPh sb="22" eb="24">
      <t>ヘイヨウ</t>
    </rPh>
    <phoneticPr fontId="3"/>
  </si>
  <si>
    <t xml:space="preserve">　　 </t>
    <phoneticPr fontId="3"/>
  </si>
  <si>
    <t>（予選リーグと決勝トーナメント準決勝・決勝は、３人制、その他は、１人制）</t>
    <rPh sb="15" eb="18">
      <t>ジュンケッショウ</t>
    </rPh>
    <rPh sb="19" eb="21">
      <t>ケッショウ</t>
    </rPh>
    <rPh sb="24" eb="26">
      <t>ニンセイ</t>
    </rPh>
    <rPh sb="29" eb="30">
      <t>タ</t>
    </rPh>
    <rPh sb="33" eb="34">
      <t>ニン</t>
    </rPh>
    <rPh sb="34" eb="35">
      <t>セイ</t>
    </rPh>
    <phoneticPr fontId="3"/>
  </si>
  <si>
    <t>交代は、登録の中であれば自由とし、交代ゾーンからインプレー、アウトプレー中に自由に</t>
    <phoneticPr fontId="3"/>
  </si>
  <si>
    <t>行うことができるが、ＧＫの交代は、アウトオブプレー中に主審の許可を得て行うものとする。</t>
    <phoneticPr fontId="3"/>
  </si>
  <si>
    <r>
      <t>また、</t>
    </r>
    <r>
      <rPr>
        <u/>
        <sz val="11"/>
        <color theme="1"/>
        <rFont val="ＭＳ Ｐゴシック"/>
        <family val="3"/>
        <charset val="128"/>
      </rPr>
      <t>退場者が出た場合には、選手の補充を行なう</t>
    </r>
    <r>
      <rPr>
        <sz val="11"/>
        <color theme="1"/>
        <rFont val="ＭＳ Ｐゴシック"/>
        <family val="3"/>
        <charset val="128"/>
      </rPr>
      <t>ものとする。</t>
    </r>
    <phoneticPr fontId="3"/>
  </si>
  <si>
    <t>　　</t>
    <phoneticPr fontId="3"/>
  </si>
  <si>
    <r>
      <t>参加申込書で記入した、スポーツ少年団登録済み指導者の内、</t>
    </r>
    <r>
      <rPr>
        <u/>
        <sz val="11"/>
        <color rgb="FFFF0000"/>
        <rFont val="ＭＳ Ｐゴシック"/>
        <family val="3"/>
        <charset val="128"/>
      </rPr>
      <t>ベンチ入り指導者は</t>
    </r>
    <r>
      <rPr>
        <sz val="11"/>
        <color rgb="FFFF0000"/>
        <rFont val="ＭＳ Ｐゴシック"/>
        <family val="3"/>
        <charset val="128"/>
      </rPr>
      <t>、</t>
    </r>
    <rPh sb="0" eb="2">
      <t>サンカ</t>
    </rPh>
    <rPh sb="2" eb="4">
      <t>モウシコミ</t>
    </rPh>
    <rPh sb="4" eb="5">
      <t>ショ</t>
    </rPh>
    <rPh sb="6" eb="8">
      <t>キニュウ</t>
    </rPh>
    <rPh sb="22" eb="25">
      <t>シドウシャ</t>
    </rPh>
    <rPh sb="26" eb="27">
      <t>ウチ</t>
    </rPh>
    <rPh sb="31" eb="32">
      <t>ハイ</t>
    </rPh>
    <phoneticPr fontId="3"/>
  </si>
  <si>
    <r>
      <rPr>
        <u/>
        <sz val="11"/>
        <color rgb="FFFF0000"/>
        <rFont val="ＭＳ Ｐゴシック"/>
        <family val="3"/>
        <charset val="128"/>
      </rPr>
      <t>３人以内</t>
    </r>
    <r>
      <rPr>
        <sz val="11"/>
        <color theme="1"/>
        <rFont val="ＭＳ Ｐゴシック"/>
        <family val="3"/>
        <charset val="128"/>
      </rPr>
      <t>とする。</t>
    </r>
    <phoneticPr fontId="3"/>
  </si>
  <si>
    <t>（ニ）</t>
  </si>
  <si>
    <t>予選リーグ制を採り、これを通過したチームによる決勝トーナメント方式とする。</t>
    <phoneticPr fontId="3"/>
  </si>
  <si>
    <t>　　　</t>
    <phoneticPr fontId="3"/>
  </si>
  <si>
    <t>決勝トーナメント進出チームは各パート１・２位チームとする。</t>
    <phoneticPr fontId="3"/>
  </si>
  <si>
    <r>
      <rPr>
        <sz val="11"/>
        <color theme="1"/>
        <rFont val="ＭＳ Ｐゴシック"/>
        <family val="3"/>
        <charset val="128"/>
      </rPr>
      <t>一方、</t>
    </r>
    <r>
      <rPr>
        <u/>
        <sz val="11"/>
        <color rgb="FFFF0000"/>
        <rFont val="ＭＳ Ｐゴシック"/>
        <family val="3"/>
        <charset val="128"/>
      </rPr>
      <t>各パート３・４・５位チームは、フレンドリートーナメント</t>
    </r>
    <r>
      <rPr>
        <sz val="11"/>
        <color rgb="FFFF0000"/>
        <rFont val="ＭＳ Ｐゴシック"/>
        <family val="3"/>
        <charset val="128"/>
      </rPr>
      <t>とし、</t>
    </r>
    <r>
      <rPr>
        <sz val="11"/>
        <color theme="1"/>
        <rFont val="ＭＳ Ｐゴシック"/>
        <family val="3"/>
        <charset val="128"/>
      </rPr>
      <t>決勝トーナメントと同様に</t>
    </r>
    <rPh sb="0" eb="2">
      <t>イッポウ</t>
    </rPh>
    <rPh sb="33" eb="35">
      <t>ケッショウ</t>
    </rPh>
    <rPh sb="42" eb="44">
      <t>ドウヨウ</t>
    </rPh>
    <phoneticPr fontId="3"/>
  </si>
  <si>
    <r>
      <rPr>
        <u/>
        <sz val="11"/>
        <color rgb="FFFF0000"/>
        <rFont val="ＭＳ Ｐゴシック"/>
        <family val="3"/>
        <charset val="128"/>
      </rPr>
      <t>トーナメント戦で下位パート優勝チームを決定する</t>
    </r>
    <r>
      <rPr>
        <sz val="11"/>
        <color rgb="FFFF0000"/>
        <rFont val="ＭＳ Ｐゴシック"/>
        <family val="3"/>
        <charset val="128"/>
      </rPr>
      <t>。</t>
    </r>
    <rPh sb="6" eb="7">
      <t>セン</t>
    </rPh>
    <rPh sb="8" eb="10">
      <t>カイ</t>
    </rPh>
    <rPh sb="13" eb="15">
      <t>ユウショウ</t>
    </rPh>
    <rPh sb="19" eb="21">
      <t>ケッテイ</t>
    </rPh>
    <phoneticPr fontId="3"/>
  </si>
  <si>
    <t>（ホ）</t>
  </si>
  <si>
    <t>競技場の大きさは、縦６８ｍ横５０ｍ、センターサークル半径７ｍ、ゴールエリア４ｍ、</t>
    <phoneticPr fontId="3"/>
  </si>
  <si>
    <t>ぺナルテｲエリア１２ｍ、ぺナルテｲマーク８ｍ、ぺナルテｲアーク半径７ｍとし、</t>
    <phoneticPr fontId="3"/>
  </si>
  <si>
    <t>ゴールポストは少年用を使用する。</t>
    <phoneticPr fontId="3"/>
  </si>
  <si>
    <t>（へ）</t>
  </si>
  <si>
    <t>予選リーグ戦（４チームパート）は、試合時間30分（15分・5分ﾊｰﾌﾀｲﾑ・15分とする）、</t>
    <rPh sb="5" eb="6">
      <t>セン</t>
    </rPh>
    <phoneticPr fontId="3"/>
  </si>
  <si>
    <t>予選リーグ戦（５チームパート）は、試合時間20分（10分・3分ﾊｰﾌﾀｲﾑ・10分とする）、</t>
    <phoneticPr fontId="3"/>
  </si>
  <si>
    <t>決勝/フレンドリートーナメントとも３回戦までは、30分（15分・5分ﾊｰﾌﾀｲﾑ・15分とする）</t>
    <phoneticPr fontId="3"/>
  </si>
  <si>
    <t>とし、準決勝・決勝は、40分（20分・10分ﾊｰﾌﾀｲﾑ・20分とする）とする。</t>
    <phoneticPr fontId="3"/>
  </si>
  <si>
    <t>（ト）</t>
    <phoneticPr fontId="3"/>
  </si>
  <si>
    <r>
      <t>予選リーグは、勝点（勝ち：３　引分け：１　負け：０）で順位を決める。尚、</t>
    </r>
    <r>
      <rPr>
        <u/>
        <sz val="11"/>
        <color theme="1"/>
        <rFont val="ＭＳ Ｐゴシック"/>
        <family val="3"/>
        <charset val="128"/>
      </rPr>
      <t>同一勝点の場合</t>
    </r>
    <r>
      <rPr>
        <sz val="11"/>
        <color theme="1"/>
        <rFont val="ＭＳ Ｐゴシック"/>
        <family val="3"/>
        <charset val="128"/>
      </rPr>
      <t>、</t>
    </r>
    <rPh sb="0" eb="2">
      <t>ヨセン</t>
    </rPh>
    <phoneticPr fontId="3"/>
  </si>
  <si>
    <r>
      <rPr>
        <u/>
        <sz val="11"/>
        <color theme="1"/>
        <rFont val="ＭＳ Ｐゴシック"/>
        <family val="3"/>
        <charset val="128"/>
      </rPr>
      <t>当該チーム同士の対戦結果</t>
    </r>
    <r>
      <rPr>
        <sz val="11"/>
        <color theme="1"/>
        <rFont val="ＭＳ Ｐゴシック"/>
        <family val="3"/>
        <charset val="128"/>
      </rPr>
      <t>・</t>
    </r>
    <r>
      <rPr>
        <u/>
        <sz val="11"/>
        <color theme="1"/>
        <rFont val="ＭＳ Ｐゴシック"/>
        <family val="3"/>
        <charset val="128"/>
      </rPr>
      <t>得失点差</t>
    </r>
    <r>
      <rPr>
        <sz val="11"/>
        <color theme="1"/>
        <rFont val="ＭＳ Ｐゴシック"/>
        <family val="3"/>
        <charset val="128"/>
      </rPr>
      <t>・</t>
    </r>
    <r>
      <rPr>
        <u/>
        <sz val="11"/>
        <color theme="1"/>
        <rFont val="ＭＳ Ｐゴシック"/>
        <family val="3"/>
        <charset val="128"/>
      </rPr>
      <t>多得点</t>
    </r>
    <r>
      <rPr>
        <sz val="11"/>
        <color theme="1"/>
        <rFont val="ＭＳ Ｐゴシック"/>
        <family val="3"/>
        <charset val="128"/>
      </rPr>
      <t>の順で決定するものとするが、それでも</t>
    </r>
    <rPh sb="22" eb="23">
      <t>ジュン</t>
    </rPh>
    <phoneticPr fontId="3"/>
  </si>
  <si>
    <t>順位が決まらない場合は、抽選とする。</t>
    <rPh sb="12" eb="14">
      <t>チュウセン</t>
    </rPh>
    <phoneticPr fontId="3"/>
  </si>
  <si>
    <t>（チ）</t>
    <phoneticPr fontId="3"/>
  </si>
  <si>
    <t>決勝トーナメンは準々決勝戦までは延長戦はなくＰＫ戦、準決勝・決勝戦は延長１０分</t>
    <phoneticPr fontId="3"/>
  </si>
  <si>
    <t>とし、なお勝敗の決しない時はＰＫ戦（３人制）とする。</t>
    <rPh sb="19" eb="20">
      <t>ニン</t>
    </rPh>
    <rPh sb="20" eb="21">
      <t>セイ</t>
    </rPh>
    <phoneticPr fontId="3"/>
  </si>
  <si>
    <t>一方、フレンドリートーナメントは、全試合、延長戦はなく引分の場合は、ＰＫ戦（３人制）とする。</t>
    <rPh sb="0" eb="2">
      <t>イッポウ</t>
    </rPh>
    <rPh sb="17" eb="20">
      <t>ゼンシアイ</t>
    </rPh>
    <rPh sb="27" eb="29">
      <t>ヒキワケ</t>
    </rPh>
    <rPh sb="30" eb="32">
      <t>バアイ</t>
    </rPh>
    <phoneticPr fontId="3"/>
  </si>
  <si>
    <t>（リ）</t>
    <phoneticPr fontId="3"/>
  </si>
  <si>
    <t>試合球は４号球とし各チームの持ち寄りとする。</t>
  </si>
  <si>
    <t>（ヌ）</t>
    <phoneticPr fontId="3"/>
  </si>
  <si>
    <t>交替は登録団員であれば自由とする。ただし、準決勝・決勝はメンバー表を提出し、</t>
    <rPh sb="32" eb="33">
      <t>ヒョウ</t>
    </rPh>
    <phoneticPr fontId="3"/>
  </si>
  <si>
    <t>交替用紙に記入することとする。</t>
    <phoneticPr fontId="3"/>
  </si>
  <si>
    <t>なお、フレンドリートーナメントは、メンバー表の提出は、不要とする。</t>
    <rPh sb="21" eb="22">
      <t>ヒョウ</t>
    </rPh>
    <rPh sb="23" eb="25">
      <t>テイシュツ</t>
    </rPh>
    <rPh sb="27" eb="29">
      <t>フヨウ</t>
    </rPh>
    <phoneticPr fontId="3"/>
  </si>
  <si>
    <t>（ル）</t>
    <phoneticPr fontId="3"/>
  </si>
  <si>
    <r>
      <t>大会期間中、</t>
    </r>
    <r>
      <rPr>
        <u/>
        <sz val="11"/>
        <color theme="1"/>
        <rFont val="ＭＳ Ｐゴシック"/>
        <family val="3"/>
        <charset val="128"/>
      </rPr>
      <t>累計２回の警告・退場を宣告された選手は次回戦に出場できない</t>
    </r>
    <r>
      <rPr>
        <sz val="11"/>
        <color theme="1"/>
        <rFont val="ＭＳ Ｐゴシック"/>
        <family val="3"/>
        <charset val="128"/>
      </rPr>
      <t>。</t>
    </r>
    <phoneticPr fontId="3"/>
  </si>
  <si>
    <t>（ヲ）</t>
    <phoneticPr fontId="3"/>
  </si>
  <si>
    <t>天候により飲水タイムを取る、又雷による一時中断もある。</t>
  </si>
  <si>
    <t>重要事項）</t>
    <rPh sb="0" eb="2">
      <t>ジュウヨウ</t>
    </rPh>
    <rPh sb="2" eb="4">
      <t>ジコウ</t>
    </rPh>
    <phoneticPr fontId="3"/>
  </si>
  <si>
    <r>
      <t>外気温28℃を超えた場合</t>
    </r>
    <r>
      <rPr>
        <sz val="11"/>
        <color rgb="FF0000FF"/>
        <rFont val="ＭＳ Ｐゴシック"/>
        <family val="3"/>
        <charset val="128"/>
      </rPr>
      <t>（※）</t>
    </r>
    <r>
      <rPr>
        <sz val="11"/>
        <color rgb="FFFF0000"/>
        <rFont val="ＭＳ Ｐゴシック"/>
        <family val="3"/>
        <charset val="128"/>
      </rPr>
      <t>、40分ゲームでは、</t>
    </r>
    <r>
      <rPr>
        <u/>
        <sz val="11"/>
        <color rgb="FFFF0000"/>
        <rFont val="ＭＳ Ｐゴシック"/>
        <family val="3"/>
        <charset val="128"/>
      </rPr>
      <t>前半・後半約10分経過後、3分の飲水休憩</t>
    </r>
    <rPh sb="0" eb="1">
      <t>ガイ</t>
    </rPh>
    <rPh sb="1" eb="3">
      <t>キオン</t>
    </rPh>
    <rPh sb="7" eb="8">
      <t>コ</t>
    </rPh>
    <rPh sb="10" eb="12">
      <t>バアイ</t>
    </rPh>
    <rPh sb="18" eb="19">
      <t>フン</t>
    </rPh>
    <rPh sb="25" eb="26">
      <t>ゼン</t>
    </rPh>
    <rPh sb="26" eb="27">
      <t>ハン</t>
    </rPh>
    <rPh sb="28" eb="30">
      <t>コウハン</t>
    </rPh>
    <rPh sb="30" eb="31">
      <t>ヤク</t>
    </rPh>
    <rPh sb="33" eb="34">
      <t>フン</t>
    </rPh>
    <rPh sb="34" eb="36">
      <t>ケイカ</t>
    </rPh>
    <rPh sb="36" eb="37">
      <t>ゴ</t>
    </rPh>
    <rPh sb="39" eb="40">
      <t>フン</t>
    </rPh>
    <rPh sb="41" eb="43">
      <t>インスイ</t>
    </rPh>
    <rPh sb="43" eb="45">
      <t>キュウケイ</t>
    </rPh>
    <phoneticPr fontId="3"/>
  </si>
  <si>
    <r>
      <rPr>
        <u/>
        <sz val="11"/>
        <color rgb="FFFF0000"/>
        <rFont val="ＭＳ Ｐゴシック"/>
        <family val="3"/>
        <charset val="128"/>
      </rPr>
      <t>時間をとる（ピッチ外に出てＯＫ</t>
    </r>
    <r>
      <rPr>
        <sz val="11"/>
        <color rgb="FFFF0000"/>
        <rFont val="ＭＳ Ｐゴシック"/>
        <family val="3"/>
        <charset val="128"/>
      </rPr>
      <t>）。30分ゲームでは、</t>
    </r>
    <r>
      <rPr>
        <u/>
        <sz val="11"/>
        <color rgb="FFFF0000"/>
        <rFont val="ＭＳ Ｐゴシック"/>
        <family val="3"/>
        <charset val="128"/>
      </rPr>
      <t>前半・後半約7.5分経過後、2分の飲水休憩</t>
    </r>
    <rPh sb="9" eb="10">
      <t>ガイ</t>
    </rPh>
    <rPh sb="11" eb="12">
      <t>デ</t>
    </rPh>
    <rPh sb="19" eb="20">
      <t>フン</t>
    </rPh>
    <rPh sb="43" eb="45">
      <t>インスイ</t>
    </rPh>
    <rPh sb="45" eb="47">
      <t>キュウケイ</t>
    </rPh>
    <phoneticPr fontId="3"/>
  </si>
  <si>
    <r>
      <rPr>
        <u/>
        <sz val="11"/>
        <color rgb="FFFF0000"/>
        <rFont val="ＭＳ Ｐゴシック"/>
        <family val="3"/>
        <charset val="128"/>
      </rPr>
      <t>時間をとる（ピッチ外に出てＯＫ</t>
    </r>
    <r>
      <rPr>
        <sz val="11"/>
        <color rgb="FFFF0000"/>
        <rFont val="ＭＳ Ｐゴシック"/>
        <family val="3"/>
        <charset val="128"/>
      </rPr>
      <t>）ので、体調管理に気をつけること。　</t>
    </r>
    <r>
      <rPr>
        <sz val="10"/>
        <color rgb="FF0000FF"/>
        <rFont val="ＭＳ Ｐゴシック"/>
        <family val="3"/>
        <charset val="128"/>
      </rPr>
      <t>（※）会場責任者が判断指示</t>
    </r>
    <rPh sb="0" eb="2">
      <t>ジカン</t>
    </rPh>
    <rPh sb="19" eb="21">
      <t>タイチョウ</t>
    </rPh>
    <rPh sb="21" eb="23">
      <t>カンリ</t>
    </rPh>
    <rPh sb="24" eb="25">
      <t>キ</t>
    </rPh>
    <rPh sb="36" eb="38">
      <t>カイジョウ</t>
    </rPh>
    <rPh sb="38" eb="41">
      <t>セキニンシャ</t>
    </rPh>
    <rPh sb="42" eb="44">
      <t>ハンダン</t>
    </rPh>
    <rPh sb="44" eb="46">
      <t>シジ</t>
    </rPh>
    <phoneticPr fontId="3"/>
  </si>
  <si>
    <r>
      <t>（</t>
    </r>
    <r>
      <rPr>
        <u/>
        <sz val="11"/>
        <color rgb="FFFF0000"/>
        <rFont val="ＭＳ Ｐゴシック"/>
        <family val="3"/>
        <charset val="128"/>
      </rPr>
      <t>20分ゲームでは、ハーフタイムのみ</t>
    </r>
    <r>
      <rPr>
        <sz val="11"/>
        <color rgb="FFFF0000"/>
        <rFont val="ＭＳ Ｐゴシック"/>
        <family val="3"/>
        <charset val="128"/>
      </rPr>
      <t>とし、特に飲水休憩時間はとらない）</t>
    </r>
    <rPh sb="21" eb="22">
      <t>トク</t>
    </rPh>
    <rPh sb="23" eb="25">
      <t>インスイ</t>
    </rPh>
    <rPh sb="25" eb="27">
      <t>キュウケイ</t>
    </rPh>
    <rPh sb="27" eb="29">
      <t>ジカン</t>
    </rPh>
    <phoneticPr fontId="3"/>
  </si>
  <si>
    <t>（ワ）</t>
    <phoneticPr fontId="3"/>
  </si>
  <si>
    <t>ＰＫ時、ＧＫとＦＰが交替する場合、その際の対応については下記の通りとする。</t>
    <rPh sb="14" eb="16">
      <t>バアイ</t>
    </rPh>
    <phoneticPr fontId="3"/>
  </si>
  <si>
    <t xml:space="preserve"> GKとなるFPと同番号のGKユニ、或いは同番号のFPサブユニを着用させること。（上着だけでよい）</t>
    <rPh sb="18" eb="19">
      <t>アル</t>
    </rPh>
    <phoneticPr fontId="3"/>
  </si>
  <si>
    <t>審　　　　　　判</t>
  </si>
  <si>
    <r>
      <rPr>
        <u/>
        <sz val="11"/>
        <color theme="1"/>
        <rFont val="ＭＳ Ｐゴシック"/>
        <family val="3"/>
        <charset val="128"/>
      </rPr>
      <t>予選リーグ戦は、相互審判（３人制）</t>
    </r>
    <r>
      <rPr>
        <sz val="11"/>
        <color theme="1"/>
        <rFont val="ＭＳ Ｐゴシック"/>
        <family val="3"/>
        <charset val="128"/>
      </rPr>
      <t>としますので必ず団で、</t>
    </r>
    <r>
      <rPr>
        <u/>
        <sz val="11"/>
        <color theme="1"/>
        <rFont val="ＭＳ Ｐゴシック"/>
        <family val="3"/>
        <charset val="128"/>
      </rPr>
      <t>有資格の主審、</t>
    </r>
    <r>
      <rPr>
        <sz val="11"/>
        <color theme="1"/>
        <rFont val="ＭＳ Ｐゴシック"/>
        <family val="3"/>
        <charset val="128"/>
      </rPr>
      <t>また、</t>
    </r>
    <r>
      <rPr>
        <u/>
        <sz val="11"/>
        <color theme="1"/>
        <rFont val="ＭＳ Ｐゴシック"/>
        <family val="3"/>
        <charset val="128"/>
      </rPr>
      <t>無資格</t>
    </r>
    <rPh sb="14" eb="16">
      <t>ニンセイ</t>
    </rPh>
    <phoneticPr fontId="3"/>
  </si>
  <si>
    <r>
      <rPr>
        <u/>
        <sz val="11"/>
        <color theme="1"/>
        <rFont val="ＭＳ Ｐゴシック"/>
        <family val="3"/>
        <charset val="128"/>
      </rPr>
      <t>でも可能ですので副審</t>
    </r>
    <r>
      <rPr>
        <sz val="11"/>
        <color theme="1"/>
        <rFont val="ＭＳ Ｐゴシック"/>
        <family val="3"/>
        <charset val="128"/>
      </rPr>
      <t>（中学生以上 （有資格の小学生も可））の帯同をお願いします。</t>
    </r>
    <rPh sb="2" eb="4">
      <t>カノウ</t>
    </rPh>
    <rPh sb="18" eb="19">
      <t>ユウ</t>
    </rPh>
    <rPh sb="19" eb="21">
      <t>シカク</t>
    </rPh>
    <phoneticPr fontId="3"/>
  </si>
  <si>
    <r>
      <t>また、</t>
    </r>
    <r>
      <rPr>
        <u/>
        <sz val="11"/>
        <color theme="1"/>
        <rFont val="ＭＳ Ｐゴシック"/>
        <family val="3"/>
        <charset val="128"/>
      </rPr>
      <t>7/14（日）決勝トーナメントの主審（１人審判制）は、全て本部で対応</t>
    </r>
    <r>
      <rPr>
        <sz val="11"/>
        <color theme="1"/>
        <rFont val="ＭＳ Ｐゴシック"/>
        <family val="3"/>
        <charset val="128"/>
      </rPr>
      <t>します。</t>
    </r>
    <rPh sb="8" eb="9">
      <t>ヒ</t>
    </rPh>
    <rPh sb="19" eb="21">
      <t>シュシン</t>
    </rPh>
    <rPh sb="30" eb="31">
      <t>スベ</t>
    </rPh>
    <rPh sb="32" eb="34">
      <t>ホンブ</t>
    </rPh>
    <rPh sb="35" eb="37">
      <t>タイオウ</t>
    </rPh>
    <phoneticPr fontId="3"/>
  </si>
  <si>
    <t>7/14（日）フレンドリートーナメントは、各チームの有資格の帯同審判の１人審判制</t>
    <rPh sb="5" eb="6">
      <t>ヒ</t>
    </rPh>
    <rPh sb="21" eb="22">
      <t>カク</t>
    </rPh>
    <rPh sb="26" eb="29">
      <t>ユウシカク</t>
    </rPh>
    <rPh sb="36" eb="37">
      <t>ニン</t>
    </rPh>
    <rPh sb="37" eb="39">
      <t>シンパン</t>
    </rPh>
    <rPh sb="39" eb="40">
      <t>セイ</t>
    </rPh>
    <phoneticPr fontId="3"/>
  </si>
  <si>
    <t>とします。</t>
    <phoneticPr fontId="3"/>
  </si>
  <si>
    <r>
      <rPr>
        <u/>
        <sz val="11"/>
        <color theme="1"/>
        <rFont val="ＭＳ Ｐゴシック"/>
        <family val="3"/>
        <charset val="128"/>
      </rPr>
      <t>7/15（月）決勝トーナメントの準決勝・決勝の主審、副審（３人審判制）は、本部で対応</t>
    </r>
    <r>
      <rPr>
        <sz val="11"/>
        <color theme="1"/>
        <rFont val="ＭＳ Ｐゴシック"/>
        <family val="3"/>
        <charset val="128"/>
      </rPr>
      <t>します。</t>
    </r>
    <rPh sb="5" eb="6">
      <t>ゲツ</t>
    </rPh>
    <rPh sb="40" eb="42">
      <t>タイオウ</t>
    </rPh>
    <phoneticPr fontId="3"/>
  </si>
  <si>
    <r>
      <rPr>
        <u/>
        <sz val="11"/>
        <color theme="1"/>
        <rFont val="ＭＳ Ｐゴシック"/>
        <family val="3"/>
        <charset val="128"/>
      </rPr>
      <t>7/15（日）フレンドリートーナメントの準決勝・決勝の主審（１人審判制）は、本部で対応</t>
    </r>
    <r>
      <rPr>
        <sz val="11"/>
        <color theme="1"/>
        <rFont val="ＭＳ Ｐゴシック"/>
        <family val="3"/>
        <charset val="128"/>
      </rPr>
      <t>します。</t>
    </r>
    <phoneticPr fontId="3"/>
  </si>
  <si>
    <t>資格ワッペンを用意し、審判服は必ず着用して下さい。</t>
  </si>
  <si>
    <t>参  　加　 　料</t>
  </si>
  <si>
    <r>
      <t>１団（１チーム）金</t>
    </r>
    <r>
      <rPr>
        <b/>
        <sz val="11"/>
        <color rgb="FFFF0000"/>
        <rFont val="ＭＳ Ｐゴシック"/>
        <family val="3"/>
        <charset val="128"/>
      </rPr>
      <t>１０，０００円</t>
    </r>
    <phoneticPr fontId="3"/>
  </si>
  <si>
    <t>表　　　　　　彰</t>
  </si>
  <si>
    <t>優勝チームに賞状、大分県スポーツ少年団本部長杯，大分県知事杯</t>
  </si>
  <si>
    <t>大分県スポーツ少年団指導者協議会会長杯，大分合同新聞社優勝旗</t>
  </si>
  <si>
    <t>※（いずれも持ち回り）及び金メダル(１６名以内）を授与し表彰する。</t>
  </si>
  <si>
    <t>準優勝、第3位（2チーム）に賞状賞品（トロフィー・盾）、及び銀、銅メダル(１６名以内）</t>
    <phoneticPr fontId="3"/>
  </si>
  <si>
    <t>を授与し表彰する。</t>
    <phoneticPr fontId="3"/>
  </si>
  <si>
    <t>優秀チームにグッドマナー賞等、賞状、賞品を授与し表彰する。</t>
    <phoneticPr fontId="3"/>
  </si>
  <si>
    <t>（ニ）</t>
    <phoneticPr fontId="3"/>
  </si>
  <si>
    <t>フレンドリートーナメント優勝/準優勝チームには、楯、又はトロフィーを授与し、表彰する。</t>
    <rPh sb="12" eb="14">
      <t>ユウショウ</t>
    </rPh>
    <rPh sb="15" eb="18">
      <t>ジュンユウショウ</t>
    </rPh>
    <rPh sb="24" eb="25">
      <t>タテ</t>
    </rPh>
    <rPh sb="26" eb="27">
      <t>マタ</t>
    </rPh>
    <rPh sb="34" eb="36">
      <t>ジュヨ</t>
    </rPh>
    <rPh sb="38" eb="40">
      <t>ヒョウショウ</t>
    </rPh>
    <phoneticPr fontId="3"/>
  </si>
  <si>
    <t>申　込　方　法</t>
  </si>
  <si>
    <t>別紙の申込書に必要事項を正確に記入のうえ（ロ）の申込先にメール送信し、参加料を</t>
    <phoneticPr fontId="3"/>
  </si>
  <si>
    <t>下記に必ずチーム名で振り込むこと。</t>
    <phoneticPr fontId="3"/>
  </si>
  <si>
    <r>
      <t>申込先：メールアドレス</t>
    </r>
    <r>
      <rPr>
        <b/>
        <sz val="14"/>
        <color rgb="FFFF0000"/>
        <rFont val="ＭＳ Ｐゴシック"/>
        <family val="3"/>
        <charset val="128"/>
      </rPr>
      <t>　kazu-t@brown.plala.or.jp</t>
    </r>
    <phoneticPr fontId="3"/>
  </si>
  <si>
    <t>問合せ先：</t>
    <phoneticPr fontId="3"/>
  </si>
  <si>
    <t>津守　一雄</t>
    <rPh sb="0" eb="2">
      <t>ツモリ</t>
    </rPh>
    <rPh sb="3" eb="5">
      <t>カズオ</t>
    </rPh>
    <phoneticPr fontId="3"/>
  </si>
  <si>
    <t>ＴＥＬ．０９０－７４７２－７２４９</t>
    <phoneticPr fontId="3"/>
  </si>
  <si>
    <t>〒870-0835　大分市上野丘１丁目２－２４</t>
    <rPh sb="10" eb="13">
      <t>オオイタシ</t>
    </rPh>
    <rPh sb="13" eb="15">
      <t>ウエノ</t>
    </rPh>
    <rPh sb="15" eb="16">
      <t>オカ</t>
    </rPh>
    <rPh sb="17" eb="19">
      <t>チョウメ</t>
    </rPh>
    <phoneticPr fontId="3"/>
  </si>
  <si>
    <t>大分県サッカー協会４種のホームページより要項・申込みはダウンロードできます</t>
    <rPh sb="10" eb="11">
      <t>シュ</t>
    </rPh>
    <phoneticPr fontId="3"/>
  </si>
  <si>
    <r>
      <rPr>
        <b/>
        <sz val="11"/>
        <color theme="1"/>
        <rFont val="ＭＳ Ｐゴシック"/>
        <family val="3"/>
        <charset val="128"/>
      </rPr>
      <t>参加料振込先</t>
    </r>
    <r>
      <rPr>
        <b/>
        <sz val="11"/>
        <color rgb="FFFF0000"/>
        <rFont val="ＭＳ Ｐゴシック"/>
        <family val="3"/>
        <charset val="128"/>
      </rPr>
      <t>　　　大分銀行本店　普通　口座番号７５５１９７５</t>
    </r>
    <phoneticPr fontId="3"/>
  </si>
  <si>
    <r>
      <rPr>
        <b/>
        <sz val="11"/>
        <color theme="1"/>
        <rFont val="ＭＳ Ｐゴシック"/>
        <family val="3"/>
        <charset val="128"/>
      </rPr>
      <t>口座名義　</t>
    </r>
    <r>
      <rPr>
        <b/>
        <sz val="11"/>
        <color rgb="FFFF0000"/>
        <rFont val="ＭＳ Ｐゴシック"/>
        <family val="3"/>
        <charset val="128"/>
      </rPr>
      <t>　　　大分県サッカー交流大会　代表　竹内　進</t>
    </r>
    <phoneticPr fontId="3"/>
  </si>
  <si>
    <t>　振り込みは　○○○サッカースポーツ少年団　とチーム名で</t>
  </si>
  <si>
    <t>申込締め切り</t>
  </si>
  <si>
    <t>令和元年６月７日（金）必着</t>
    <rPh sb="0" eb="2">
      <t>レイワ</t>
    </rPh>
    <rPh sb="2" eb="4">
      <t>ガンネン</t>
    </rPh>
    <rPh sb="9" eb="10">
      <t>キン</t>
    </rPh>
    <phoneticPr fontId="3"/>
  </si>
  <si>
    <t>組み合わせ抽選</t>
  </si>
  <si>
    <t>令和元年６月１３日（木）&lt;予定&gt;　主管団体役員立会のもとで厳正に抽選する。</t>
    <rPh sb="10" eb="11">
      <t>モク</t>
    </rPh>
    <rPh sb="13" eb="15">
      <t>ヨテイ</t>
    </rPh>
    <phoneticPr fontId="3"/>
  </si>
  <si>
    <t>組み合わせ通知は、令和元年６月２１日（金）頃までに大分県サッカー協会</t>
    <rPh sb="19" eb="20">
      <t>キン</t>
    </rPh>
    <rPh sb="21" eb="22">
      <t>コロ</t>
    </rPh>
    <phoneticPr fontId="3"/>
  </si>
  <si>
    <r>
      <rPr>
        <u/>
        <sz val="11"/>
        <color rgb="FFFF0000"/>
        <rFont val="ＭＳ Ｐゴシック"/>
        <family val="3"/>
        <charset val="128"/>
      </rPr>
      <t>４種のホームページ上に掲載</t>
    </r>
    <r>
      <rPr>
        <sz val="11"/>
        <color rgb="FFFF0000"/>
        <rFont val="ＭＳ Ｐゴシック"/>
        <family val="3"/>
        <charset val="128"/>
      </rPr>
      <t>する。</t>
    </r>
    <rPh sb="9" eb="10">
      <t>ウエ</t>
    </rPh>
    <rPh sb="11" eb="13">
      <t>ケイサイ</t>
    </rPh>
    <phoneticPr fontId="3"/>
  </si>
  <si>
    <t>開会式</t>
  </si>
  <si>
    <t>開会式は、大在東Gで行う。（会場の８～１０チーム参加）</t>
    <rPh sb="5" eb="6">
      <t>オオ</t>
    </rPh>
    <rPh sb="6" eb="7">
      <t>ザイ</t>
    </rPh>
    <rPh sb="7" eb="8">
      <t>ヒガシ</t>
    </rPh>
    <rPh sb="14" eb="16">
      <t>カイジョウ</t>
    </rPh>
    <phoneticPr fontId="3"/>
  </si>
  <si>
    <t>（受付　８時半～　　開会式　９時）</t>
    <rPh sb="6" eb="7">
      <t>ハン</t>
    </rPh>
    <phoneticPr fontId="3"/>
  </si>
  <si>
    <t>そ　　　の　　　他</t>
  </si>
  <si>
    <r>
      <t>本大会の</t>
    </r>
    <r>
      <rPr>
        <u/>
        <sz val="11"/>
        <color rgb="FFFF0000"/>
        <rFont val="ＭＳ Ｐゴシック"/>
        <family val="3"/>
        <charset val="128"/>
      </rPr>
      <t>優勝・準優勝の２チーム</t>
    </r>
    <r>
      <rPr>
        <sz val="11"/>
        <color rgb="FFFF0000"/>
        <rFont val="ＭＳ Ｐゴシック"/>
        <family val="3"/>
        <charset val="128"/>
      </rPr>
      <t>は、鹿児島県で開催される</t>
    </r>
    <r>
      <rPr>
        <u/>
        <sz val="11"/>
        <color rgb="FFFF0000"/>
        <rFont val="ＭＳ Ｐゴシック"/>
        <family val="3"/>
        <charset val="128"/>
      </rPr>
      <t>九州ブロックスポーツ少年団</t>
    </r>
    <rPh sb="0" eb="3">
      <t>ホンタイカイ</t>
    </rPh>
    <rPh sb="4" eb="6">
      <t>ユウショウ</t>
    </rPh>
    <rPh sb="17" eb="20">
      <t>カゴシマ</t>
    </rPh>
    <phoneticPr fontId="3"/>
  </si>
  <si>
    <r>
      <rPr>
        <u/>
        <sz val="11"/>
        <color rgb="FFFF0000"/>
        <rFont val="ＭＳ Ｐゴシック"/>
        <family val="3"/>
        <charset val="128"/>
      </rPr>
      <t>交流大会</t>
    </r>
    <r>
      <rPr>
        <sz val="11"/>
        <color rgb="FFFF0000"/>
        <rFont val="ＭＳ Ｐゴシック"/>
        <family val="3"/>
        <charset val="128"/>
      </rPr>
      <t>（8月16日（金）～8月18日（日））の</t>
    </r>
    <r>
      <rPr>
        <u/>
        <sz val="11"/>
        <color rgb="FFFF0000"/>
        <rFont val="ＭＳ Ｐゴシック"/>
        <family val="3"/>
        <charset val="128"/>
      </rPr>
      <t>大分県代表として推薦する</t>
    </r>
    <r>
      <rPr>
        <sz val="11"/>
        <color rgb="FFFF0000"/>
        <rFont val="ＭＳ Ｐゴシック"/>
        <family val="3"/>
        <charset val="128"/>
      </rPr>
      <t>ものとする。</t>
    </r>
    <rPh sb="32" eb="34">
      <t>スイセン</t>
    </rPh>
    <phoneticPr fontId="3"/>
  </si>
  <si>
    <t>なお、チーム事情により、止むを得ず推薦を辞退するチームがあった場合は、本大会の</t>
    <rPh sb="6" eb="8">
      <t>ジジョウ</t>
    </rPh>
    <rPh sb="17" eb="19">
      <t>スイセン</t>
    </rPh>
    <rPh sb="20" eb="22">
      <t>ジタイ</t>
    </rPh>
    <rPh sb="31" eb="33">
      <t>バアイ</t>
    </rPh>
    <rPh sb="35" eb="36">
      <t>ホン</t>
    </rPh>
    <rPh sb="36" eb="38">
      <t>タイカイ</t>
    </rPh>
    <phoneticPr fontId="3"/>
  </si>
  <si>
    <t>成績の順に従い、下位のチームを改めて推薦するものとする。</t>
    <rPh sb="8" eb="10">
      <t>カイ</t>
    </rPh>
    <rPh sb="15" eb="16">
      <t>アラタ</t>
    </rPh>
    <rPh sb="18" eb="20">
      <t>スイセン</t>
    </rPh>
    <phoneticPr fontId="3"/>
  </si>
  <si>
    <t>交通費、宿泊費などの費用は参加団の負担とする。</t>
  </si>
  <si>
    <t>ユニホームは正・副を用意し、背番号は団員本人と一致すること。</t>
  </si>
  <si>
    <t>出場団員は保護者の出場承諾を必ず受けること。</t>
  </si>
  <si>
    <t>救急箱は必ず持参すること。</t>
  </si>
  <si>
    <t>（ヘ）</t>
  </si>
  <si>
    <t>会場の清掃美化には各団責任をもって、ゴミは持ち帰りにご協力ください。</t>
    <phoneticPr fontId="3"/>
  </si>
  <si>
    <t>「個人情報保護法案」の趣旨に沿って、個人情報を取り扱います。</t>
  </si>
  <si>
    <t>①個人情報を大会本部に提出し、表記の大会に出場することに同意する。</t>
  </si>
  <si>
    <t>②提出した情報を大会本部は、連絡・選手チェックに利用することに同意する。</t>
  </si>
  <si>
    <t>③名簿が提出された時点で、選手及び保護者が同意されたものとして取り扱わ</t>
  </si>
  <si>
    <t>　 せてもらいます。</t>
  </si>
  <si>
    <t>以上の他は大会本部の指示に従うこと。</t>
  </si>
  <si>
    <t xml:space="preserve"> </t>
  </si>
  <si>
    <r>
      <t xml:space="preserve">             </t>
    </r>
    <r>
      <rPr>
        <sz val="22.6"/>
        <rFont val="書院太ゴシック体"/>
        <family val="3"/>
        <charset val="128"/>
      </rPr>
      <t/>
    </r>
    <phoneticPr fontId="3"/>
  </si>
  <si>
    <r>
      <t>Ｎｏ．　　　　　</t>
    </r>
    <r>
      <rPr>
        <b/>
        <sz val="14"/>
        <color indexed="10"/>
        <rFont val="書院中明朝体"/>
        <family val="3"/>
        <charset val="128"/>
      </rPr>
      <t>（7/13-14は、各チーム７台以内でお願いします。通し番号を記入下さい。）</t>
    </r>
    <rPh sb="18" eb="19">
      <t>カク</t>
    </rPh>
    <rPh sb="23" eb="24">
      <t>ダイ</t>
    </rPh>
    <rPh sb="24" eb="26">
      <t>イナイ</t>
    </rPh>
    <rPh sb="28" eb="29">
      <t>ネガ</t>
    </rPh>
    <rPh sb="34" eb="35">
      <t>トオ</t>
    </rPh>
    <rPh sb="36" eb="38">
      <t>バンゴウ</t>
    </rPh>
    <rPh sb="39" eb="41">
      <t>キニュウ</t>
    </rPh>
    <rPh sb="41" eb="42">
      <t>クダ</t>
    </rPh>
    <phoneticPr fontId="3"/>
  </si>
  <si>
    <t>駐 車 証</t>
    <phoneticPr fontId="100"/>
  </si>
  <si>
    <t>　　この車は、</t>
    <phoneticPr fontId="3"/>
  </si>
  <si>
    <r>
      <t xml:space="preserve">     </t>
    </r>
    <r>
      <rPr>
        <sz val="22.6"/>
        <rFont val="書院太ゴシック体"/>
        <family val="3"/>
        <charset val="128"/>
      </rPr>
      <t>「第４３回大分県スポーツ少年団サッカー交流大会」</t>
    </r>
    <rPh sb="6" eb="7">
      <t>ダイ</t>
    </rPh>
    <rPh sb="9" eb="10">
      <t>カイ</t>
    </rPh>
    <rPh sb="10" eb="12">
      <t>オオイタ</t>
    </rPh>
    <rPh sb="12" eb="13">
      <t>ケン</t>
    </rPh>
    <rPh sb="17" eb="20">
      <t>ショウネンダン</t>
    </rPh>
    <rPh sb="24" eb="26">
      <t>コウリュウ</t>
    </rPh>
    <rPh sb="26" eb="28">
      <t>タイカイ</t>
    </rPh>
    <phoneticPr fontId="100"/>
  </si>
  <si>
    <t xml:space="preserve">　　の大会関係者のものです。 </t>
    <phoneticPr fontId="3"/>
  </si>
  <si>
    <t xml:space="preserve">                                                           </t>
    <phoneticPr fontId="3"/>
  </si>
  <si>
    <t>第４３回大分県スポーツ少年団サッカー交流大会　大会実行本部</t>
    <rPh sb="23" eb="25">
      <t>タイカイ</t>
    </rPh>
    <rPh sb="25" eb="27">
      <t>ジッコウ</t>
    </rPh>
    <rPh sb="27" eb="29">
      <t>ホンブ</t>
    </rPh>
    <phoneticPr fontId="3"/>
  </si>
  <si>
    <t>南大分ＳＰ会場使用上の注意事項</t>
    <rPh sb="0" eb="3">
      <t>ミナミオオイタ</t>
    </rPh>
    <rPh sb="5" eb="7">
      <t>カイジョウ</t>
    </rPh>
    <rPh sb="7" eb="10">
      <t>シヨウジョウ</t>
    </rPh>
    <rPh sb="11" eb="13">
      <t>チュウイ</t>
    </rPh>
    <rPh sb="13" eb="15">
      <t>ジコウ</t>
    </rPh>
    <phoneticPr fontId="3"/>
  </si>
  <si>
    <t>チーム名ｏｒ役員名（　本部役員　福元　　）</t>
    <rPh sb="11" eb="13">
      <t>ホンブ</t>
    </rPh>
    <rPh sb="13" eb="15">
      <t>ヤクイン</t>
    </rPh>
    <rPh sb="16" eb="18">
      <t>フクモト</t>
    </rPh>
    <phoneticPr fontId="3"/>
  </si>
  <si>
    <t>中津沖代</t>
    <rPh sb="0" eb="2">
      <t>ナカツ</t>
    </rPh>
    <rPh sb="2" eb="4">
      <t>オキダイ</t>
    </rPh>
    <phoneticPr fontId="3"/>
  </si>
  <si>
    <t>滝尾下郡A</t>
    <rPh sb="0" eb="4">
      <t>タキオシモゴオリ</t>
    </rPh>
    <phoneticPr fontId="3"/>
  </si>
  <si>
    <t>明野東</t>
    <rPh sb="0" eb="2">
      <t>アケノ</t>
    </rPh>
    <rPh sb="2" eb="3">
      <t>ヒガシ</t>
    </rPh>
    <phoneticPr fontId="3"/>
  </si>
  <si>
    <t>由布川</t>
    <rPh sb="0" eb="2">
      <t>ユフ</t>
    </rPh>
    <rPh sb="2" eb="3">
      <t>ガワ</t>
    </rPh>
    <phoneticPr fontId="3"/>
  </si>
  <si>
    <t>東大分</t>
    <rPh sb="0" eb="1">
      <t>ヒガシ</t>
    </rPh>
    <rPh sb="1" eb="3">
      <t>オオイタ</t>
    </rPh>
    <phoneticPr fontId="3"/>
  </si>
  <si>
    <t>きつき</t>
    <phoneticPr fontId="3"/>
  </si>
  <si>
    <t>緑　丘</t>
    <rPh sb="0" eb="1">
      <t>ミドリ</t>
    </rPh>
    <rPh sb="2" eb="3">
      <t>オカ</t>
    </rPh>
    <phoneticPr fontId="3"/>
  </si>
  <si>
    <t>下　毛</t>
    <rPh sb="0" eb="1">
      <t>シタ</t>
    </rPh>
    <rPh sb="2" eb="3">
      <t>ケ</t>
    </rPh>
    <phoneticPr fontId="3"/>
  </si>
  <si>
    <t>中津沖代</t>
    <rPh sb="0" eb="2">
      <t>ナカツ</t>
    </rPh>
    <rPh sb="2" eb="4">
      <t>オキダイ</t>
    </rPh>
    <phoneticPr fontId="3"/>
  </si>
  <si>
    <t>由布川</t>
    <rPh sb="0" eb="3">
      <t>ユフガワ</t>
    </rPh>
    <phoneticPr fontId="3"/>
  </si>
  <si>
    <t>由布川ＳＳＳ</t>
    <rPh sb="0" eb="3">
      <t>ユフガワ</t>
    </rPh>
    <phoneticPr fontId="3"/>
  </si>
  <si>
    <t>中津沖代ＪＳＣ</t>
    <rPh sb="0" eb="4">
      <t>ナカツオキダイ</t>
    </rPh>
    <phoneticPr fontId="3"/>
  </si>
  <si>
    <t>滝尾下郡（Ａ）ＳＳＳ
明野東ＳＳＳ</t>
    <rPh sb="0" eb="4">
      <t>タキオシモゴオリ</t>
    </rPh>
    <rPh sb="11" eb="13">
      <t>アケノ</t>
    </rPh>
    <rPh sb="13" eb="14">
      <t>ヒガシ</t>
    </rPh>
    <phoneticPr fontId="3"/>
  </si>
  <si>
    <t>県央おおのＪＦＣ</t>
    <rPh sb="0" eb="2">
      <t>ケンオウ</t>
    </rPh>
    <phoneticPr fontId="3"/>
  </si>
  <si>
    <t>玖珠ＳＳＳ</t>
    <rPh sb="0" eb="2">
      <t>クス</t>
    </rPh>
    <phoneticPr fontId="3"/>
  </si>
  <si>
    <t>明野西ＪＦＣ</t>
    <rPh sb="0" eb="3">
      <t>アケノニシ</t>
    </rPh>
    <phoneticPr fontId="3"/>
  </si>
  <si>
    <t>竹田直入ＦＣ</t>
    <rPh sb="0" eb="4">
      <t>タケダナオイリ</t>
    </rPh>
    <phoneticPr fontId="3"/>
  </si>
  <si>
    <t>別保ＳＦＣ</t>
    <rPh sb="0" eb="2">
      <t>ベッポ</t>
    </rPh>
    <phoneticPr fontId="3"/>
  </si>
  <si>
    <t>明治ＳＳＳ</t>
    <rPh sb="0" eb="2">
      <t>メイジ</t>
    </rPh>
    <phoneticPr fontId="3"/>
  </si>
  <si>
    <t>弥生ＳＳＣ</t>
    <rPh sb="0" eb="2">
      <t>ヤヨイ</t>
    </rPh>
    <phoneticPr fontId="3"/>
  </si>
  <si>
    <t>碩田ＳＳＳ</t>
    <rPh sb="0" eb="2">
      <t>セキデン</t>
    </rPh>
    <phoneticPr fontId="3"/>
  </si>
  <si>
    <t>南大分ＳＳＳ</t>
    <rPh sb="0" eb="3">
      <t>ミナミオオイタ</t>
    </rPh>
    <phoneticPr fontId="3"/>
  </si>
  <si>
    <t>東大分</t>
    <rPh sb="0" eb="1">
      <t>ヒガシ</t>
    </rPh>
    <rPh sb="1" eb="3">
      <t>オオイタ</t>
    </rPh>
    <phoneticPr fontId="3"/>
  </si>
  <si>
    <t>きつき</t>
    <phoneticPr fontId="3"/>
  </si>
  <si>
    <t>東大分ＳＳＳ</t>
    <rPh sb="0" eb="1">
      <t>ヒガシ</t>
    </rPh>
    <rPh sb="1" eb="3">
      <t>オオイタ</t>
    </rPh>
    <phoneticPr fontId="3"/>
  </si>
  <si>
    <t>きつきＦＣ</t>
    <phoneticPr fontId="3"/>
  </si>
  <si>
    <t>緑丘ＳＳＳ
下毛ＦＣ</t>
    <rPh sb="0" eb="2">
      <t>ミドリガオカ</t>
    </rPh>
    <rPh sb="6" eb="8">
      <t>シモゲ</t>
    </rPh>
    <phoneticPr fontId="3"/>
  </si>
  <si>
    <t>大平山アソシエーション式ＦＣ</t>
    <rPh sb="0" eb="2">
      <t>オオヒラ</t>
    </rPh>
    <rPh sb="2" eb="3">
      <t>ヤマ</t>
    </rPh>
    <rPh sb="11" eb="12">
      <t>シキ</t>
    </rPh>
    <phoneticPr fontId="3"/>
  </si>
  <si>
    <t>由布川ＳＳＳ</t>
    <rPh sb="0" eb="2">
      <t>ユフ</t>
    </rPh>
    <rPh sb="2" eb="3">
      <t>ガワ</t>
    </rPh>
    <phoneticPr fontId="3"/>
  </si>
  <si>
    <t>優勝</t>
    <rPh sb="0" eb="2">
      <t>ユウショウ</t>
    </rPh>
    <phoneticPr fontId="3"/>
  </si>
  <si>
    <t>優勝</t>
    <rPh sb="0" eb="2">
      <t>ユウショウ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</si>
</sst>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107">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b/>
      <sz val="16"/>
      <name val="ＭＳ Ｐゴシック"/>
      <family val="3"/>
      <charset val="128"/>
    </font>
    <font>
      <sz val="36"/>
      <name val="ＭＳ Ｐゴシック"/>
      <family val="3"/>
      <charset val="128"/>
    </font>
    <font>
      <sz val="18"/>
      <name val="ＭＳ Ｐゴシック"/>
      <family val="3"/>
      <charset val="128"/>
    </font>
    <font>
      <sz val="24"/>
      <name val="ＭＳ Ｐゴシック"/>
      <family val="3"/>
      <charset val="128"/>
    </font>
    <font>
      <sz val="16"/>
      <name val="ＭＳ Ｐゴシック"/>
      <family val="3"/>
      <charset val="128"/>
    </font>
    <font>
      <sz val="26"/>
      <name val="ＭＳ Ｐゴシック"/>
      <family val="3"/>
      <charset val="128"/>
    </font>
    <font>
      <sz val="14"/>
      <name val="ＭＳ Ｐゴシック"/>
      <family val="3"/>
      <charset val="128"/>
    </font>
    <font>
      <u/>
      <sz val="8.25"/>
      <color indexed="12"/>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
      <sz val="8"/>
      <color indexed="8"/>
      <name val="ＭＳ Ｐゴシック"/>
      <family val="3"/>
      <charset val="128"/>
    </font>
    <font>
      <sz val="11"/>
      <color indexed="8"/>
      <name val="ＭＳ Ｐゴシック"/>
      <family val="3"/>
      <charset val="128"/>
    </font>
    <font>
      <b/>
      <sz val="11"/>
      <color rgb="FFFF0000"/>
      <name val="ＭＳ Ｐゴシック"/>
      <family val="3"/>
      <charset val="128"/>
    </font>
    <font>
      <sz val="12"/>
      <color indexed="8"/>
      <name val="ＭＳ Ｐゴシック"/>
      <family val="3"/>
      <charset val="128"/>
    </font>
    <font>
      <u/>
      <sz val="11"/>
      <color indexed="12"/>
      <name val="ＭＳ Ｐゴシック"/>
      <family val="3"/>
      <charset val="128"/>
    </font>
    <font>
      <sz val="12"/>
      <color indexed="9"/>
      <name val="ＭＳ Ｐゴシック"/>
      <family val="3"/>
      <charset val="128"/>
    </font>
    <font>
      <b/>
      <sz val="12"/>
      <color indexed="8"/>
      <name val="ＭＳ Ｐゴシック"/>
      <family val="3"/>
      <charset val="128"/>
    </font>
    <font>
      <sz val="12"/>
      <color indexed="60"/>
      <name val="ＭＳ Ｐゴシック"/>
      <family val="3"/>
      <charset val="128"/>
    </font>
    <font>
      <sz val="16"/>
      <color rgb="FFFF0000"/>
      <name val="ＭＳ Ｐゴシック"/>
      <family val="3"/>
      <charset val="128"/>
    </font>
    <font>
      <b/>
      <sz val="16"/>
      <color rgb="FFFF0000"/>
      <name val="ＭＳ Ｐゴシック"/>
      <family val="3"/>
      <charset val="128"/>
    </font>
    <font>
      <sz val="12"/>
      <color rgb="FFFF0000"/>
      <name val="ＭＳ Ｐゴシック"/>
      <family val="3"/>
      <charset val="128"/>
    </font>
    <font>
      <sz val="16"/>
      <color theme="1"/>
      <name val="ＭＳ Ｐゴシック"/>
      <family val="3"/>
      <charset val="128"/>
    </font>
    <font>
      <sz val="26"/>
      <color rgb="FFFF0000"/>
      <name val="ＭＳ Ｐゴシック"/>
      <family val="3"/>
      <charset val="128"/>
    </font>
    <font>
      <sz val="12"/>
      <color theme="1"/>
      <name val="ＭＳ Ｐゴシック"/>
      <family val="3"/>
      <charset val="128"/>
    </font>
    <font>
      <sz val="11"/>
      <color theme="1"/>
      <name val="ＭＳ Ｐゴシック"/>
      <family val="3"/>
      <charset val="128"/>
    </font>
    <font>
      <sz val="10"/>
      <color theme="1"/>
      <name val="ＭＳ Ｐゴシック"/>
      <family val="3"/>
      <charset val="128"/>
    </font>
    <font>
      <sz val="12"/>
      <color rgb="FF0000FF"/>
      <name val="ＭＳ Ｐゴシック"/>
      <family val="3"/>
      <charset val="128"/>
    </font>
    <font>
      <sz val="12"/>
      <color rgb="FF009900"/>
      <name val="ＭＳ Ｐゴシック"/>
      <family val="3"/>
      <charset val="128"/>
    </font>
    <font>
      <sz val="12"/>
      <color rgb="FFFF00FF"/>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4"/>
      <color rgb="FFFF0000"/>
      <name val="ＭＳ Ｐゴシック"/>
      <family val="3"/>
      <charset val="128"/>
    </font>
    <font>
      <b/>
      <sz val="11"/>
      <color theme="1"/>
      <name val="ＭＳ Ｐゴシック"/>
      <family val="3"/>
      <charset val="128"/>
    </font>
    <font>
      <sz val="11"/>
      <color rgb="FF0000FF"/>
      <name val="ＭＳ Ｐゴシック"/>
      <family val="3"/>
      <charset val="128"/>
    </font>
    <font>
      <sz val="10"/>
      <color rgb="FF0000FF"/>
      <name val="ＭＳ Ｐゴシック"/>
      <family val="3"/>
      <charset val="128"/>
    </font>
    <font>
      <sz val="14"/>
      <color rgb="FFFF0000"/>
      <name val="ＭＳ Ｐゴシック"/>
      <family val="3"/>
      <charset val="128"/>
    </font>
    <font>
      <sz val="12"/>
      <color theme="1"/>
      <name val="HGSｺﾞｼｯｸM"/>
      <family val="3"/>
      <charset val="128"/>
    </font>
    <font>
      <sz val="9"/>
      <color rgb="FF0000FF"/>
      <name val="ＭＳ Ｐゴシック"/>
      <family val="3"/>
      <charset val="128"/>
    </font>
    <font>
      <sz val="14"/>
      <color rgb="FF0000FF"/>
      <name val="ＭＳ Ｐゴシック"/>
      <family val="3"/>
      <charset val="128"/>
    </font>
    <font>
      <sz val="26"/>
      <color rgb="FF0000FF"/>
      <name val="ＭＳ Ｐゴシック"/>
      <family val="3"/>
      <charset val="128"/>
    </font>
    <font>
      <sz val="26"/>
      <color theme="1"/>
      <name val="ＭＳ Ｐゴシック"/>
      <family val="3"/>
      <charset val="128"/>
    </font>
    <font>
      <b/>
      <sz val="12"/>
      <color rgb="FFFF0000"/>
      <name val="ＭＳ Ｐゴシック"/>
      <family val="3"/>
      <charset val="128"/>
    </font>
    <font>
      <b/>
      <sz val="10"/>
      <color rgb="FFFF0000"/>
      <name val="ＭＳ Ｐゴシック"/>
      <family val="3"/>
      <charset val="128"/>
    </font>
    <font>
      <b/>
      <sz val="10"/>
      <color rgb="FF0000FF"/>
      <name val="ＭＳ Ｐゴシック"/>
      <family val="3"/>
      <charset val="128"/>
    </font>
    <font>
      <sz val="11"/>
      <color theme="1"/>
      <name val="HGSｺﾞｼｯｸM"/>
      <family val="3"/>
      <charset val="128"/>
    </font>
    <font>
      <sz val="11"/>
      <color rgb="FFFF0000"/>
      <name val="HGSｺﾞｼｯｸM"/>
      <family val="3"/>
      <charset val="128"/>
    </font>
    <font>
      <sz val="20"/>
      <name val="ＭＳ Ｐゴシック"/>
      <family val="3"/>
      <charset val="128"/>
    </font>
    <font>
      <b/>
      <sz val="16"/>
      <color indexed="10"/>
      <name val="ＭＳ Ｐゴシック"/>
      <family val="3"/>
      <charset val="128"/>
    </font>
    <font>
      <sz val="16"/>
      <color indexed="12"/>
      <name val="ＭＳ Ｐゴシック"/>
      <family val="3"/>
      <charset val="128"/>
    </font>
    <font>
      <sz val="20"/>
      <color indexed="10"/>
      <name val="ＭＳ Ｐゴシック"/>
      <family val="3"/>
      <charset val="128"/>
    </font>
    <font>
      <sz val="9"/>
      <color indexed="8"/>
      <name val="ＭＳ Ｐゴシック"/>
      <family val="3"/>
      <charset val="128"/>
    </font>
    <font>
      <b/>
      <sz val="18"/>
      <name val="ＭＳ Ｐゴシック"/>
      <family val="3"/>
      <charset val="128"/>
    </font>
    <font>
      <sz val="24"/>
      <color theme="1"/>
      <name val="ＭＳ Ｐゴシック"/>
      <family val="3"/>
      <charset val="128"/>
    </font>
    <font>
      <sz val="22"/>
      <color theme="1"/>
      <name val="ＭＳ Ｐゴシック"/>
      <family val="3"/>
      <charset val="128"/>
    </font>
    <font>
      <sz val="28"/>
      <color theme="1"/>
      <name val="ＭＳ Ｐゴシック"/>
      <family val="3"/>
      <charset val="128"/>
    </font>
    <font>
      <sz val="14"/>
      <color theme="1"/>
      <name val="ＭＳ Ｐゴシック"/>
      <family val="3"/>
      <charset val="128"/>
    </font>
    <font>
      <b/>
      <u/>
      <sz val="16"/>
      <color theme="1"/>
      <name val="ＭＳ Ｐゴシック"/>
      <family val="3"/>
      <charset val="128"/>
    </font>
    <font>
      <b/>
      <sz val="16"/>
      <color theme="1"/>
      <name val="ＭＳ Ｐゴシック"/>
      <family val="3"/>
      <charset val="128"/>
    </font>
    <font>
      <u/>
      <sz val="16"/>
      <color theme="1"/>
      <name val="ＭＳ Ｐゴシック"/>
      <family val="3"/>
      <charset val="128"/>
    </font>
    <font>
      <b/>
      <sz val="14"/>
      <color theme="1"/>
      <name val="ＭＳ Ｐゴシック"/>
      <family val="3"/>
      <charset val="128"/>
    </font>
    <font>
      <u/>
      <sz val="14"/>
      <color theme="1"/>
      <name val="ＭＳ Ｐゴシック"/>
      <family val="3"/>
      <charset val="128"/>
    </font>
    <font>
      <u/>
      <sz val="16"/>
      <color rgb="FFFF0000"/>
      <name val="ＭＳ Ｐゴシック"/>
      <family val="3"/>
      <charset val="128"/>
    </font>
    <font>
      <b/>
      <u/>
      <sz val="16"/>
      <color rgb="FFFF0000"/>
      <name val="ＭＳ Ｐゴシック"/>
      <family val="3"/>
      <charset val="128"/>
    </font>
    <font>
      <b/>
      <sz val="12"/>
      <color theme="1"/>
      <name val="ＭＳ Ｐゴシック"/>
      <family val="3"/>
      <charset val="128"/>
    </font>
    <font>
      <u/>
      <sz val="11"/>
      <color rgb="FFFF0000"/>
      <name val="ＭＳ Ｐゴシック"/>
      <family val="3"/>
      <charset val="128"/>
    </font>
    <font>
      <u/>
      <sz val="11"/>
      <color theme="1"/>
      <name val="ＭＳ Ｐゴシック"/>
      <family val="3"/>
      <charset val="128"/>
    </font>
    <font>
      <sz val="11"/>
      <color theme="1"/>
      <name val="ＭＳ Ｐゴシック"/>
      <family val="3"/>
      <charset val="128"/>
      <scheme val="minor"/>
    </font>
    <font>
      <sz val="11"/>
      <color rgb="FFFF0000"/>
      <name val="ＭＳ Ｐゴシック"/>
      <family val="3"/>
      <charset val="128"/>
    </font>
    <font>
      <sz val="10"/>
      <color theme="1"/>
      <name val="ＭＳ Ｐゴシック"/>
      <family val="3"/>
      <charset val="128"/>
      <scheme val="minor"/>
    </font>
    <font>
      <sz val="9"/>
      <color theme="1"/>
      <name val="ＭＳ Ｐゴシック"/>
      <family val="3"/>
      <charset val="128"/>
      <scheme val="minor"/>
    </font>
    <font>
      <b/>
      <sz val="9"/>
      <color theme="1"/>
      <name val="ＭＳ Ｐゴシック"/>
      <family val="3"/>
      <charset val="128"/>
    </font>
    <font>
      <b/>
      <u/>
      <sz val="12"/>
      <color rgb="FFFF0000"/>
      <name val="ＭＳ Ｐゴシック"/>
      <family val="3"/>
      <charset val="128"/>
    </font>
    <font>
      <sz val="11.3"/>
      <name val="書院中明朝体"/>
      <family val="3"/>
      <charset val="128"/>
    </font>
    <font>
      <sz val="10.8"/>
      <name val="書院太ゴシック体"/>
      <family val="3"/>
      <charset val="128"/>
    </font>
    <font>
      <sz val="22.6"/>
      <name val="書院太ゴシック体"/>
      <family val="3"/>
      <charset val="128"/>
    </font>
    <font>
      <b/>
      <sz val="22"/>
      <name val="書院中明朝体"/>
      <family val="3"/>
      <charset val="128"/>
    </font>
    <font>
      <b/>
      <u/>
      <sz val="16"/>
      <name val="書院中明朝体"/>
      <family val="3"/>
      <charset val="128"/>
    </font>
    <font>
      <b/>
      <sz val="14"/>
      <color indexed="10"/>
      <name val="書院中明朝体"/>
      <family val="3"/>
      <charset val="128"/>
    </font>
    <font>
      <sz val="110"/>
      <name val="書院太ゴシック体"/>
      <family val="3"/>
      <charset val="128"/>
    </font>
    <font>
      <sz val="6"/>
      <name val="書院中明朝体"/>
      <family val="3"/>
      <charset val="128"/>
    </font>
    <font>
      <sz val="14"/>
      <name val="書院太ゴシック体"/>
      <family val="3"/>
      <charset val="128"/>
    </font>
    <font>
      <sz val="14"/>
      <name val="書院中明朝体"/>
      <family val="3"/>
      <charset val="128"/>
    </font>
    <font>
      <sz val="22"/>
      <name val="ＭＳ Ｐゴシック"/>
      <family val="3"/>
      <charset val="128"/>
    </font>
    <font>
      <b/>
      <sz val="9"/>
      <color rgb="FFFF0000"/>
      <name val="ＭＳ Ｐゴシック"/>
      <family val="3"/>
      <charset val="128"/>
    </font>
    <font>
      <b/>
      <sz val="12"/>
      <color rgb="FFFF0000"/>
      <name val="HGSｺﾞｼｯｸM"/>
      <family val="3"/>
      <charset val="128"/>
    </font>
    <font>
      <b/>
      <sz val="14"/>
      <color rgb="FF0000FF"/>
      <name val="ＭＳ Ｐゴシック"/>
      <family val="3"/>
      <charset val="128"/>
    </font>
  </fonts>
  <fills count="39">
    <fill>
      <patternFill patternType="none"/>
    </fill>
    <fill>
      <patternFill patternType="gray125"/>
    </fill>
    <fill>
      <patternFill patternType="solid">
        <fgColor indexed="43"/>
        <bgColor indexed="64"/>
      </patternFill>
    </fill>
    <fill>
      <patternFill patternType="solid">
        <fgColor indexed="47"/>
        <bgColor indexed="64"/>
      </patternFill>
    </fill>
    <fill>
      <patternFill patternType="solid">
        <fgColor indexed="45"/>
        <bgColor indexed="64"/>
      </patternFill>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theme="9" tint="0.79998168889431442"/>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1"/>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26"/>
        <bgColor indexed="64"/>
      </patternFill>
    </fill>
    <fill>
      <patternFill patternType="solid">
        <fgColor theme="9" tint="0.59999389629810485"/>
        <bgColor indexed="64"/>
      </patternFill>
    </fill>
    <fill>
      <patternFill patternType="solid">
        <fgColor rgb="FFFFFF00"/>
        <bgColor indexed="64"/>
      </patternFill>
    </fill>
    <fill>
      <patternFill patternType="solid">
        <fgColor rgb="FFFFFF99"/>
        <bgColor indexed="64"/>
      </patternFill>
    </fill>
  </fills>
  <borders count="125">
    <border>
      <left/>
      <right/>
      <top/>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medium">
        <color indexed="64"/>
      </right>
      <top style="thin">
        <color indexed="64"/>
      </top>
      <bottom style="thin">
        <color indexed="64"/>
      </bottom>
      <diagonal/>
    </border>
    <border>
      <left style="medium">
        <color indexed="64"/>
      </left>
      <right/>
      <top/>
      <bottom/>
      <diagonal/>
    </border>
    <border>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bottom/>
      <diagonal/>
    </border>
    <border>
      <left/>
      <right style="double">
        <color indexed="64"/>
      </right>
      <top style="thin">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right/>
      <top/>
      <bottom style="mediumDashed">
        <color indexed="64"/>
      </bottom>
      <diagonal/>
    </border>
    <border>
      <left/>
      <right style="thin">
        <color indexed="64"/>
      </right>
      <top/>
      <bottom/>
      <diagonal/>
    </border>
    <border>
      <left style="thin">
        <color indexed="64"/>
      </left>
      <right/>
      <top/>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thin">
        <color indexed="64"/>
      </top>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right/>
      <top style="thin">
        <color indexed="49"/>
      </top>
      <bottom style="double">
        <color indexed="49"/>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theme="1"/>
      </right>
      <top/>
      <bottom/>
      <diagonal/>
    </border>
    <border>
      <left style="thin">
        <color theme="1"/>
      </left>
      <right/>
      <top/>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right/>
      <top/>
      <bottom style="thin">
        <color theme="1"/>
      </bottom>
      <diagonal/>
    </border>
    <border>
      <left/>
      <right style="thick">
        <color rgb="FFFF0000"/>
      </right>
      <top/>
      <bottom/>
      <diagonal/>
    </border>
    <border>
      <left style="thick">
        <color rgb="FFFF0000"/>
      </left>
      <right/>
      <top/>
      <bottom/>
      <diagonal/>
    </border>
    <border>
      <left/>
      <right style="thick">
        <color rgb="FFFF0000"/>
      </right>
      <top/>
      <bottom style="thin">
        <color indexed="64"/>
      </bottom>
      <diagonal/>
    </border>
    <border>
      <left style="thick">
        <color rgb="FFFF0000"/>
      </left>
      <right/>
      <top/>
      <bottom style="thin">
        <color indexed="64"/>
      </bottom>
      <diagonal/>
    </border>
    <border>
      <left/>
      <right style="thick">
        <color rgb="FFFF0000"/>
      </right>
      <top/>
      <bottom style="thin">
        <color theme="1"/>
      </bottom>
      <diagonal/>
    </border>
    <border>
      <left style="thick">
        <color rgb="FFFF0000"/>
      </left>
      <right/>
      <top/>
      <bottom style="thin">
        <color theme="1"/>
      </bottom>
      <diagonal/>
    </border>
    <border>
      <left style="thick">
        <color rgb="FFFF0000"/>
      </left>
      <right/>
      <top style="thin">
        <color indexed="64"/>
      </top>
      <bottom style="thin">
        <color theme="1"/>
      </bottom>
      <diagonal/>
    </border>
    <border>
      <left style="thick">
        <color rgb="FFFF0000"/>
      </left>
      <right/>
      <top style="thin">
        <color indexed="64"/>
      </top>
      <bottom/>
      <diagonal/>
    </border>
    <border>
      <left style="thick">
        <color rgb="FFFF0000"/>
      </left>
      <right/>
      <top/>
      <bottom style="mediumDashed">
        <color indexed="64"/>
      </bottom>
      <diagonal/>
    </border>
    <border>
      <left/>
      <right style="thick">
        <color rgb="FFFF0000"/>
      </right>
      <top style="thin">
        <color theme="1"/>
      </top>
      <bottom/>
      <diagonal/>
    </border>
    <border>
      <left/>
      <right style="thick">
        <color rgb="FFFF0000"/>
      </right>
      <top/>
      <bottom style="mediumDashed">
        <color indexed="64"/>
      </bottom>
      <diagonal/>
    </border>
    <border>
      <left/>
      <right/>
      <top style="thin">
        <color theme="1"/>
      </top>
      <bottom style="thin">
        <color indexed="64"/>
      </bottom>
      <diagonal/>
    </border>
    <border>
      <left/>
      <right/>
      <top style="thin">
        <color indexed="64"/>
      </top>
      <bottom style="thin">
        <color theme="1"/>
      </bottom>
      <diagonal/>
    </border>
    <border>
      <left/>
      <right/>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64"/>
      </top>
      <bottom/>
      <diagonal/>
    </border>
    <border>
      <left/>
      <right style="thick">
        <color rgb="FFFF0000"/>
      </right>
      <top style="thin">
        <color indexed="64"/>
      </top>
      <bottom style="thin">
        <color theme="1"/>
      </bottom>
      <diagonal/>
    </border>
    <border>
      <left style="double">
        <color indexed="64"/>
      </left>
      <right style="medium">
        <color indexed="64"/>
      </right>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8"/>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left/>
      <right/>
      <top style="thick">
        <color indexed="64"/>
      </top>
      <bottom/>
      <diagonal/>
    </border>
    <border>
      <left/>
      <right style="thick">
        <color indexed="64"/>
      </right>
      <top style="thick">
        <color indexed="64"/>
      </top>
      <bottom/>
      <diagonal/>
    </border>
    <border>
      <left style="thick">
        <color indexed="64"/>
      </left>
      <right/>
      <top style="thick">
        <color indexed="64"/>
      </top>
      <bottom/>
      <diagonal/>
    </border>
    <border>
      <left/>
      <right style="thick">
        <color indexed="64"/>
      </right>
      <top/>
      <bottom/>
      <diagonal/>
    </border>
    <border>
      <left style="thick">
        <color indexed="64"/>
      </left>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style="thin">
        <color indexed="64"/>
      </right>
      <top style="hair">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medium">
        <color indexed="64"/>
      </right>
      <top/>
      <bottom style="hair">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right/>
      <top style="double">
        <color indexed="64"/>
      </top>
      <bottom/>
      <diagonal/>
    </border>
    <border>
      <left/>
      <right style="thick">
        <color rgb="FFFF0000"/>
      </right>
      <top/>
      <bottom style="thick">
        <color rgb="FFFF0000"/>
      </bottom>
      <diagonal/>
    </border>
    <border>
      <left/>
      <right/>
      <top/>
      <bottom style="thick">
        <color rgb="FFFF0000"/>
      </bottom>
      <diagonal/>
    </border>
    <border>
      <left style="thick">
        <color rgb="FFFF0000"/>
      </left>
      <right/>
      <top/>
      <bottom style="thick">
        <color rgb="FFFF0000"/>
      </bottom>
      <diagonal/>
    </border>
    <border>
      <left style="thick">
        <color rgb="FFFF0000"/>
      </left>
      <right/>
      <top style="thin">
        <color indexed="64"/>
      </top>
      <bottom style="thick">
        <color rgb="FFFF0000"/>
      </bottom>
      <diagonal/>
    </border>
    <border>
      <left/>
      <right/>
      <top style="thin">
        <color indexed="64"/>
      </top>
      <bottom style="thick">
        <color rgb="FFFF0000"/>
      </bottom>
      <diagonal/>
    </border>
    <border>
      <left/>
      <right style="thick">
        <color rgb="FFFF0000"/>
      </right>
      <top style="thin">
        <color indexed="64"/>
      </top>
      <bottom style="thick">
        <color rgb="FFFF0000"/>
      </bottom>
      <diagonal/>
    </border>
    <border>
      <left style="thick">
        <color rgb="FFFF0000"/>
      </left>
      <right/>
      <top style="thin">
        <color indexed="64"/>
      </top>
      <bottom style="thin">
        <color indexed="64"/>
      </bottom>
      <diagonal/>
    </border>
  </borders>
  <cellStyleXfs count="99">
    <xf numFmtId="0" fontId="0" fillId="0" borderId="0">
      <alignment vertical="center"/>
    </xf>
    <xf numFmtId="0" fontId="12" fillId="0" borderId="0" applyNumberFormat="0" applyFill="0" applyBorder="0" applyAlignment="0" applyProtection="0">
      <alignment vertical="top"/>
      <protection locked="0"/>
    </xf>
    <xf numFmtId="0" fontId="1" fillId="0" borderId="0"/>
    <xf numFmtId="0" fontId="1" fillId="0" borderId="0"/>
    <xf numFmtId="0" fontId="22" fillId="0" borderId="0" applyNumberFormat="0" applyFill="0" applyBorder="0" applyAlignment="0" applyProtection="0">
      <alignment vertical="top"/>
      <protection locked="0"/>
    </xf>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6"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9" borderId="0" applyNumberFormat="0" applyBorder="0" applyAlignment="0" applyProtection="0"/>
    <xf numFmtId="0" fontId="21" fillId="12" borderId="0" applyNumberFormat="0" applyBorder="0" applyAlignment="0" applyProtection="0"/>
    <xf numFmtId="0" fontId="21" fillId="6" borderId="0" applyNumberFormat="0" applyBorder="0" applyAlignment="0" applyProtection="0"/>
    <xf numFmtId="0" fontId="23" fillId="13"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9" borderId="0" applyNumberFormat="0" applyBorder="0" applyAlignment="0" applyProtection="0"/>
    <xf numFmtId="0" fontId="23" fillId="13" borderId="0" applyNumberFormat="0" applyBorder="0" applyAlignment="0" applyProtection="0"/>
    <xf numFmtId="0" fontId="23" fillId="6" borderId="0" applyNumberFormat="0" applyBorder="0" applyAlignment="0" applyProtection="0"/>
    <xf numFmtId="38" fontId="1" fillId="0" borderId="0" applyFont="0" applyFill="0" applyBorder="0" applyAlignment="0" applyProtection="0">
      <alignment vertical="center"/>
    </xf>
    <xf numFmtId="0" fontId="24" fillId="0" borderId="49" applyNumberFormat="0" applyFill="0" applyAlignment="0" applyProtection="0"/>
    <xf numFmtId="6"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25" fillId="11" borderId="0" applyNumberFormat="0" applyBorder="0" applyAlignment="0" applyProtection="0"/>
    <xf numFmtId="0" fontId="1" fillId="0" borderId="0"/>
    <xf numFmtId="0" fontId="1" fillId="0" borderId="0"/>
    <xf numFmtId="0" fontId="19" fillId="16" borderId="0" applyNumberFormat="0" applyBorder="0" applyAlignment="0" applyProtection="0">
      <alignment vertical="center"/>
    </xf>
    <xf numFmtId="0" fontId="19" fillId="4" borderId="0" applyNumberFormat="0" applyBorder="0" applyAlignment="0" applyProtection="0">
      <alignment vertical="center"/>
    </xf>
    <xf numFmtId="0" fontId="19" fillId="17" borderId="0" applyNumberFormat="0" applyBorder="0" applyAlignment="0" applyProtection="0">
      <alignment vertical="center"/>
    </xf>
    <xf numFmtId="0" fontId="19" fillId="18" borderId="0" applyNumberFormat="0" applyBorder="0" applyAlignment="0" applyProtection="0">
      <alignment vertical="center"/>
    </xf>
    <xf numFmtId="0" fontId="19" fillId="19" borderId="0" applyNumberFormat="0" applyBorder="0" applyAlignment="0" applyProtection="0">
      <alignment vertical="center"/>
    </xf>
    <xf numFmtId="0" fontId="19" fillId="3" borderId="0" applyNumberFormat="0" applyBorder="0" applyAlignment="0" applyProtection="0">
      <alignment vertical="center"/>
    </xf>
    <xf numFmtId="0" fontId="19" fillId="15" borderId="0" applyNumberFormat="0" applyBorder="0" applyAlignment="0" applyProtection="0">
      <alignment vertical="center"/>
    </xf>
    <xf numFmtId="0" fontId="19" fillId="3" borderId="0" applyNumberFormat="0" applyBorder="0" applyAlignment="0" applyProtection="0">
      <alignment vertical="center"/>
    </xf>
    <xf numFmtId="0" fontId="19" fillId="16" borderId="0" applyNumberFormat="0" applyBorder="0" applyAlignment="0" applyProtection="0">
      <alignment vertical="center"/>
    </xf>
    <xf numFmtId="0" fontId="19" fillId="15" borderId="0" applyNumberFormat="0" applyBorder="0" applyAlignment="0" applyProtection="0">
      <alignment vertical="center"/>
    </xf>
    <xf numFmtId="0" fontId="19" fillId="20" borderId="0" applyNumberFormat="0" applyBorder="0" applyAlignment="0" applyProtection="0">
      <alignment vertical="center"/>
    </xf>
    <xf numFmtId="0" fontId="19" fillId="3" borderId="0" applyNumberFormat="0" applyBorder="0" applyAlignment="0" applyProtection="0">
      <alignment vertical="center"/>
    </xf>
    <xf numFmtId="0" fontId="19" fillId="21" borderId="0" applyNumberFormat="0" applyBorder="0" applyAlignment="0" applyProtection="0">
      <alignment vertical="center"/>
    </xf>
    <xf numFmtId="0" fontId="19" fillId="22" borderId="0" applyNumberFormat="0" applyBorder="0" applyAlignment="0" applyProtection="0">
      <alignment vertical="center"/>
    </xf>
    <xf numFmtId="0" fontId="19" fillId="23" borderId="0" applyNumberFormat="0" applyBorder="0" applyAlignment="0" applyProtection="0">
      <alignment vertical="center"/>
    </xf>
    <xf numFmtId="0" fontId="19" fillId="18" borderId="0" applyNumberFormat="0" applyBorder="0" applyAlignment="0" applyProtection="0">
      <alignment vertical="center"/>
    </xf>
    <xf numFmtId="0" fontId="19" fillId="21" borderId="0" applyNumberFormat="0" applyBorder="0" applyAlignment="0" applyProtection="0">
      <alignment vertical="center"/>
    </xf>
    <xf numFmtId="0" fontId="19" fillId="24" borderId="0" applyNumberFormat="0" applyBorder="0" applyAlignment="0" applyProtection="0">
      <alignment vertical="center"/>
    </xf>
    <xf numFmtId="0" fontId="19" fillId="21" borderId="0" applyNumberFormat="0" applyBorder="0" applyAlignment="0" applyProtection="0">
      <alignment vertical="center"/>
    </xf>
    <xf numFmtId="0" fontId="19" fillId="3" borderId="0" applyNumberFormat="0" applyBorder="0" applyAlignment="0" applyProtection="0">
      <alignment vertical="center"/>
    </xf>
    <xf numFmtId="0" fontId="19" fillId="16" borderId="0" applyNumberFormat="0" applyBorder="0" applyAlignment="0" applyProtection="0">
      <alignment vertical="center"/>
    </xf>
    <xf numFmtId="0" fontId="19" fillId="18" borderId="0" applyNumberFormat="0" applyBorder="0" applyAlignment="0" applyProtection="0">
      <alignment vertical="center"/>
    </xf>
    <xf numFmtId="0" fontId="19" fillId="21" borderId="0" applyNumberFormat="0" applyBorder="0" applyAlignment="0" applyProtection="0">
      <alignment vertical="center"/>
    </xf>
    <xf numFmtId="0" fontId="19" fillId="24" borderId="0" applyNumberFormat="0" applyBorder="0" applyAlignment="0" applyProtection="0">
      <alignment vertical="center"/>
    </xf>
    <xf numFmtId="0" fontId="37" fillId="25" borderId="0" applyNumberFormat="0" applyBorder="0" applyAlignment="0" applyProtection="0">
      <alignment vertical="center"/>
    </xf>
    <xf numFmtId="0" fontId="37" fillId="22" borderId="0" applyNumberFormat="0" applyBorder="0" applyAlignment="0" applyProtection="0">
      <alignment vertical="center"/>
    </xf>
    <xf numFmtId="0" fontId="37" fillId="23" borderId="0" applyNumberFormat="0" applyBorder="0" applyAlignment="0" applyProtection="0">
      <alignment vertical="center"/>
    </xf>
    <xf numFmtId="0" fontId="37" fillId="26" borderId="0" applyNumberFormat="0" applyBorder="0" applyAlignment="0" applyProtection="0">
      <alignment vertical="center"/>
    </xf>
    <xf numFmtId="0" fontId="37" fillId="27" borderId="0" applyNumberFormat="0" applyBorder="0" applyAlignment="0" applyProtection="0">
      <alignment vertical="center"/>
    </xf>
    <xf numFmtId="0" fontId="37" fillId="28" borderId="0" applyNumberFormat="0" applyBorder="0" applyAlignment="0" applyProtection="0">
      <alignment vertical="center"/>
    </xf>
    <xf numFmtId="0" fontId="37" fillId="25" borderId="0" applyNumberFormat="0" applyBorder="0" applyAlignment="0" applyProtection="0">
      <alignment vertical="center"/>
    </xf>
    <xf numFmtId="0" fontId="37" fillId="22" borderId="0" applyNumberFormat="0" applyBorder="0" applyAlignment="0" applyProtection="0">
      <alignment vertical="center"/>
    </xf>
    <xf numFmtId="0" fontId="37" fillId="16" borderId="0" applyNumberFormat="0" applyBorder="0" applyAlignment="0" applyProtection="0">
      <alignment vertical="center"/>
    </xf>
    <xf numFmtId="0" fontId="37" fillId="29" borderId="0" applyNumberFormat="0" applyBorder="0" applyAlignment="0" applyProtection="0">
      <alignment vertical="center"/>
    </xf>
    <xf numFmtId="0" fontId="37" fillId="27" borderId="0" applyNumberFormat="0" applyBorder="0" applyAlignment="0" applyProtection="0">
      <alignment vertical="center"/>
    </xf>
    <xf numFmtId="0" fontId="37" fillId="3" borderId="0" applyNumberFormat="0" applyBorder="0" applyAlignment="0" applyProtection="0">
      <alignment vertical="center"/>
    </xf>
    <xf numFmtId="0" fontId="37" fillId="30" borderId="0" applyNumberFormat="0" applyBorder="0" applyAlignment="0" applyProtection="0">
      <alignment vertical="center"/>
    </xf>
    <xf numFmtId="0" fontId="37" fillId="31" borderId="0" applyNumberFormat="0" applyBorder="0" applyAlignment="0" applyProtection="0">
      <alignment vertical="center"/>
    </xf>
    <xf numFmtId="0" fontId="37" fillId="32" borderId="0" applyNumberFormat="0" applyBorder="0" applyAlignment="0" applyProtection="0">
      <alignment vertical="center"/>
    </xf>
    <xf numFmtId="0" fontId="37" fillId="26" borderId="0" applyNumberFormat="0" applyBorder="0" applyAlignment="0" applyProtection="0">
      <alignment vertical="center"/>
    </xf>
    <xf numFmtId="0" fontId="37" fillId="27" borderId="0" applyNumberFormat="0" applyBorder="0" applyAlignment="0" applyProtection="0">
      <alignment vertical="center"/>
    </xf>
    <xf numFmtId="0" fontId="37" fillId="33" borderId="0" applyNumberFormat="0" applyBorder="0" applyAlignment="0" applyProtection="0">
      <alignment vertical="center"/>
    </xf>
    <xf numFmtId="0" fontId="38" fillId="0" borderId="0" applyNumberFormat="0" applyFill="0" applyBorder="0" applyAlignment="0" applyProtection="0">
      <alignment vertical="center"/>
    </xf>
    <xf numFmtId="0" fontId="39" fillId="34" borderId="52" applyNumberFormat="0" applyAlignment="0" applyProtection="0">
      <alignment vertical="center"/>
    </xf>
    <xf numFmtId="0" fontId="40" fillId="2" borderId="0" applyNumberFormat="0" applyBorder="0" applyAlignment="0" applyProtection="0">
      <alignment vertical="center"/>
    </xf>
    <xf numFmtId="0" fontId="12" fillId="0" borderId="0" applyNumberFormat="0" applyFill="0" applyBorder="0" applyAlignment="0" applyProtection="0">
      <alignment vertical="top"/>
      <protection locked="0"/>
    </xf>
    <xf numFmtId="0" fontId="22" fillId="0" borderId="0" applyNumberFormat="0" applyFill="0" applyBorder="0" applyAlignment="0" applyProtection="0">
      <alignment vertical="center"/>
    </xf>
    <xf numFmtId="0" fontId="1" fillId="35" borderId="53" applyNumberFormat="0" applyFont="0" applyAlignment="0" applyProtection="0">
      <alignment vertical="center"/>
    </xf>
    <xf numFmtId="0" fontId="41" fillId="0" borderId="54" applyNumberFormat="0" applyFill="0" applyAlignment="0" applyProtection="0">
      <alignment vertical="center"/>
    </xf>
    <xf numFmtId="0" fontId="42" fillId="4" borderId="0" applyNumberFormat="0" applyBorder="0" applyAlignment="0" applyProtection="0">
      <alignment vertical="center"/>
    </xf>
    <xf numFmtId="0" fontId="43" fillId="29" borderId="55" applyNumberFormat="0" applyAlignment="0" applyProtection="0">
      <alignment vertical="center"/>
    </xf>
    <xf numFmtId="0" fontId="13" fillId="0" borderId="0" applyNumberFormat="0" applyFill="0" applyBorder="0" applyAlignment="0" applyProtection="0">
      <alignment vertical="center"/>
    </xf>
    <xf numFmtId="0" fontId="44" fillId="0" borderId="56" applyNumberFormat="0" applyFill="0" applyAlignment="0" applyProtection="0">
      <alignment vertical="center"/>
    </xf>
    <xf numFmtId="0" fontId="45" fillId="0" borderId="57" applyNumberFormat="0" applyFill="0" applyAlignment="0" applyProtection="0">
      <alignment vertical="center"/>
    </xf>
    <xf numFmtId="0" fontId="46" fillId="0" borderId="58" applyNumberFormat="0" applyFill="0" applyAlignment="0" applyProtection="0">
      <alignment vertical="center"/>
    </xf>
    <xf numFmtId="0" fontId="46" fillId="0" borderId="0" applyNumberFormat="0" applyFill="0" applyBorder="0" applyAlignment="0" applyProtection="0">
      <alignment vertical="center"/>
    </xf>
    <xf numFmtId="0" fontId="47" fillId="0" borderId="59" applyNumberFormat="0" applyFill="0" applyAlignment="0" applyProtection="0">
      <alignment vertical="center"/>
    </xf>
    <xf numFmtId="0" fontId="48" fillId="29" borderId="60" applyNumberFormat="0" applyAlignment="0" applyProtection="0">
      <alignment vertical="center"/>
    </xf>
    <xf numFmtId="0" fontId="49" fillId="0" borderId="0" applyNumberFormat="0" applyFill="0" applyBorder="0" applyAlignment="0" applyProtection="0">
      <alignment vertical="center"/>
    </xf>
    <xf numFmtId="0" fontId="50" fillId="3" borderId="55" applyNumberFormat="0" applyAlignment="0" applyProtection="0">
      <alignment vertical="center"/>
    </xf>
    <xf numFmtId="0" fontId="40" fillId="35" borderId="0" applyNumberFormat="0" applyBorder="0" applyAlignment="0" applyProtection="0">
      <alignment vertical="center"/>
    </xf>
    <xf numFmtId="0" fontId="51" fillId="17"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21" fillId="0" borderId="0"/>
    <xf numFmtId="0" fontId="93" fillId="0" borderId="0"/>
  </cellStyleXfs>
  <cellXfs count="623">
    <xf numFmtId="0" fontId="0" fillId="0" borderId="0" xfId="0">
      <alignment vertical="center"/>
    </xf>
    <xf numFmtId="0" fontId="2" fillId="0" borderId="0" xfId="0" applyNumberFormat="1" applyFont="1" applyFill="1" applyBorder="1" applyAlignment="1">
      <alignment horizontal="center" vertical="center" shrinkToFit="1"/>
    </xf>
    <xf numFmtId="0" fontId="13" fillId="0" borderId="0" xfId="0" applyNumberFormat="1" applyFont="1" applyFill="1" applyBorder="1" applyAlignment="1">
      <alignment horizontal="center" vertical="center" shrinkToFit="1"/>
    </xf>
    <xf numFmtId="0" fontId="0" fillId="0" borderId="0" xfId="0" applyNumberFormat="1" applyFill="1" applyAlignment="1">
      <alignment vertical="center"/>
    </xf>
    <xf numFmtId="0" fontId="6" fillId="0" borderId="0" xfId="0" applyNumberFormat="1" applyFont="1" applyFill="1" applyAlignment="1">
      <alignment vertical="center"/>
    </xf>
    <xf numFmtId="0" fontId="4" fillId="0" borderId="0" xfId="0" applyNumberFormat="1" applyFont="1" applyFill="1" applyAlignment="1">
      <alignment vertical="center"/>
    </xf>
    <xf numFmtId="0" fontId="4" fillId="0" borderId="8" xfId="0" applyNumberFormat="1" applyFont="1" applyFill="1" applyBorder="1" applyAlignment="1">
      <alignment horizontal="center" vertical="center"/>
    </xf>
    <xf numFmtId="0" fontId="4" fillId="0" borderId="13" xfId="0" applyNumberFormat="1" applyFont="1" applyFill="1" applyBorder="1" applyAlignment="1">
      <alignment horizontal="center" vertical="center" shrinkToFit="1"/>
    </xf>
    <xf numFmtId="0" fontId="4" fillId="0" borderId="4" xfId="0" applyNumberFormat="1" applyFont="1" applyFill="1" applyBorder="1" applyAlignment="1">
      <alignment horizontal="center" vertical="center" shrinkToFit="1"/>
    </xf>
    <xf numFmtId="0" fontId="2" fillId="0" borderId="6" xfId="0" applyNumberFormat="1" applyFont="1" applyFill="1" applyBorder="1" applyAlignment="1">
      <alignment horizontal="center" vertical="center" shrinkToFit="1"/>
    </xf>
    <xf numFmtId="0" fontId="2" fillId="0" borderId="0" xfId="0" applyNumberFormat="1" applyFont="1" applyFill="1" applyAlignment="1">
      <alignment horizontal="center" vertical="center" shrinkToFit="1"/>
    </xf>
    <xf numFmtId="0" fontId="4" fillId="0" borderId="24" xfId="0" applyNumberFormat="1" applyFont="1" applyFill="1" applyBorder="1" applyAlignment="1">
      <alignment horizontal="center" vertical="center"/>
    </xf>
    <xf numFmtId="0" fontId="11" fillId="0" borderId="0" xfId="2" applyFont="1" applyFill="1" applyBorder="1" applyAlignment="1">
      <alignment vertical="center"/>
    </xf>
    <xf numFmtId="0" fontId="14" fillId="0" borderId="0" xfId="2" applyFont="1" applyFill="1" applyAlignment="1">
      <alignment vertical="center"/>
    </xf>
    <xf numFmtId="0" fontId="6" fillId="0" borderId="0" xfId="2" applyFont="1" applyFill="1" applyAlignment="1">
      <alignment vertical="center"/>
    </xf>
    <xf numFmtId="0" fontId="15" fillId="0" borderId="0" xfId="2" applyFont="1" applyFill="1" applyAlignment="1">
      <alignment horizontal="center" vertical="center"/>
    </xf>
    <xf numFmtId="0" fontId="17" fillId="0" borderId="0" xfId="2" applyFont="1" applyFill="1" applyAlignment="1">
      <alignment horizontal="center" vertical="center"/>
    </xf>
    <xf numFmtId="0" fontId="13" fillId="0" borderId="0" xfId="2" applyFont="1" applyFill="1" applyAlignment="1">
      <alignment vertical="center"/>
    </xf>
    <xf numFmtId="0" fontId="20" fillId="0" borderId="0" xfId="2" applyFont="1" applyFill="1" applyAlignment="1">
      <alignment vertical="center"/>
    </xf>
    <xf numFmtId="0" fontId="30" fillId="0" borderId="0" xfId="2" applyFont="1" applyFill="1" applyAlignment="1">
      <alignment horizontal="center" vertical="center"/>
    </xf>
    <xf numFmtId="0" fontId="28" fillId="0" borderId="13" xfId="0" applyNumberFormat="1" applyFont="1" applyFill="1" applyBorder="1" applyAlignment="1">
      <alignment horizontal="center" vertical="center" shrinkToFit="1"/>
    </xf>
    <xf numFmtId="0" fontId="28" fillId="0" borderId="4" xfId="0" applyNumberFormat="1" applyFont="1" applyFill="1" applyBorder="1" applyAlignment="1">
      <alignment horizontal="center" vertical="center" shrinkToFit="1"/>
    </xf>
    <xf numFmtId="0" fontId="28" fillId="0" borderId="8" xfId="0" applyNumberFormat="1" applyFont="1" applyFill="1" applyBorder="1" applyAlignment="1">
      <alignment horizontal="center" vertical="center" shrinkToFit="1"/>
    </xf>
    <xf numFmtId="0" fontId="34" fillId="0" borderId="4" xfId="0" applyNumberFormat="1" applyFont="1" applyFill="1" applyBorder="1" applyAlignment="1">
      <alignment horizontal="center" vertical="center" shrinkToFit="1"/>
    </xf>
    <xf numFmtId="0" fontId="34" fillId="0" borderId="8" xfId="0" applyNumberFormat="1" applyFont="1" applyFill="1" applyBorder="1" applyAlignment="1">
      <alignment horizontal="center" vertical="center" shrinkToFit="1"/>
    </xf>
    <xf numFmtId="0" fontId="35" fillId="0" borderId="13" xfId="0" applyNumberFormat="1" applyFont="1" applyFill="1" applyBorder="1" applyAlignment="1">
      <alignment horizontal="center" vertical="center" shrinkToFit="1"/>
    </xf>
    <xf numFmtId="0" fontId="35" fillId="0" borderId="4" xfId="0" applyNumberFormat="1" applyFont="1" applyFill="1" applyBorder="1" applyAlignment="1">
      <alignment horizontal="center" vertical="center" shrinkToFit="1"/>
    </xf>
    <xf numFmtId="0" fontId="35" fillId="0" borderId="8" xfId="0" applyNumberFormat="1" applyFont="1" applyFill="1" applyBorder="1" applyAlignment="1">
      <alignment horizontal="center" vertical="center" shrinkToFit="1"/>
    </xf>
    <xf numFmtId="0" fontId="36" fillId="0" borderId="4" xfId="0" applyNumberFormat="1" applyFont="1" applyFill="1" applyBorder="1" applyAlignment="1">
      <alignment horizontal="center" vertical="center" shrinkToFit="1"/>
    </xf>
    <xf numFmtId="0" fontId="36" fillId="0" borderId="8" xfId="0" applyNumberFormat="1" applyFont="1" applyFill="1" applyBorder="1" applyAlignment="1">
      <alignment horizontal="center" vertical="center" shrinkToFit="1"/>
    </xf>
    <xf numFmtId="0" fontId="31" fillId="0" borderId="50" xfId="0" applyFont="1" applyFill="1" applyBorder="1" applyAlignment="1">
      <alignment horizontal="distributed" vertical="center" justifyLastLine="1" shrinkToFit="1"/>
    </xf>
    <xf numFmtId="0" fontId="16" fillId="0" borderId="0" xfId="2" applyFont="1" applyFill="1" applyAlignment="1">
      <alignment vertical="center"/>
    </xf>
    <xf numFmtId="0" fontId="1" fillId="0" borderId="0" xfId="2" applyFont="1" applyFill="1" applyAlignment="1">
      <alignment horizontal="right" vertical="center"/>
    </xf>
    <xf numFmtId="0" fontId="1" fillId="0" borderId="0" xfId="2" applyFont="1" applyFill="1" applyAlignment="1">
      <alignment vertical="center"/>
    </xf>
    <xf numFmtId="0" fontId="1" fillId="0" borderId="0" xfId="2" applyFont="1" applyFill="1" applyBorder="1" applyAlignment="1">
      <alignment vertical="center"/>
    </xf>
    <xf numFmtId="0" fontId="1" fillId="0" borderId="0" xfId="26" applyFont="1" applyFill="1" applyAlignment="1">
      <alignment vertical="center"/>
    </xf>
    <xf numFmtId="56" fontId="1" fillId="0" borderId="0" xfId="2" quotePrefix="1" applyNumberFormat="1" applyFont="1" applyFill="1" applyAlignment="1">
      <alignment vertical="center"/>
    </xf>
    <xf numFmtId="0" fontId="1" fillId="0" borderId="0" xfId="2" applyFont="1" applyFill="1" applyAlignment="1">
      <alignment horizontal="center" vertical="center"/>
    </xf>
    <xf numFmtId="0" fontId="1" fillId="0" borderId="6" xfId="2" applyFont="1" applyFill="1" applyBorder="1" applyAlignment="1">
      <alignment horizontal="center" vertical="center"/>
    </xf>
    <xf numFmtId="0" fontId="1" fillId="0" borderId="0" xfId="2" applyFont="1" applyFill="1" applyBorder="1" applyAlignment="1">
      <alignment vertical="center" shrinkToFit="1"/>
    </xf>
    <xf numFmtId="0" fontId="1" fillId="0" borderId="0" xfId="26" applyFont="1" applyFill="1" applyAlignment="1">
      <alignment horizontal="center" vertical="center"/>
    </xf>
    <xf numFmtId="0" fontId="1" fillId="0" borderId="30" xfId="2" applyFont="1" applyFill="1" applyBorder="1" applyAlignment="1">
      <alignment horizontal="center" vertical="center"/>
    </xf>
    <xf numFmtId="0" fontId="1" fillId="0" borderId="0" xfId="2" quotePrefix="1" applyNumberFormat="1" applyFont="1" applyFill="1" applyBorder="1" applyAlignment="1">
      <alignment horizontal="center" vertical="center"/>
    </xf>
    <xf numFmtId="0" fontId="56" fillId="0" borderId="0" xfId="1" applyNumberFormat="1" applyFont="1" applyFill="1" applyAlignment="1" applyProtection="1"/>
    <xf numFmtId="0" fontId="52" fillId="0" borderId="0" xfId="0" applyNumberFormat="1" applyFont="1" applyFill="1" applyAlignment="1"/>
    <xf numFmtId="0" fontId="56" fillId="0" borderId="0" xfId="0" applyNumberFormat="1" applyFont="1" applyFill="1" applyAlignment="1"/>
    <xf numFmtId="0" fontId="14" fillId="0" borderId="0" xfId="2" applyFont="1" applyFill="1" applyBorder="1" applyAlignment="1">
      <alignment horizontal="center" vertical="center"/>
    </xf>
    <xf numFmtId="0" fontId="14" fillId="0" borderId="0" xfId="2" applyFont="1" applyFill="1" applyAlignment="1">
      <alignment horizontal="center" vertical="center"/>
    </xf>
    <xf numFmtId="0" fontId="56" fillId="0" borderId="0" xfId="2" applyFont="1" applyFill="1" applyAlignment="1">
      <alignment vertical="center"/>
    </xf>
    <xf numFmtId="0" fontId="58" fillId="0" borderId="0" xfId="2" applyFont="1" applyFill="1" applyBorder="1" applyAlignment="1">
      <alignment horizontal="center" vertical="center"/>
    </xf>
    <xf numFmtId="0" fontId="55" fillId="0" borderId="0" xfId="2" applyFont="1" applyFill="1" applyBorder="1" applyAlignment="1">
      <alignment horizontal="center" vertical="center"/>
    </xf>
    <xf numFmtId="0" fontId="55" fillId="0" borderId="0" xfId="2" quotePrefix="1" applyNumberFormat="1" applyFont="1" applyFill="1" applyBorder="1" applyAlignment="1">
      <alignment horizontal="center" vertical="center"/>
    </xf>
    <xf numFmtId="0" fontId="54" fillId="0" borderId="12" xfId="2" applyFont="1" applyFill="1" applyBorder="1" applyAlignment="1">
      <alignment horizontal="center" vertical="center"/>
    </xf>
    <xf numFmtId="0" fontId="54" fillId="0" borderId="0" xfId="2" applyFont="1" applyFill="1" applyBorder="1" applyAlignment="1">
      <alignment horizontal="center" vertical="center"/>
    </xf>
    <xf numFmtId="0" fontId="54" fillId="0" borderId="0" xfId="2" applyFont="1" applyFill="1" applyAlignment="1">
      <alignment horizontal="center" vertical="center"/>
    </xf>
    <xf numFmtId="0" fontId="60" fillId="0" borderId="0" xfId="2" applyFont="1" applyFill="1" applyBorder="1" applyAlignment="1">
      <alignment horizontal="center" vertical="center"/>
    </xf>
    <xf numFmtId="0" fontId="54" fillId="0" borderId="0" xfId="2" applyFont="1" applyFill="1" applyBorder="1" applyAlignment="1">
      <alignment vertical="center"/>
    </xf>
    <xf numFmtId="0" fontId="54" fillId="0" borderId="0" xfId="26" applyFont="1" applyFill="1" applyBorder="1" applyAlignment="1">
      <alignment vertical="center"/>
    </xf>
    <xf numFmtId="0" fontId="53" fillId="0" borderId="0" xfId="2" applyFont="1" applyFill="1" applyAlignment="1">
      <alignment vertical="center"/>
    </xf>
    <xf numFmtId="0" fontId="61" fillId="0" borderId="0" xfId="2" applyFont="1" applyFill="1" applyAlignment="1">
      <alignment horizontal="center" vertical="center"/>
    </xf>
    <xf numFmtId="0" fontId="31" fillId="0" borderId="2" xfId="0" applyFont="1" applyFill="1" applyBorder="1" applyAlignment="1">
      <alignment horizontal="distributed" vertical="center" justifyLastLine="1" shrinkToFit="1"/>
    </xf>
    <xf numFmtId="0" fontId="29" fillId="0" borderId="51" xfId="0" applyFont="1" applyFill="1" applyBorder="1" applyAlignment="1">
      <alignment horizontal="center" vertical="center" shrinkToFit="1"/>
    </xf>
    <xf numFmtId="0" fontId="16" fillId="0" borderId="71" xfId="2" applyFont="1" applyFill="1" applyBorder="1" applyAlignment="1">
      <alignment horizontal="center" vertical="center"/>
    </xf>
    <xf numFmtId="0" fontId="16" fillId="0" borderId="73" xfId="2" applyFont="1" applyFill="1" applyBorder="1" applyAlignment="1">
      <alignment horizontal="center" vertical="center"/>
    </xf>
    <xf numFmtId="0" fontId="16" fillId="0" borderId="70" xfId="2" applyFont="1" applyFill="1" applyBorder="1" applyAlignment="1">
      <alignment horizontal="center" vertical="center"/>
    </xf>
    <xf numFmtId="0" fontId="58" fillId="0" borderId="12" xfId="2" applyFont="1" applyFill="1" applyBorder="1" applyAlignment="1">
      <alignment horizontal="center" vertical="center"/>
    </xf>
    <xf numFmtId="0" fontId="15" fillId="0" borderId="71" xfId="2" applyFont="1" applyFill="1" applyBorder="1" applyAlignment="1">
      <alignment horizontal="center" vertical="center"/>
    </xf>
    <xf numFmtId="0" fontId="15" fillId="0" borderId="73" xfId="2" applyFont="1" applyFill="1" applyBorder="1" applyAlignment="1">
      <alignment horizontal="center" vertical="center"/>
    </xf>
    <xf numFmtId="0" fontId="15" fillId="0" borderId="70" xfId="2" applyFont="1" applyFill="1" applyBorder="1" applyAlignment="1">
      <alignment horizontal="center" vertical="center"/>
    </xf>
    <xf numFmtId="0" fontId="15" fillId="0" borderId="69" xfId="2" applyFont="1" applyFill="1" applyBorder="1" applyAlignment="1">
      <alignment horizontal="center" vertical="center"/>
    </xf>
    <xf numFmtId="0" fontId="54" fillId="0" borderId="74" xfId="2" applyFont="1" applyFill="1" applyBorder="1" applyAlignment="1">
      <alignment horizontal="center" vertical="center"/>
    </xf>
    <xf numFmtId="0" fontId="1" fillId="0" borderId="74" xfId="2" applyFont="1" applyFill="1" applyBorder="1" applyAlignment="1">
      <alignment horizontal="center" vertical="center"/>
    </xf>
    <xf numFmtId="0" fontId="17" fillId="0" borderId="75" xfId="2" applyFont="1" applyFill="1" applyBorder="1" applyAlignment="1">
      <alignment horizontal="center" vertical="center"/>
    </xf>
    <xf numFmtId="0" fontId="17" fillId="0" borderId="76" xfId="2" applyFont="1" applyFill="1" applyBorder="1" applyAlignment="1">
      <alignment horizontal="center" vertical="center"/>
    </xf>
    <xf numFmtId="0" fontId="16" fillId="0" borderId="75" xfId="2" applyFont="1" applyFill="1" applyBorder="1" applyAlignment="1">
      <alignment horizontal="center" vertical="center"/>
    </xf>
    <xf numFmtId="0" fontId="16" fillId="0" borderId="76" xfId="2" applyFont="1" applyFill="1" applyBorder="1" applyAlignment="1">
      <alignment horizontal="center" vertical="center"/>
    </xf>
    <xf numFmtId="0" fontId="15" fillId="0" borderId="75" xfId="2" applyFont="1" applyFill="1" applyBorder="1" applyAlignment="1">
      <alignment horizontal="center" vertical="center"/>
    </xf>
    <xf numFmtId="0" fontId="15" fillId="0" borderId="76" xfId="2" applyFont="1" applyFill="1" applyBorder="1" applyAlignment="1">
      <alignment horizontal="center" vertical="center"/>
    </xf>
    <xf numFmtId="0" fontId="1" fillId="0" borderId="82" xfId="2" applyFont="1" applyFill="1" applyBorder="1" applyAlignment="1">
      <alignment horizontal="center" vertical="center"/>
    </xf>
    <xf numFmtId="0" fontId="1" fillId="0" borderId="76" xfId="2" applyFont="1" applyFill="1" applyBorder="1" applyAlignment="1">
      <alignment horizontal="center" vertical="center"/>
    </xf>
    <xf numFmtId="0" fontId="1" fillId="0" borderId="83" xfId="2" applyFont="1" applyFill="1" applyBorder="1" applyAlignment="1">
      <alignment horizontal="center" vertical="center"/>
    </xf>
    <xf numFmtId="0" fontId="1" fillId="0" borderId="78" xfId="2" applyFont="1" applyFill="1" applyBorder="1" applyAlignment="1">
      <alignment horizontal="center" vertical="center"/>
    </xf>
    <xf numFmtId="0" fontId="1" fillId="0" borderId="84" xfId="2" applyFont="1" applyFill="1" applyBorder="1" applyAlignment="1">
      <alignment horizontal="center" vertical="center"/>
    </xf>
    <xf numFmtId="0" fontId="1" fillId="0" borderId="75" xfId="2" applyFont="1" applyFill="1" applyBorder="1" applyAlignment="1">
      <alignment horizontal="center" vertical="center"/>
    </xf>
    <xf numFmtId="0" fontId="1" fillId="0" borderId="85" xfId="2" applyFont="1" applyFill="1" applyBorder="1" applyAlignment="1">
      <alignment horizontal="center" vertical="center"/>
    </xf>
    <xf numFmtId="0" fontId="1" fillId="0" borderId="77" xfId="2" applyFont="1" applyFill="1" applyBorder="1" applyAlignment="1">
      <alignment horizontal="center" vertical="center"/>
    </xf>
    <xf numFmtId="0" fontId="1" fillId="0" borderId="86" xfId="2" applyFont="1" applyFill="1" applyBorder="1" applyAlignment="1">
      <alignment vertical="center"/>
    </xf>
    <xf numFmtId="0" fontId="1" fillId="0" borderId="78" xfId="2" applyFont="1" applyFill="1" applyBorder="1" applyAlignment="1">
      <alignment vertical="center"/>
    </xf>
    <xf numFmtId="0" fontId="20" fillId="0" borderId="12" xfId="2" applyFont="1" applyFill="1" applyBorder="1" applyAlignment="1">
      <alignment horizontal="center" vertical="center"/>
    </xf>
    <xf numFmtId="0" fontId="20" fillId="0" borderId="81" xfId="2" applyFont="1" applyFill="1" applyBorder="1" applyAlignment="1">
      <alignment horizontal="center" vertical="center"/>
    </xf>
    <xf numFmtId="0" fontId="63" fillId="0" borderId="75" xfId="2" applyFont="1" applyFill="1" applyBorder="1" applyAlignment="1">
      <alignment horizontal="center" vertical="center"/>
    </xf>
    <xf numFmtId="0" fontId="63" fillId="0" borderId="0" xfId="2" applyFont="1" applyFill="1" applyBorder="1" applyAlignment="1">
      <alignment horizontal="center" vertical="center"/>
    </xf>
    <xf numFmtId="0" fontId="63" fillId="0" borderId="76" xfId="2" applyFont="1" applyFill="1" applyBorder="1" applyAlignment="1">
      <alignment horizontal="center" vertical="center"/>
    </xf>
    <xf numFmtId="0" fontId="63" fillId="0" borderId="79" xfId="2" applyFont="1" applyFill="1" applyBorder="1" applyAlignment="1">
      <alignment horizontal="center" vertical="center"/>
    </xf>
    <xf numFmtId="0" fontId="63" fillId="0" borderId="6" xfId="2" applyFont="1" applyFill="1" applyBorder="1" applyAlignment="1">
      <alignment horizontal="center" vertical="center"/>
    </xf>
    <xf numFmtId="0" fontId="63" fillId="0" borderId="70" xfId="2" applyFont="1" applyFill="1" applyBorder="1" applyAlignment="1">
      <alignment horizontal="center" vertical="center"/>
    </xf>
    <xf numFmtId="0" fontId="1" fillId="0" borderId="76" xfId="2" applyFont="1" applyFill="1" applyBorder="1" applyAlignment="1">
      <alignment vertical="center"/>
    </xf>
    <xf numFmtId="0" fontId="10" fillId="0" borderId="0" xfId="2" applyFont="1" applyFill="1" applyAlignment="1">
      <alignment horizontal="center" vertical="center"/>
    </xf>
    <xf numFmtId="0" fontId="54" fillId="0" borderId="87" xfId="2" applyFont="1" applyFill="1" applyBorder="1" applyAlignment="1">
      <alignment horizontal="center" vertical="center"/>
    </xf>
    <xf numFmtId="0" fontId="55" fillId="0" borderId="74" xfId="2" applyFont="1" applyFill="1" applyBorder="1" applyAlignment="1">
      <alignment horizontal="center" vertical="center"/>
    </xf>
    <xf numFmtId="0" fontId="63" fillId="0" borderId="80" xfId="2" applyFont="1" applyFill="1" applyBorder="1" applyAlignment="1">
      <alignment horizontal="center" vertical="center"/>
    </xf>
    <xf numFmtId="0" fontId="59" fillId="0" borderId="0" xfId="2" applyFont="1" applyFill="1" applyAlignment="1">
      <alignment vertical="top" wrapText="1"/>
    </xf>
    <xf numFmtId="0" fontId="4" fillId="0" borderId="90" xfId="0" quotePrefix="1" applyNumberFormat="1" applyFont="1" applyFill="1" applyBorder="1" applyAlignment="1">
      <alignment horizontal="center"/>
    </xf>
    <xf numFmtId="0" fontId="4" fillId="0" borderId="19" xfId="0" quotePrefix="1" applyNumberFormat="1" applyFont="1" applyFill="1" applyBorder="1" applyAlignment="1">
      <alignment horizontal="center"/>
    </xf>
    <xf numFmtId="0" fontId="4" fillId="0" borderId="19" xfId="0" applyNumberFormat="1" applyFont="1" applyFill="1" applyBorder="1" applyAlignment="1">
      <alignment horizontal="center"/>
    </xf>
    <xf numFmtId="0" fontId="4" fillId="0" borderId="29" xfId="0" quotePrefix="1" applyNumberFormat="1" applyFont="1" applyFill="1" applyBorder="1" applyAlignment="1">
      <alignment horizontal="center"/>
    </xf>
    <xf numFmtId="0" fontId="35" fillId="0" borderId="7" xfId="0" applyNumberFormat="1" applyFont="1" applyFill="1" applyBorder="1" applyAlignment="1">
      <alignment horizontal="center" vertical="center" shrinkToFit="1"/>
    </xf>
    <xf numFmtId="0" fontId="2" fillId="0" borderId="3" xfId="0" applyNumberFormat="1" applyFont="1" applyFill="1" applyBorder="1" applyAlignment="1">
      <alignment horizontal="center" vertical="center" shrinkToFit="1"/>
    </xf>
    <xf numFmtId="0" fontId="2" fillId="0" borderId="5" xfId="0" applyNumberFormat="1" applyFont="1" applyFill="1" applyBorder="1" applyAlignment="1">
      <alignment horizontal="center" vertical="center" shrinkToFit="1"/>
    </xf>
    <xf numFmtId="0" fontId="2" fillId="0" borderId="7" xfId="0" applyNumberFormat="1" applyFont="1" applyFill="1" applyBorder="1" applyAlignment="1">
      <alignment horizontal="center" vertical="center" shrinkToFit="1"/>
    </xf>
    <xf numFmtId="0" fontId="2" fillId="0" borderId="4" xfId="0" applyNumberFormat="1" applyFont="1" applyFill="1" applyBorder="1" applyAlignment="1">
      <alignment horizontal="center" vertical="center" shrinkToFit="1"/>
    </xf>
    <xf numFmtId="49" fontId="17" fillId="0" borderId="76" xfId="2" applyNumberFormat="1" applyFont="1" applyFill="1" applyBorder="1" applyAlignment="1">
      <alignment horizontal="center" vertical="center"/>
    </xf>
    <xf numFmtId="0" fontId="1" fillId="0" borderId="76" xfId="2" applyFont="1" applyBorder="1" applyAlignment="1">
      <alignment horizontal="center" vertical="center"/>
    </xf>
    <xf numFmtId="0" fontId="2" fillId="0" borderId="7" xfId="0" applyNumberFormat="1" applyFont="1" applyFill="1" applyBorder="1" applyAlignment="1">
      <alignment horizontal="center" vertical="center" shrinkToFit="1"/>
    </xf>
    <xf numFmtId="0" fontId="4" fillId="0" borderId="13" xfId="0" applyNumberFormat="1" applyFont="1" applyFill="1" applyBorder="1" applyAlignment="1">
      <alignment horizontal="center" vertical="center"/>
    </xf>
    <xf numFmtId="0" fontId="4" fillId="0" borderId="13" xfId="0" quotePrefix="1" applyNumberFormat="1" applyFont="1" applyFill="1" applyBorder="1" applyAlignment="1">
      <alignment horizontal="center" vertical="center"/>
    </xf>
    <xf numFmtId="0" fontId="4" fillId="0" borderId="24" xfId="0" quotePrefix="1" applyNumberFormat="1" applyFont="1" applyFill="1" applyBorder="1" applyAlignment="1">
      <alignment horizontal="center" vertical="center"/>
    </xf>
    <xf numFmtId="0" fontId="4" fillId="0" borderId="27" xfId="0" quotePrefix="1" applyNumberFormat="1" applyFont="1" applyFill="1" applyBorder="1" applyAlignment="1">
      <alignment horizontal="center" vertical="center"/>
    </xf>
    <xf numFmtId="0" fontId="4" fillId="0" borderId="25" xfId="0" quotePrefix="1" applyNumberFormat="1" applyFont="1" applyFill="1" applyBorder="1" applyAlignment="1">
      <alignment horizontal="center" vertical="center"/>
    </xf>
    <xf numFmtId="0" fontId="21" fillId="0" borderId="0" xfId="97" applyAlignment="1">
      <alignment vertical="center"/>
    </xf>
    <xf numFmtId="0" fontId="21" fillId="0" borderId="16" xfId="97" applyBorder="1" applyAlignment="1">
      <alignment vertical="center"/>
    </xf>
    <xf numFmtId="0" fontId="21" fillId="0" borderId="46" xfId="97" applyBorder="1" applyAlignment="1">
      <alignment vertical="center"/>
    </xf>
    <xf numFmtId="0" fontId="9" fillId="0" borderId="46" xfId="97" applyFont="1" applyBorder="1" applyAlignment="1">
      <alignment vertical="center"/>
    </xf>
    <xf numFmtId="0" fontId="21" fillId="0" borderId="47" xfId="97" applyBorder="1" applyAlignment="1">
      <alignment vertical="center"/>
    </xf>
    <xf numFmtId="0" fontId="21" fillId="0" borderId="9" xfId="97" applyBorder="1" applyAlignment="1">
      <alignment vertical="center"/>
    </xf>
    <xf numFmtId="0" fontId="21" fillId="0" borderId="0" xfId="97" applyBorder="1" applyAlignment="1">
      <alignment vertical="center"/>
    </xf>
    <xf numFmtId="0" fontId="9" fillId="0" borderId="88" xfId="97" applyFont="1" applyBorder="1" applyAlignment="1">
      <alignment vertical="center"/>
    </xf>
    <xf numFmtId="0" fontId="21" fillId="0" borderId="21" xfId="97" applyBorder="1" applyAlignment="1">
      <alignment vertical="center"/>
    </xf>
    <xf numFmtId="0" fontId="67" fillId="0" borderId="0" xfId="97" applyFont="1" applyBorder="1" applyAlignment="1">
      <alignment horizontal="center" vertical="center"/>
    </xf>
    <xf numFmtId="0" fontId="67" fillId="0" borderId="16" xfId="97" applyFont="1" applyBorder="1" applyAlignment="1">
      <alignment horizontal="center" vertical="center"/>
    </xf>
    <xf numFmtId="0" fontId="21" fillId="0" borderId="0" xfId="97" applyFont="1" applyBorder="1" applyAlignment="1">
      <alignment horizontal="center" vertical="center"/>
    </xf>
    <xf numFmtId="0" fontId="67" fillId="0" borderId="46" xfId="97" applyFont="1" applyBorder="1" applyAlignment="1">
      <alignment horizontal="center" vertical="center"/>
    </xf>
    <xf numFmtId="0" fontId="67" fillId="0" borderId="1" xfId="97" applyFont="1" applyBorder="1" applyAlignment="1">
      <alignment horizontal="center" vertical="center"/>
    </xf>
    <xf numFmtId="0" fontId="21" fillId="0" borderId="19" xfId="97" applyBorder="1" applyAlignment="1">
      <alignment vertical="center"/>
    </xf>
    <xf numFmtId="0" fontId="67" fillId="0" borderId="0" xfId="97" applyFont="1" applyBorder="1" applyAlignment="1">
      <alignment vertical="center" wrapText="1"/>
    </xf>
    <xf numFmtId="0" fontId="67" fillId="0" borderId="32" xfId="97" applyFont="1" applyFill="1" applyBorder="1" applyAlignment="1">
      <alignment vertical="center" wrapText="1"/>
    </xf>
    <xf numFmtId="0" fontId="67" fillId="0" borderId="0" xfId="97" applyFont="1" applyFill="1" applyBorder="1" applyAlignment="1">
      <alignment vertical="center" wrapText="1"/>
    </xf>
    <xf numFmtId="0" fontId="67" fillId="0" borderId="31" xfId="97" applyFont="1" applyFill="1" applyBorder="1" applyAlignment="1">
      <alignment vertical="center" wrapText="1"/>
    </xf>
    <xf numFmtId="0" fontId="9" fillId="0" borderId="0" xfId="97" applyFont="1" applyFill="1" applyBorder="1" applyAlignment="1">
      <alignment vertical="center" wrapText="1"/>
    </xf>
    <xf numFmtId="0" fontId="9" fillId="0" borderId="0" xfId="97" applyFont="1" applyBorder="1" applyAlignment="1">
      <alignment vertical="center" wrapText="1"/>
    </xf>
    <xf numFmtId="0" fontId="21" fillId="0" borderId="19" xfId="97" applyBorder="1" applyAlignment="1">
      <alignment horizontal="center" vertical="center"/>
    </xf>
    <xf numFmtId="0" fontId="67" fillId="0" borderId="23" xfId="97" applyFont="1" applyFill="1" applyBorder="1" applyAlignment="1">
      <alignment vertical="center" wrapText="1"/>
    </xf>
    <xf numFmtId="0" fontId="67" fillId="0" borderId="96" xfId="97" applyFont="1" applyFill="1" applyBorder="1" applyAlignment="1">
      <alignment vertical="center" wrapText="1"/>
    </xf>
    <xf numFmtId="0" fontId="67" fillId="0" borderId="94" xfId="97" applyFont="1" applyFill="1" applyBorder="1" applyAlignment="1">
      <alignment vertical="center" wrapText="1"/>
    </xf>
    <xf numFmtId="0" fontId="15" fillId="0" borderId="0" xfId="97" applyFont="1" applyFill="1" applyBorder="1" applyAlignment="1">
      <alignment horizontal="center" vertical="center" wrapText="1"/>
    </xf>
    <xf numFmtId="0" fontId="21" fillId="0" borderId="16" xfId="97" applyFill="1" applyBorder="1" applyAlignment="1">
      <alignment vertical="center"/>
    </xf>
    <xf numFmtId="0" fontId="67" fillId="0" borderId="46" xfId="97" applyFont="1" applyFill="1" applyBorder="1" applyAlignment="1">
      <alignment vertical="center" wrapText="1"/>
    </xf>
    <xf numFmtId="0" fontId="68" fillId="0" borderId="44" xfId="97" applyFont="1" applyFill="1" applyBorder="1" applyAlignment="1">
      <alignment horizontal="center" vertical="center" textRotation="255" wrapText="1"/>
    </xf>
    <xf numFmtId="0" fontId="68" fillId="0" borderId="45" xfId="97" applyFont="1" applyFill="1" applyBorder="1" applyAlignment="1">
      <alignment horizontal="center" vertical="center" textRotation="255" wrapText="1"/>
    </xf>
    <xf numFmtId="0" fontId="67" fillId="0" borderId="48" xfId="97" applyFont="1" applyFill="1" applyBorder="1" applyAlignment="1">
      <alignment vertical="center" wrapText="1"/>
    </xf>
    <xf numFmtId="0" fontId="67" fillId="0" borderId="47" xfId="97" applyFont="1" applyFill="1" applyBorder="1" applyAlignment="1">
      <alignment vertical="center" wrapText="1"/>
    </xf>
    <xf numFmtId="0" fontId="67" fillId="0" borderId="11" xfId="97" applyFont="1" applyFill="1" applyBorder="1" applyAlignment="1">
      <alignment vertical="center" wrapText="1"/>
    </xf>
    <xf numFmtId="0" fontId="67" fillId="0" borderId="12" xfId="97" applyFont="1" applyFill="1" applyBorder="1" applyAlignment="1">
      <alignment vertical="center" wrapText="1"/>
    </xf>
    <xf numFmtId="0" fontId="9" fillId="0" borderId="12" xfId="97" applyFont="1" applyFill="1" applyBorder="1" applyAlignment="1">
      <alignment vertical="center" wrapText="1"/>
    </xf>
    <xf numFmtId="0" fontId="21" fillId="0" borderId="0" xfId="97" applyFill="1" applyBorder="1" applyAlignment="1">
      <alignment vertical="center"/>
    </xf>
    <xf numFmtId="0" fontId="9" fillId="0" borderId="9" xfId="97" applyFont="1" applyBorder="1" applyAlignment="1">
      <alignment vertical="center" wrapText="1"/>
    </xf>
    <xf numFmtId="0" fontId="21" fillId="0" borderId="9" xfId="97" applyFill="1" applyBorder="1" applyAlignment="1">
      <alignment vertical="center"/>
    </xf>
    <xf numFmtId="0" fontId="21" fillId="0" borderId="14" xfId="97" applyFill="1" applyBorder="1" applyAlignment="1">
      <alignment vertical="center"/>
    </xf>
    <xf numFmtId="0" fontId="9" fillId="0" borderId="88" xfId="97" applyFont="1" applyFill="1" applyBorder="1" applyAlignment="1">
      <alignment vertical="center" wrapText="1"/>
    </xf>
    <xf numFmtId="0" fontId="68" fillId="0" borderId="88" xfId="97" applyFont="1" applyFill="1" applyBorder="1" applyAlignment="1">
      <alignment horizontal="center" vertical="center" textRotation="255" wrapText="1"/>
    </xf>
    <xf numFmtId="0" fontId="67" fillId="0" borderId="88" xfId="97" applyFont="1" applyFill="1" applyBorder="1" applyAlignment="1">
      <alignment vertical="center" wrapText="1"/>
    </xf>
    <xf numFmtId="0" fontId="67" fillId="0" borderId="22" xfId="97" applyFont="1" applyFill="1" applyBorder="1" applyAlignment="1">
      <alignment vertical="center" wrapText="1"/>
    </xf>
    <xf numFmtId="0" fontId="67" fillId="0" borderId="21" xfId="97" applyFont="1" applyFill="1" applyBorder="1" applyAlignment="1">
      <alignment vertical="center" wrapText="1"/>
    </xf>
    <xf numFmtId="0" fontId="15" fillId="0" borderId="19" xfId="97" applyFont="1" applyBorder="1" applyAlignment="1">
      <alignment horizontal="center" vertical="center" textRotation="255" shrinkToFit="1"/>
    </xf>
    <xf numFmtId="0" fontId="69" fillId="0" borderId="0" xfId="97" applyFont="1" applyBorder="1" applyAlignment="1">
      <alignment vertical="center" wrapText="1"/>
    </xf>
    <xf numFmtId="0" fontId="70" fillId="0" borderId="21" xfId="97" applyFont="1" applyFill="1" applyBorder="1" applyAlignment="1">
      <alignment vertical="center" wrapText="1"/>
    </xf>
    <xf numFmtId="0" fontId="70" fillId="0" borderId="0" xfId="97" applyFont="1" applyFill="1" applyBorder="1" applyAlignment="1">
      <alignment vertical="center" wrapText="1"/>
    </xf>
    <xf numFmtId="0" fontId="69" fillId="0" borderId="0" xfId="97" applyFont="1" applyFill="1" applyBorder="1" applyAlignment="1">
      <alignment vertical="center" wrapText="1"/>
    </xf>
    <xf numFmtId="0" fontId="68" fillId="0" borderId="0" xfId="97" applyFont="1" applyFill="1" applyBorder="1" applyAlignment="1">
      <alignment horizontal="center" vertical="center" textRotation="255" wrapText="1"/>
    </xf>
    <xf numFmtId="0" fontId="9" fillId="0" borderId="9" xfId="97" applyFont="1" applyFill="1" applyBorder="1" applyAlignment="1">
      <alignment vertical="center" wrapText="1"/>
    </xf>
    <xf numFmtId="0" fontId="68" fillId="0" borderId="0" xfId="97" applyFont="1" applyBorder="1" applyAlignment="1">
      <alignment vertical="center" textRotation="255" wrapText="1"/>
    </xf>
    <xf numFmtId="0" fontId="67" fillId="0" borderId="14" xfId="97" applyFont="1" applyFill="1" applyBorder="1" applyAlignment="1">
      <alignment vertical="center" wrapText="1"/>
    </xf>
    <xf numFmtId="0" fontId="21" fillId="0" borderId="0" xfId="97" applyFont="1" applyFill="1" applyBorder="1" applyAlignment="1">
      <alignment vertical="center"/>
    </xf>
    <xf numFmtId="0" fontId="67" fillId="0" borderId="9" xfId="97" applyFont="1" applyFill="1" applyBorder="1" applyAlignment="1">
      <alignment vertical="center" wrapText="1"/>
    </xf>
    <xf numFmtId="0" fontId="68" fillId="0" borderId="0" xfId="97" applyFont="1" applyFill="1" applyBorder="1" applyAlignment="1">
      <alignment vertical="center" textRotation="255" wrapText="1"/>
    </xf>
    <xf numFmtId="0" fontId="68" fillId="0" borderId="88" xfId="97" applyFont="1" applyFill="1" applyBorder="1" applyAlignment="1">
      <alignment vertical="center" textRotation="255" wrapText="1"/>
    </xf>
    <xf numFmtId="0" fontId="9" fillId="0" borderId="16" xfId="97" applyFont="1" applyFill="1" applyBorder="1" applyAlignment="1">
      <alignment vertical="center" wrapText="1"/>
    </xf>
    <xf numFmtId="0" fontId="9" fillId="0" borderId="46" xfId="97" applyFont="1" applyFill="1" applyBorder="1" applyAlignment="1">
      <alignment vertical="center" wrapText="1"/>
    </xf>
    <xf numFmtId="0" fontId="21" fillId="0" borderId="19" xfId="97" applyFill="1" applyBorder="1" applyAlignment="1">
      <alignment horizontal="center" vertical="center"/>
    </xf>
    <xf numFmtId="0" fontId="16" fillId="0" borderId="0" xfId="97" applyFont="1" applyBorder="1" applyAlignment="1">
      <alignment vertical="center" shrinkToFit="1"/>
    </xf>
    <xf numFmtId="0" fontId="9" fillId="0" borderId="14" xfId="97" applyFont="1" applyFill="1" applyBorder="1" applyAlignment="1">
      <alignment vertical="center" wrapText="1"/>
    </xf>
    <xf numFmtId="0" fontId="67" fillId="0" borderId="44" xfId="97" applyFont="1" applyFill="1" applyBorder="1" applyAlignment="1">
      <alignment vertical="center" wrapText="1"/>
    </xf>
    <xf numFmtId="0" fontId="67" fillId="0" borderId="45" xfId="97" applyFont="1" applyFill="1" applyBorder="1" applyAlignment="1">
      <alignment vertical="center" wrapText="1"/>
    </xf>
    <xf numFmtId="0" fontId="67" fillId="0" borderId="26" xfId="97" applyFont="1" applyFill="1" applyBorder="1" applyAlignment="1">
      <alignment vertical="center" wrapText="1"/>
    </xf>
    <xf numFmtId="0" fontId="21" fillId="0" borderId="6" xfId="97" applyFill="1" applyBorder="1" applyAlignment="1">
      <alignment vertical="center"/>
    </xf>
    <xf numFmtId="0" fontId="9" fillId="0" borderId="6" xfId="97" applyFont="1" applyFill="1" applyBorder="1" applyAlignment="1">
      <alignment vertical="center" wrapText="1"/>
    </xf>
    <xf numFmtId="0" fontId="71" fillId="0" borderId="0" xfId="97" applyFont="1" applyBorder="1" applyAlignment="1">
      <alignment vertical="center" shrinkToFit="1"/>
    </xf>
    <xf numFmtId="0" fontId="16" fillId="0" borderId="0" xfId="97" applyFont="1" applyFill="1" applyBorder="1" applyAlignment="1">
      <alignment vertical="center" shrinkToFit="1"/>
    </xf>
    <xf numFmtId="0" fontId="21" fillId="2" borderId="0" xfId="97" applyFill="1" applyBorder="1" applyAlignment="1">
      <alignment horizontal="center" vertical="center"/>
    </xf>
    <xf numFmtId="0" fontId="21" fillId="0" borderId="14" xfId="97" applyBorder="1" applyAlignment="1">
      <alignment vertical="center"/>
    </xf>
    <xf numFmtId="0" fontId="21" fillId="0" borderId="22" xfId="97" applyBorder="1" applyAlignment="1">
      <alignment vertical="center"/>
    </xf>
    <xf numFmtId="0" fontId="21" fillId="0" borderId="88" xfId="97" applyBorder="1" applyAlignment="1">
      <alignment vertical="center"/>
    </xf>
    <xf numFmtId="0" fontId="21" fillId="0" borderId="47" xfId="97" applyFill="1" applyBorder="1" applyAlignment="1">
      <alignment vertical="center"/>
    </xf>
    <xf numFmtId="0" fontId="72" fillId="0" borderId="0" xfId="97" applyFont="1" applyAlignment="1">
      <alignment vertical="center"/>
    </xf>
    <xf numFmtId="0" fontId="21" fillId="0" borderId="0" xfId="97" applyAlignment="1">
      <alignment horizontal="left" vertical="center"/>
    </xf>
    <xf numFmtId="0" fontId="21" fillId="0" borderId="101" xfId="97" applyBorder="1" applyAlignment="1">
      <alignment vertical="center"/>
    </xf>
    <xf numFmtId="0" fontId="21" fillId="0" borderId="107" xfId="97" applyBorder="1" applyAlignment="1">
      <alignment vertical="center"/>
    </xf>
    <xf numFmtId="0" fontId="67" fillId="0" borderId="16" xfId="97" applyFont="1" applyBorder="1" applyAlignment="1">
      <alignment vertical="center"/>
    </xf>
    <xf numFmtId="0" fontId="67" fillId="0" borderId="46" xfId="97" applyFont="1" applyBorder="1" applyAlignment="1">
      <alignment vertical="center"/>
    </xf>
    <xf numFmtId="0" fontId="21" fillId="3" borderId="46" xfId="97" applyFill="1" applyBorder="1" applyAlignment="1">
      <alignment vertical="center"/>
    </xf>
    <xf numFmtId="0" fontId="21" fillId="3" borderId="0" xfId="97" applyFill="1" applyAlignment="1">
      <alignment vertical="center"/>
    </xf>
    <xf numFmtId="0" fontId="1" fillId="0" borderId="0" xfId="97" applyFont="1" applyFill="1" applyBorder="1" applyAlignment="1">
      <alignment horizontal="center" vertical="center"/>
    </xf>
    <xf numFmtId="0" fontId="21" fillId="3" borderId="0" xfId="97" applyFill="1" applyBorder="1" applyAlignment="1">
      <alignment vertical="center"/>
    </xf>
    <xf numFmtId="0" fontId="21" fillId="3" borderId="88" xfId="97" applyFill="1" applyBorder="1" applyAlignment="1">
      <alignment vertical="center"/>
    </xf>
    <xf numFmtId="0" fontId="21" fillId="0" borderId="88" xfId="97" applyFill="1" applyBorder="1" applyAlignment="1">
      <alignment vertical="center"/>
    </xf>
    <xf numFmtId="0" fontId="67" fillId="0" borderId="0" xfId="97" applyFont="1" applyBorder="1" applyAlignment="1">
      <alignment vertical="center"/>
    </xf>
    <xf numFmtId="0" fontId="21" fillId="0" borderId="21" xfId="97" applyFill="1" applyBorder="1" applyAlignment="1">
      <alignment vertical="center"/>
    </xf>
    <xf numFmtId="0" fontId="67" fillId="0" borderId="21" xfId="97" applyFont="1" applyBorder="1" applyAlignment="1">
      <alignment horizontal="center" vertical="center"/>
    </xf>
    <xf numFmtId="0" fontId="67" fillId="0" borderId="9" xfId="97" applyFont="1" applyBorder="1" applyAlignment="1">
      <alignment horizontal="center" vertical="center"/>
    </xf>
    <xf numFmtId="0" fontId="15" fillId="0" borderId="0" xfId="97" applyFont="1" applyFill="1" applyBorder="1" applyAlignment="1">
      <alignment vertical="center" wrapText="1"/>
    </xf>
    <xf numFmtId="0" fontId="21" fillId="0" borderId="9" xfId="97" applyBorder="1" applyAlignment="1">
      <alignment horizontal="center" vertical="center"/>
    </xf>
    <xf numFmtId="0" fontId="16" fillId="0" borderId="23" xfId="97" applyFont="1" applyFill="1" applyBorder="1" applyAlignment="1">
      <alignment vertical="center" shrinkToFit="1"/>
    </xf>
    <xf numFmtId="0" fontId="21" fillId="0" borderId="0" xfId="97" applyBorder="1" applyAlignment="1">
      <alignment vertical="center" shrinkToFit="1"/>
    </xf>
    <xf numFmtId="0" fontId="21" fillId="0" borderId="16" xfId="97" applyFont="1" applyFill="1" applyBorder="1" applyAlignment="1">
      <alignment vertical="center"/>
    </xf>
    <xf numFmtId="0" fontId="15" fillId="0" borderId="21" xfId="97" applyFont="1" applyBorder="1" applyAlignment="1">
      <alignment horizontal="center" vertical="center" textRotation="255" shrinkToFit="1"/>
    </xf>
    <xf numFmtId="0" fontId="21" fillId="0" borderId="21" xfId="97" applyFill="1" applyBorder="1" applyAlignment="1">
      <alignment horizontal="center" vertical="center"/>
    </xf>
    <xf numFmtId="0" fontId="21" fillId="0" borderId="21" xfId="97" applyBorder="1" applyAlignment="1">
      <alignment horizontal="center" vertical="center"/>
    </xf>
    <xf numFmtId="0" fontId="21" fillId="0" borderId="9" xfId="97" applyFill="1" applyBorder="1" applyAlignment="1">
      <alignment horizontal="center" vertical="center"/>
    </xf>
    <xf numFmtId="0" fontId="67" fillId="0" borderId="88" xfId="97" applyFont="1" applyBorder="1" applyAlignment="1">
      <alignment vertical="center"/>
    </xf>
    <xf numFmtId="0" fontId="16" fillId="0" borderId="0" xfId="2" applyFont="1" applyFill="1" applyAlignment="1">
      <alignment horizontal="center" vertical="center"/>
    </xf>
    <xf numFmtId="0" fontId="16" fillId="0" borderId="0" xfId="2" applyFont="1" applyFill="1" applyBorder="1" applyAlignment="1">
      <alignment horizontal="center" vertical="center"/>
    </xf>
    <xf numFmtId="0" fontId="17" fillId="0" borderId="0" xfId="2" applyFont="1" applyFill="1" applyBorder="1" applyAlignment="1">
      <alignment horizontal="center" vertical="center"/>
    </xf>
    <xf numFmtId="0" fontId="64" fillId="0" borderId="76" xfId="2" applyFont="1" applyFill="1" applyBorder="1" applyAlignment="1">
      <alignment horizontal="center" vertical="center"/>
    </xf>
    <xf numFmtId="0" fontId="16" fillId="0" borderId="72" xfId="2" applyFont="1" applyFill="1" applyBorder="1" applyAlignment="1">
      <alignment horizontal="center" vertical="center"/>
    </xf>
    <xf numFmtId="0" fontId="16" fillId="0" borderId="69" xfId="2" applyFont="1" applyFill="1" applyBorder="1" applyAlignment="1">
      <alignment horizontal="center" vertical="center"/>
    </xf>
    <xf numFmtId="0" fontId="15" fillId="0" borderId="0" xfId="2" applyFont="1" applyFill="1" applyBorder="1" applyAlignment="1">
      <alignment horizontal="center" vertical="center"/>
    </xf>
    <xf numFmtId="0" fontId="1" fillId="0" borderId="0" xfId="2" applyFont="1" applyFill="1" applyBorder="1" applyAlignment="1">
      <alignment horizontal="center" vertical="center"/>
    </xf>
    <xf numFmtId="0" fontId="54" fillId="0" borderId="0" xfId="26" applyFont="1" applyFill="1" applyAlignment="1">
      <alignment vertical="center"/>
    </xf>
    <xf numFmtId="0" fontId="54" fillId="0" borderId="0" xfId="2" applyFont="1" applyFill="1" applyAlignment="1">
      <alignment vertical="center"/>
    </xf>
    <xf numFmtId="0" fontId="15" fillId="0" borderId="72" xfId="2" applyFont="1" applyFill="1" applyBorder="1" applyAlignment="1">
      <alignment horizontal="center" vertical="center"/>
    </xf>
    <xf numFmtId="0" fontId="1" fillId="0" borderId="12" xfId="2" applyFont="1" applyFill="1" applyBorder="1" applyAlignment="1">
      <alignment horizontal="center" vertical="center"/>
    </xf>
    <xf numFmtId="0" fontId="73" fillId="0" borderId="0" xfId="0" applyFont="1" applyFill="1" applyAlignment="1">
      <alignment horizontal="left"/>
    </xf>
    <xf numFmtId="0" fontId="74" fillId="0" borderId="0" xfId="0" applyFont="1" applyFill="1" applyAlignment="1">
      <alignment horizontal="left" vertical="center" wrapText="1"/>
    </xf>
    <xf numFmtId="0" fontId="29" fillId="0" borderId="0" xfId="0" applyFont="1" applyFill="1" applyAlignment="1">
      <alignment horizontal="left" vertical="center"/>
    </xf>
    <xf numFmtId="0" fontId="74" fillId="0" borderId="0" xfId="0" applyFont="1" applyFill="1" applyAlignment="1">
      <alignment horizontal="left" vertical="center"/>
    </xf>
    <xf numFmtId="0" fontId="75" fillId="0" borderId="0" xfId="0" applyFont="1" applyFill="1" applyAlignment="1">
      <alignment horizontal="left" vertical="center"/>
    </xf>
    <xf numFmtId="0" fontId="32" fillId="0" borderId="0" xfId="0" applyFont="1" applyFill="1">
      <alignment vertical="center"/>
    </xf>
    <xf numFmtId="0" fontId="76" fillId="0" borderId="0" xfId="0" applyFont="1" applyFill="1" applyAlignment="1">
      <alignment horizontal="left"/>
    </xf>
    <xf numFmtId="0" fontId="29" fillId="0" borderId="0" xfId="0" applyFont="1" applyFill="1" applyAlignment="1">
      <alignment horizontal="left" vertical="center" wrapText="1"/>
    </xf>
    <xf numFmtId="0" fontId="77" fillId="0" borderId="0" xfId="0" applyFont="1" applyFill="1" applyAlignment="1">
      <alignment horizontal="left"/>
    </xf>
    <xf numFmtId="0" fontId="78" fillId="0" borderId="0" xfId="0" applyFont="1" applyFill="1" applyAlignment="1">
      <alignment horizontal="left" vertical="center" wrapText="1"/>
    </xf>
    <xf numFmtId="0" fontId="29" fillId="0" borderId="0" xfId="0" quotePrefix="1" applyFont="1" applyFill="1">
      <alignment vertical="center"/>
    </xf>
    <xf numFmtId="0" fontId="29" fillId="0" borderId="0" xfId="0" applyFont="1" applyFill="1" applyAlignment="1">
      <alignment vertical="center"/>
    </xf>
    <xf numFmtId="0" fontId="29" fillId="0" borderId="0" xfId="0" applyFont="1" applyFill="1" applyAlignment="1">
      <alignment horizontal="left"/>
    </xf>
    <xf numFmtId="0" fontId="32" fillId="0" borderId="0" xfId="0" quotePrefix="1" applyFont="1" applyFill="1">
      <alignment vertical="center"/>
    </xf>
    <xf numFmtId="0" fontId="29" fillId="0" borderId="0" xfId="0" applyFont="1" applyFill="1">
      <alignment vertical="center"/>
    </xf>
    <xf numFmtId="0" fontId="79" fillId="0" borderId="0" xfId="0" applyFont="1" applyFill="1" applyAlignment="1">
      <alignment horizontal="left" vertical="center"/>
    </xf>
    <xf numFmtId="0" fontId="80" fillId="0" borderId="0" xfId="0" applyFont="1" applyFill="1">
      <alignment vertical="center"/>
    </xf>
    <xf numFmtId="0" fontId="80" fillId="0" borderId="0" xfId="0" applyFont="1" applyFill="1" applyBorder="1" applyAlignment="1">
      <alignment horizontal="left" vertical="center"/>
    </xf>
    <xf numFmtId="0" fontId="80" fillId="0" borderId="0" xfId="0" applyFont="1" applyFill="1" applyBorder="1" applyAlignment="1">
      <alignment horizontal="left" vertical="top"/>
    </xf>
    <xf numFmtId="0" fontId="32" fillId="0" borderId="0" xfId="0" applyFont="1" applyFill="1" applyAlignment="1">
      <alignment horizontal="left"/>
    </xf>
    <xf numFmtId="56" fontId="29" fillId="0" borderId="0" xfId="0" quotePrefix="1" applyNumberFormat="1" applyFont="1" applyFill="1" applyAlignment="1">
      <alignment horizontal="left" vertical="center"/>
    </xf>
    <xf numFmtId="0" fontId="80" fillId="0" borderId="0" xfId="0" applyFont="1">
      <alignment vertical="center"/>
    </xf>
    <xf numFmtId="0" fontId="29" fillId="0" borderId="0" xfId="0" quotePrefix="1" applyFont="1" applyFill="1" applyAlignment="1">
      <alignment horizontal="left"/>
    </xf>
    <xf numFmtId="0" fontId="80" fillId="0" borderId="0" xfId="0" applyFont="1" applyFill="1" applyBorder="1" applyAlignment="1">
      <alignment vertical="top"/>
    </xf>
    <xf numFmtId="0" fontId="78" fillId="0" borderId="0" xfId="0" applyFont="1" applyFill="1" applyAlignment="1">
      <alignment vertical="top"/>
    </xf>
    <xf numFmtId="0" fontId="29" fillId="0" borderId="0" xfId="0" applyFont="1" applyFill="1" applyAlignment="1">
      <alignment vertical="top" wrapText="1"/>
    </xf>
    <xf numFmtId="0" fontId="29" fillId="0" borderId="0" xfId="0" applyFont="1" applyFill="1" applyAlignment="1">
      <alignment vertical="top"/>
    </xf>
    <xf numFmtId="0" fontId="80" fillId="0" borderId="0" xfId="0" applyFont="1" applyFill="1" applyAlignment="1">
      <alignment horizontal="left" vertical="center"/>
    </xf>
    <xf numFmtId="0" fontId="76" fillId="0" borderId="0" xfId="0" applyFont="1" applyFill="1" applyAlignment="1">
      <alignment horizontal="left" vertical="center"/>
    </xf>
    <xf numFmtId="0" fontId="29" fillId="0" borderId="1" xfId="0" applyFont="1" applyFill="1" applyBorder="1" applyAlignment="1">
      <alignment horizontal="left"/>
    </xf>
    <xf numFmtId="0" fontId="29" fillId="0" borderId="2" xfId="0" applyFont="1" applyFill="1" applyBorder="1" applyAlignment="1">
      <alignment horizontal="center" vertical="center" wrapText="1"/>
    </xf>
    <xf numFmtId="0" fontId="29" fillId="0" borderId="47"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29" xfId="0" applyFont="1" applyFill="1" applyBorder="1" applyAlignment="1">
      <alignment horizontal="left" shrinkToFit="1"/>
    </xf>
    <xf numFmtId="0" fontId="29" fillId="0" borderId="61" xfId="0" applyFont="1" applyFill="1" applyBorder="1" applyAlignment="1">
      <alignment horizontal="center" vertical="center" shrinkToFit="1"/>
    </xf>
    <xf numFmtId="0" fontId="29" fillId="0" borderId="48" xfId="0" applyFont="1" applyFill="1" applyBorder="1" applyAlignment="1">
      <alignment horizontal="center" vertical="center" shrinkToFit="1"/>
    </xf>
    <xf numFmtId="0" fontId="29" fillId="0" borderId="0" xfId="0" applyFont="1" applyFill="1" applyBorder="1" applyAlignment="1">
      <alignment horizontal="center" vertical="center" shrinkToFit="1"/>
    </xf>
    <xf numFmtId="0" fontId="32" fillId="0" borderId="0" xfId="0" applyFont="1" applyFill="1" applyAlignment="1">
      <alignment shrinkToFit="1"/>
    </xf>
    <xf numFmtId="0" fontId="31" fillId="0" borderId="65" xfId="0" applyFont="1" applyFill="1" applyBorder="1" applyAlignment="1">
      <alignment horizontal="distributed" vertical="center" justifyLastLine="1" shrinkToFit="1"/>
    </xf>
    <xf numFmtId="0" fontId="31" fillId="0" borderId="0" xfId="0" applyFont="1" applyFill="1" applyBorder="1" applyAlignment="1">
      <alignment horizontal="distributed" vertical="center" justifyLastLine="1" shrinkToFit="1"/>
    </xf>
    <xf numFmtId="0" fontId="29" fillId="0" borderId="29" xfId="0" applyFont="1" applyFill="1" applyBorder="1" applyAlignment="1">
      <alignment horizontal="center" vertical="top"/>
    </xf>
    <xf numFmtId="0" fontId="29" fillId="0" borderId="1" xfId="0" applyFont="1" applyFill="1" applyBorder="1" applyAlignment="1">
      <alignment horizontal="center" vertical="top"/>
    </xf>
    <xf numFmtId="0" fontId="31" fillId="0" borderId="67" xfId="0" applyFont="1" applyFill="1" applyBorder="1" applyAlignment="1">
      <alignment horizontal="distributed" vertical="center" justifyLastLine="1" shrinkToFit="1"/>
    </xf>
    <xf numFmtId="0" fontId="29" fillId="0" borderId="19" xfId="0" applyFont="1" applyFill="1" applyBorder="1" applyAlignment="1">
      <alignment horizontal="center" vertical="top"/>
    </xf>
    <xf numFmtId="0" fontId="29" fillId="0" borderId="68" xfId="0" applyFont="1" applyFill="1" applyBorder="1" applyAlignment="1">
      <alignment horizontal="center" vertical="center" shrinkToFit="1"/>
    </xf>
    <xf numFmtId="0" fontId="29" fillId="0" borderId="95" xfId="0" applyFont="1" applyFill="1" applyBorder="1" applyAlignment="1">
      <alignment horizontal="center" vertical="center" shrinkToFit="1"/>
    </xf>
    <xf numFmtId="0" fontId="29" fillId="0" borderId="0" xfId="0" applyFont="1" applyFill="1" applyBorder="1" applyAlignment="1">
      <alignment horizontal="center" vertical="top"/>
    </xf>
    <xf numFmtId="0" fontId="29" fillId="0" borderId="0" xfId="0" applyFont="1" applyFill="1" applyBorder="1" applyAlignment="1">
      <alignment horizontal="center" vertical="center"/>
    </xf>
    <xf numFmtId="56" fontId="29" fillId="0" borderId="0" xfId="0" applyNumberFormat="1" applyFont="1" applyFill="1" applyAlignment="1">
      <alignment horizontal="left" vertical="center"/>
    </xf>
    <xf numFmtId="0" fontId="78" fillId="0" borderId="0" xfId="0" applyFont="1" applyFill="1" applyAlignment="1">
      <alignment horizontal="left" vertical="center"/>
    </xf>
    <xf numFmtId="0" fontId="76" fillId="0" borderId="0" xfId="0" applyFont="1" applyFill="1" applyAlignment="1">
      <alignment vertical="center"/>
    </xf>
    <xf numFmtId="56" fontId="78" fillId="0" borderId="0" xfId="0" applyNumberFormat="1" applyFont="1" applyFill="1" applyAlignment="1">
      <alignment horizontal="left" vertical="center"/>
    </xf>
    <xf numFmtId="0" fontId="76" fillId="0" borderId="0" xfId="0" applyFont="1" applyFill="1">
      <alignment vertical="center"/>
    </xf>
    <xf numFmtId="0" fontId="29" fillId="0" borderId="0" xfId="0" applyFont="1" applyFill="1" applyAlignment="1">
      <alignment horizontal="left" wrapText="1"/>
    </xf>
    <xf numFmtId="0" fontId="5" fillId="0" borderId="33" xfId="0" applyNumberFormat="1" applyFont="1" applyFill="1" applyBorder="1" applyAlignment="1">
      <alignment horizontal="center" vertical="center"/>
    </xf>
    <xf numFmtId="0" fontId="5" fillId="0" borderId="18" xfId="0" applyNumberFormat="1" applyFont="1" applyFill="1" applyBorder="1" applyAlignment="1">
      <alignment horizontal="center" vertical="center"/>
    </xf>
    <xf numFmtId="0" fontId="2" fillId="0" borderId="7" xfId="0" applyNumberFormat="1" applyFont="1" applyFill="1" applyBorder="1" applyAlignment="1">
      <alignment horizontal="center" vertical="center" shrinkToFit="1"/>
    </xf>
    <xf numFmtId="0" fontId="58" fillId="0" borderId="10" xfId="2" applyFont="1" applyFill="1" applyBorder="1" applyAlignment="1">
      <alignment horizontal="center" vertical="center"/>
    </xf>
    <xf numFmtId="0" fontId="63" fillId="0" borderId="77" xfId="2" applyFont="1" applyFill="1" applyBorder="1" applyAlignment="1">
      <alignment horizontal="center" vertical="center"/>
    </xf>
    <xf numFmtId="0" fontId="2" fillId="0" borderId="0" xfId="0" applyNumberFormat="1" applyFont="1" applyFill="1" applyAlignment="1">
      <alignment horizontal="center" vertical="center" shrinkToFit="1"/>
    </xf>
    <xf numFmtId="0" fontId="2" fillId="0" borderId="3" xfId="0" applyNumberFormat="1" applyFont="1" applyFill="1" applyBorder="1" applyAlignment="1">
      <alignment horizontal="center" vertical="center" shrinkToFit="1"/>
    </xf>
    <xf numFmtId="0" fontId="2" fillId="0" borderId="7" xfId="0" applyNumberFormat="1" applyFont="1" applyFill="1" applyBorder="1" applyAlignment="1">
      <alignment horizontal="center" vertical="center" shrinkToFit="1"/>
    </xf>
    <xf numFmtId="0" fontId="29" fillId="0" borderId="64" xfId="0" applyFont="1" applyFill="1" applyBorder="1" applyAlignment="1">
      <alignment horizontal="center" vertical="center" shrinkToFit="1"/>
    </xf>
    <xf numFmtId="0" fontId="29" fillId="0" borderId="66" xfId="0" applyFont="1" applyFill="1" applyBorder="1" applyAlignment="1">
      <alignment horizontal="center" vertical="center" shrinkToFit="1"/>
    </xf>
    <xf numFmtId="0" fontId="29" fillId="0" borderId="23" xfId="0" applyFont="1" applyFill="1" applyBorder="1" applyAlignment="1">
      <alignment horizontal="center" vertical="center" shrinkToFit="1"/>
    </xf>
    <xf numFmtId="0" fontId="28" fillId="0" borderId="50" xfId="0" applyFont="1" applyFill="1" applyBorder="1" applyAlignment="1">
      <alignment horizontal="distributed" vertical="center" justifyLastLine="1" shrinkToFit="1"/>
    </xf>
    <xf numFmtId="0" fontId="28" fillId="0" borderId="65" xfId="0" applyFont="1" applyFill="1" applyBorder="1" applyAlignment="1">
      <alignment horizontal="distributed" vertical="center" justifyLastLine="1" shrinkToFit="1"/>
    </xf>
    <xf numFmtId="0" fontId="28" fillId="0" borderId="67" xfId="0" applyFont="1" applyFill="1" applyBorder="1" applyAlignment="1">
      <alignment horizontal="distributed" vertical="center" justifyLastLine="1" shrinkToFit="1"/>
    </xf>
    <xf numFmtId="0" fontId="31" fillId="0" borderId="112" xfId="0" applyFont="1" applyFill="1" applyBorder="1" applyAlignment="1">
      <alignment horizontal="distributed" vertical="center" justifyLastLine="1" shrinkToFit="1"/>
    </xf>
    <xf numFmtId="0" fontId="31" fillId="0" borderId="113" xfId="0" applyFont="1" applyFill="1" applyBorder="1" applyAlignment="1">
      <alignment horizontal="distributed" vertical="center" justifyLastLine="1" shrinkToFit="1"/>
    </xf>
    <xf numFmtId="0" fontId="31" fillId="0" borderId="114" xfId="0" applyFont="1" applyFill="1" applyBorder="1" applyAlignment="1">
      <alignment horizontal="distributed" vertical="center" justifyLastLine="1" shrinkToFit="1"/>
    </xf>
    <xf numFmtId="0" fontId="29" fillId="0" borderId="23" xfId="0" applyFont="1" applyFill="1" applyBorder="1" applyAlignment="1">
      <alignment horizontal="distributed" vertical="center" justifyLastLine="1" shrinkToFit="1"/>
    </xf>
    <xf numFmtId="0" fontId="26" fillId="0" borderId="0" xfId="0" applyFont="1" applyFill="1" applyAlignment="1">
      <alignment horizontal="left" vertical="center"/>
    </xf>
    <xf numFmtId="0" fontId="36" fillId="0" borderId="13" xfId="0" applyNumberFormat="1" applyFont="1" applyFill="1" applyBorder="1" applyAlignment="1">
      <alignment horizontal="center" vertical="center" shrinkToFit="1"/>
    </xf>
    <xf numFmtId="0" fontId="36" fillId="0" borderId="26" xfId="0" applyNumberFormat="1" applyFont="1" applyFill="1" applyBorder="1" applyAlignment="1">
      <alignment horizontal="center" vertical="center" shrinkToFit="1"/>
    </xf>
    <xf numFmtId="0" fontId="28" fillId="0" borderId="92" xfId="0" applyNumberFormat="1" applyFont="1" applyFill="1" applyBorder="1" applyAlignment="1">
      <alignment horizontal="center" vertical="center" shrinkToFit="1"/>
    </xf>
    <xf numFmtId="0" fontId="31" fillId="0" borderId="10" xfId="0" applyNumberFormat="1" applyFont="1" applyFill="1" applyBorder="1" applyAlignment="1">
      <alignment horizontal="center" vertical="center" shrinkToFit="1"/>
    </xf>
    <xf numFmtId="0" fontId="31" fillId="0" borderId="6" xfId="0" applyNumberFormat="1" applyFont="1" applyFill="1" applyBorder="1" applyAlignment="1">
      <alignment horizontal="center" vertical="center" shrinkToFit="1"/>
    </xf>
    <xf numFmtId="0" fontId="27" fillId="0" borderId="109" xfId="0" applyFont="1" applyFill="1" applyBorder="1" applyAlignment="1">
      <alignment horizontal="center" vertical="center" shrinkToFit="1"/>
    </xf>
    <xf numFmtId="0" fontId="27" fillId="0" borderId="62" xfId="0" applyFont="1" applyFill="1" applyBorder="1" applyAlignment="1">
      <alignment horizontal="center" vertical="center" shrinkToFit="1"/>
    </xf>
    <xf numFmtId="0" fontId="27" fillId="0" borderId="32" xfId="0" applyFont="1" applyFill="1" applyBorder="1" applyAlignment="1">
      <alignment horizontal="center" vertical="center" shrinkToFit="1"/>
    </xf>
    <xf numFmtId="0" fontId="27" fillId="0" borderId="111" xfId="0" applyFont="1" applyFill="1" applyBorder="1" applyAlignment="1">
      <alignment horizontal="center" vertical="center" shrinkToFit="1"/>
    </xf>
    <xf numFmtId="0" fontId="78" fillId="36" borderId="0" xfId="0" applyFont="1" applyFill="1" applyAlignment="1">
      <alignment horizontal="left" vertical="center"/>
    </xf>
    <xf numFmtId="0" fontId="76" fillId="36" borderId="0" xfId="0" applyFont="1" applyFill="1" applyAlignment="1">
      <alignment vertical="center"/>
    </xf>
    <xf numFmtId="0" fontId="76" fillId="36" borderId="0" xfId="0" applyFont="1" applyFill="1" applyAlignment="1">
      <alignment horizontal="left" vertical="center"/>
    </xf>
    <xf numFmtId="0" fontId="29" fillId="36" borderId="93" xfId="0" applyFont="1" applyFill="1" applyBorder="1" applyAlignment="1">
      <alignment horizontal="center" vertical="center" wrapText="1"/>
    </xf>
    <xf numFmtId="0" fontId="29" fillId="36" borderId="2" xfId="0" applyFont="1" applyFill="1" applyBorder="1" applyAlignment="1">
      <alignment horizontal="center" vertical="center" wrapText="1"/>
    </xf>
    <xf numFmtId="0" fontId="29" fillId="36" borderId="89" xfId="0" applyFont="1" applyFill="1" applyBorder="1" applyAlignment="1">
      <alignment horizontal="center" vertical="center" shrinkToFit="1"/>
    </xf>
    <xf numFmtId="0" fontId="29" fillId="36" borderId="61" xfId="0" applyFont="1" applyFill="1" applyBorder="1" applyAlignment="1">
      <alignment horizontal="center" vertical="center" shrinkToFit="1"/>
    </xf>
    <xf numFmtId="0" fontId="28" fillId="36" borderId="63" xfId="0" applyFont="1" applyFill="1" applyBorder="1" applyAlignment="1">
      <alignment horizontal="distributed" vertical="center" justifyLastLine="1" shrinkToFit="1"/>
    </xf>
    <xf numFmtId="0" fontId="28" fillId="36" borderId="50" xfId="0" applyFont="1" applyFill="1" applyBorder="1" applyAlignment="1">
      <alignment horizontal="distributed" vertical="center" justifyLastLine="1" shrinkToFit="1"/>
    </xf>
    <xf numFmtId="0" fontId="27" fillId="36" borderId="110" xfId="0" applyFont="1" applyFill="1" applyBorder="1" applyAlignment="1">
      <alignment horizontal="center" vertical="center" shrinkToFit="1"/>
    </xf>
    <xf numFmtId="0" fontId="27" fillId="36" borderId="62" xfId="0" applyFont="1" applyFill="1" applyBorder="1" applyAlignment="1">
      <alignment horizontal="center" vertical="center" shrinkToFit="1"/>
    </xf>
    <xf numFmtId="0" fontId="31" fillId="36" borderId="50" xfId="0" applyFont="1" applyFill="1" applyBorder="1" applyAlignment="1">
      <alignment horizontal="distributed" vertical="center" justifyLastLine="1" shrinkToFit="1"/>
    </xf>
    <xf numFmtId="0" fontId="29" fillId="36" borderId="64" xfId="0" applyFont="1" applyFill="1" applyBorder="1" applyAlignment="1">
      <alignment horizontal="distributed" vertical="center" justifyLastLine="1" shrinkToFit="1"/>
    </xf>
    <xf numFmtId="0" fontId="29" fillId="36" borderId="51" xfId="0" applyFont="1" applyFill="1" applyBorder="1" applyAlignment="1">
      <alignment horizontal="center" vertical="center" shrinkToFit="1"/>
    </xf>
    <xf numFmtId="0" fontId="31" fillId="36" borderId="112" xfId="0" applyFont="1" applyFill="1" applyBorder="1" applyAlignment="1">
      <alignment horizontal="distributed" vertical="center" justifyLastLine="1" shrinkToFit="1"/>
    </xf>
    <xf numFmtId="0" fontId="31" fillId="36" borderId="62" xfId="0" applyFont="1" applyFill="1" applyBorder="1" applyAlignment="1">
      <alignment horizontal="distributed" vertical="center" justifyLastLine="1" shrinkToFit="1"/>
    </xf>
    <xf numFmtId="0" fontId="29" fillId="36" borderId="64" xfId="0" applyFont="1" applyFill="1" applyBorder="1" applyAlignment="1">
      <alignment horizontal="center" vertical="center" shrinkToFit="1"/>
    </xf>
    <xf numFmtId="0" fontId="31" fillId="36" borderId="2" xfId="0" applyFont="1" applyFill="1" applyBorder="1" applyAlignment="1">
      <alignment horizontal="distributed" vertical="center" justifyLastLine="1" shrinkToFit="1"/>
    </xf>
    <xf numFmtId="0" fontId="32" fillId="0" borderId="0" xfId="31" applyFont="1"/>
    <xf numFmtId="0" fontId="32" fillId="0" borderId="0" xfId="31" quotePrefix="1" applyFont="1"/>
    <xf numFmtId="0" fontId="85" fillId="0" borderId="0" xfId="31" applyFont="1"/>
    <xf numFmtId="0" fontId="32" fillId="0" borderId="0" xfId="31" applyFont="1" applyAlignment="1">
      <alignment horizontal="center"/>
    </xf>
    <xf numFmtId="0" fontId="20" fillId="0" borderId="0" xfId="31" applyFont="1"/>
    <xf numFmtId="0" fontId="53" fillId="0" borderId="0" xfId="31" applyFont="1"/>
    <xf numFmtId="0" fontId="87" fillId="0" borderId="0" xfId="31" applyFont="1" applyAlignment="1">
      <alignment horizontal="left" vertical="center"/>
    </xf>
    <xf numFmtId="0" fontId="88" fillId="0" borderId="0" xfId="31" applyFont="1"/>
    <xf numFmtId="0" fontId="32" fillId="0" borderId="0" xfId="3" applyFont="1" applyAlignment="1">
      <alignment horizontal="center"/>
    </xf>
    <xf numFmtId="0" fontId="32" fillId="0" borderId="0" xfId="3" applyFont="1"/>
    <xf numFmtId="0" fontId="86" fillId="0" borderId="0" xfId="31" applyFont="1"/>
    <xf numFmtId="0" fontId="88" fillId="0" borderId="0" xfId="31" applyFont="1" applyAlignment="1">
      <alignment horizontal="right"/>
    </xf>
    <xf numFmtId="0" fontId="20" fillId="0" borderId="0" xfId="31" applyFont="1" applyAlignment="1">
      <alignment horizontal="right"/>
    </xf>
    <xf numFmtId="0" fontId="89" fillId="0" borderId="0" xfId="31" applyFont="1" applyAlignment="1">
      <alignment vertical="center"/>
    </xf>
    <xf numFmtId="0" fontId="90" fillId="0" borderId="0" xfId="31" applyFont="1" applyAlignment="1">
      <alignment vertical="center"/>
    </xf>
    <xf numFmtId="0" fontId="62" fillId="0" borderId="0" xfId="31" applyFont="1" applyAlignment="1">
      <alignment horizontal="left"/>
    </xf>
    <xf numFmtId="0" fontId="84" fillId="0" borderId="0" xfId="31" applyFont="1" applyAlignment="1">
      <alignment horizontal="left" vertical="center"/>
    </xf>
    <xf numFmtId="0" fontId="32" fillId="0" borderId="0" xfId="31" applyFont="1" applyAlignment="1">
      <alignment horizontal="right" shrinkToFit="1"/>
    </xf>
    <xf numFmtId="0" fontId="91" fillId="0" borderId="0" xfId="31" applyFont="1"/>
    <xf numFmtId="0" fontId="32" fillId="0" borderId="0" xfId="31" applyFont="1" applyBorder="1"/>
    <xf numFmtId="0" fontId="53" fillId="0" borderId="0" xfId="31" applyFont="1" applyBorder="1" applyAlignment="1">
      <alignment vertical="center"/>
    </xf>
    <xf numFmtId="0" fontId="32" fillId="0" borderId="0" xfId="31" applyFont="1" applyBorder="1" applyAlignment="1">
      <alignment vertical="center"/>
    </xf>
    <xf numFmtId="0" fontId="92" fillId="0" borderId="0" xfId="31" applyFont="1"/>
    <xf numFmtId="0" fontId="94" fillId="0" borderId="0" xfId="98" applyNumberFormat="1" applyFont="1" applyAlignment="1">
      <alignment vertical="center"/>
    </xf>
    <xf numFmtId="0" fontId="93" fillId="0" borderId="0" xfId="98" applyNumberFormat="1"/>
    <xf numFmtId="0" fontId="93" fillId="0" borderId="0" xfId="98"/>
    <xf numFmtId="0" fontId="96" fillId="0" borderId="0" xfId="98" applyNumberFormat="1" applyFont="1"/>
    <xf numFmtId="0" fontId="97" fillId="0" borderId="0" xfId="98" applyNumberFormat="1" applyFont="1"/>
    <xf numFmtId="0" fontId="99" fillId="0" borderId="115" xfId="98" applyNumberFormat="1" applyFont="1" applyBorder="1" applyAlignment="1">
      <alignment horizontal="center" vertical="center"/>
    </xf>
    <xf numFmtId="0" fontId="93" fillId="0" borderId="116" xfId="98" applyNumberFormat="1" applyBorder="1" applyAlignment="1">
      <alignment vertical="center"/>
    </xf>
    <xf numFmtId="0" fontId="93" fillId="0" borderId="117" xfId="98" applyNumberFormat="1" applyBorder="1" applyAlignment="1">
      <alignment vertical="center"/>
    </xf>
    <xf numFmtId="0" fontId="101" fillId="0" borderId="0" xfId="98" applyNumberFormat="1" applyFont="1" applyAlignment="1">
      <alignment vertical="center"/>
    </xf>
    <xf numFmtId="0" fontId="102" fillId="0" borderId="0" xfId="98" applyNumberFormat="1" applyFont="1" applyAlignment="1">
      <alignment horizontal="right"/>
    </xf>
    <xf numFmtId="0" fontId="16" fillId="0" borderId="0" xfId="2" applyFont="1" applyFill="1" applyBorder="1" applyAlignment="1">
      <alignment horizontal="center" vertical="center"/>
    </xf>
    <xf numFmtId="0" fontId="16" fillId="0" borderId="69" xfId="2" applyFont="1" applyFill="1" applyBorder="1" applyAlignment="1">
      <alignment horizontal="center" vertical="center"/>
    </xf>
    <xf numFmtId="0" fontId="15" fillId="0" borderId="0" xfId="2" applyFont="1" applyFill="1" applyBorder="1" applyAlignment="1">
      <alignment horizontal="center" vertical="center"/>
    </xf>
    <xf numFmtId="0" fontId="1" fillId="0" borderId="0" xfId="2" applyFont="1" applyFill="1" applyBorder="1" applyAlignment="1">
      <alignment horizontal="center" vertical="center"/>
    </xf>
    <xf numFmtId="0" fontId="63" fillId="0" borderId="118" xfId="2" applyFont="1" applyFill="1" applyBorder="1" applyAlignment="1">
      <alignment horizontal="center" vertical="center"/>
    </xf>
    <xf numFmtId="0" fontId="15" fillId="0" borderId="119" xfId="2" applyFont="1" applyFill="1" applyBorder="1" applyAlignment="1">
      <alignment horizontal="center" vertical="center"/>
    </xf>
    <xf numFmtId="0" fontId="63" fillId="0" borderId="120" xfId="2" applyFont="1" applyFill="1" applyBorder="1" applyAlignment="1">
      <alignment horizontal="center" vertical="center"/>
    </xf>
    <xf numFmtId="0" fontId="55" fillId="0" borderId="119" xfId="2" applyFont="1" applyFill="1" applyBorder="1" applyAlignment="1">
      <alignment horizontal="center" vertical="center"/>
    </xf>
    <xf numFmtId="0" fontId="20" fillId="0" borderId="121" xfId="2" applyFont="1" applyFill="1" applyBorder="1" applyAlignment="1">
      <alignment horizontal="center" vertical="center"/>
    </xf>
    <xf numFmtId="0" fontId="54" fillId="0" borderId="122" xfId="2" applyFont="1" applyFill="1" applyBorder="1" applyAlignment="1">
      <alignment horizontal="center" vertical="center"/>
    </xf>
    <xf numFmtId="0" fontId="58" fillId="0" borderId="122" xfId="2" applyFont="1" applyFill="1" applyBorder="1" applyAlignment="1">
      <alignment horizontal="center" vertical="center"/>
    </xf>
    <xf numFmtId="0" fontId="20" fillId="0" borderId="123" xfId="2" applyFont="1" applyFill="1" applyBorder="1" applyAlignment="1">
      <alignment horizontal="center" vertical="center"/>
    </xf>
    <xf numFmtId="0" fontId="104" fillId="0" borderId="0" xfId="2" applyFont="1" applyFill="1" applyBorder="1" applyAlignment="1">
      <alignment horizontal="center" vertical="center"/>
    </xf>
    <xf numFmtId="0" fontId="104" fillId="0" borderId="76" xfId="2" applyFont="1" applyFill="1" applyBorder="1" applyAlignment="1">
      <alignment horizontal="center" vertical="center"/>
    </xf>
    <xf numFmtId="0" fontId="104" fillId="0" borderId="75" xfId="2" applyFont="1" applyFill="1" applyBorder="1" applyAlignment="1">
      <alignment horizontal="center" vertical="center"/>
    </xf>
    <xf numFmtId="0" fontId="104" fillId="0" borderId="70" xfId="2" applyFont="1" applyFill="1" applyBorder="1" applyAlignment="1">
      <alignment horizontal="center" vertical="center"/>
    </xf>
    <xf numFmtId="0" fontId="15" fillId="0" borderId="6" xfId="2" applyFont="1" applyFill="1" applyBorder="1" applyAlignment="1">
      <alignment horizontal="center" vertical="center"/>
    </xf>
    <xf numFmtId="0" fontId="104" fillId="0" borderId="69" xfId="2" applyFont="1" applyFill="1" applyBorder="1" applyAlignment="1">
      <alignment horizontal="center" vertical="center"/>
    </xf>
    <xf numFmtId="0" fontId="1" fillId="0" borderId="119" xfId="2" applyFont="1" applyFill="1" applyBorder="1" applyAlignment="1">
      <alignment horizontal="center" vertical="center"/>
    </xf>
    <xf numFmtId="0" fontId="1" fillId="0" borderId="6" xfId="2" applyFont="1" applyFill="1" applyBorder="1" applyAlignment="1">
      <alignment vertical="center"/>
    </xf>
    <xf numFmtId="0" fontId="54" fillId="0" borderId="119" xfId="2" applyFont="1" applyFill="1" applyBorder="1" applyAlignment="1">
      <alignment horizontal="center" vertical="center"/>
    </xf>
    <xf numFmtId="0" fontId="17" fillId="0" borderId="0" xfId="2" applyFont="1" applyFill="1" applyAlignment="1">
      <alignment horizontal="left" vertical="top"/>
    </xf>
    <xf numFmtId="0" fontId="0" fillId="0" borderId="0" xfId="2" applyFont="1" applyFill="1" applyAlignment="1">
      <alignment vertical="center"/>
    </xf>
    <xf numFmtId="0" fontId="84" fillId="0" borderId="0" xfId="31" applyFont="1" applyAlignment="1">
      <alignment horizontal="center"/>
    </xf>
    <xf numFmtId="0" fontId="32" fillId="0" borderId="0" xfId="31" applyFont="1" applyAlignment="1">
      <alignment horizontal="left"/>
    </xf>
    <xf numFmtId="0" fontId="53" fillId="0" borderId="43" xfId="31" applyFont="1" applyBorder="1" applyAlignment="1">
      <alignment horizontal="center" vertical="center" shrinkToFit="1"/>
    </xf>
    <xf numFmtId="0" fontId="53" fillId="0" borderId="10" xfId="31" applyFont="1" applyBorder="1" applyAlignment="1">
      <alignment horizontal="center" vertical="center" shrinkToFit="1"/>
    </xf>
    <xf numFmtId="0" fontId="53" fillId="0" borderId="4" xfId="31" applyFont="1" applyBorder="1" applyAlignment="1">
      <alignment horizontal="center" vertical="center" shrinkToFit="1"/>
    </xf>
    <xf numFmtId="0" fontId="84" fillId="0" borderId="44" xfId="31" applyFont="1" applyBorder="1" applyAlignment="1">
      <alignment horizontal="center" vertical="center"/>
    </xf>
    <xf numFmtId="0" fontId="84" fillId="0" borderId="45" xfId="31" applyFont="1" applyBorder="1" applyAlignment="1">
      <alignment horizontal="center" vertical="center"/>
    </xf>
    <xf numFmtId="0" fontId="84" fillId="0" borderId="48" xfId="31" applyFont="1" applyBorder="1" applyAlignment="1">
      <alignment horizontal="center" vertical="center"/>
    </xf>
    <xf numFmtId="0" fontId="7" fillId="0" borderId="13" xfId="0" applyNumberFormat="1" applyFont="1" applyFill="1" applyBorder="1" applyAlignment="1">
      <alignment horizontal="center" vertical="center"/>
    </xf>
    <xf numFmtId="0" fontId="7" fillId="0" borderId="10" xfId="0" applyNumberFormat="1" applyFont="1" applyFill="1" applyBorder="1" applyAlignment="1">
      <alignment horizontal="center" vertical="center"/>
    </xf>
    <xf numFmtId="0" fontId="7" fillId="0" borderId="4" xfId="0" applyNumberFormat="1" applyFont="1" applyFill="1" applyBorder="1" applyAlignment="1">
      <alignment horizontal="center" vertical="center"/>
    </xf>
    <xf numFmtId="0" fontId="5" fillId="0" borderId="18" xfId="0" applyNumberFormat="1" applyFont="1" applyFill="1" applyBorder="1" applyAlignment="1">
      <alignment horizontal="center" vertical="center"/>
    </xf>
    <xf numFmtId="0" fontId="5" fillId="0" borderId="17" xfId="0" applyNumberFormat="1" applyFont="1" applyFill="1" applyBorder="1" applyAlignment="1">
      <alignment horizontal="center" vertical="center"/>
    </xf>
    <xf numFmtId="0" fontId="5" fillId="0" borderId="33" xfId="0" applyNumberFormat="1" applyFont="1" applyFill="1" applyBorder="1" applyAlignment="1">
      <alignment horizontal="center" vertical="center"/>
    </xf>
    <xf numFmtId="0" fontId="7" fillId="0" borderId="20" xfId="0" applyNumberFormat="1" applyFont="1" applyFill="1" applyBorder="1" applyAlignment="1">
      <alignment horizontal="center" vertical="center"/>
    </xf>
    <xf numFmtId="0" fontId="27" fillId="0" borderId="46" xfId="0" applyNumberFormat="1" applyFont="1" applyFill="1" applyBorder="1" applyAlignment="1">
      <alignment horizontal="left" vertical="top" wrapText="1"/>
    </xf>
    <xf numFmtId="0" fontId="4" fillId="0" borderId="1" xfId="0" applyNumberFormat="1" applyFont="1" applyFill="1" applyBorder="1" applyAlignment="1">
      <alignment horizontal="center" vertical="center"/>
    </xf>
    <xf numFmtId="0" fontId="4" fillId="0" borderId="28" xfId="0" applyNumberFormat="1" applyFont="1" applyFill="1" applyBorder="1" applyAlignment="1">
      <alignment horizontal="center" vertical="center"/>
    </xf>
    <xf numFmtId="0" fontId="78" fillId="0" borderId="18" xfId="0" applyNumberFormat="1" applyFont="1" applyFill="1" applyBorder="1" applyAlignment="1">
      <alignment horizontal="center" vertical="center"/>
    </xf>
    <xf numFmtId="0" fontId="78" fillId="0" borderId="17" xfId="0" applyNumberFormat="1" applyFont="1" applyFill="1" applyBorder="1" applyAlignment="1">
      <alignment horizontal="center" vertical="center"/>
    </xf>
    <xf numFmtId="0" fontId="78" fillId="0" borderId="33" xfId="0" applyNumberFormat="1" applyFont="1" applyFill="1" applyBorder="1" applyAlignment="1">
      <alignment horizontal="center" vertical="center"/>
    </xf>
    <xf numFmtId="0" fontId="2" fillId="0" borderId="0" xfId="0" applyNumberFormat="1" applyFont="1" applyFill="1" applyAlignment="1">
      <alignment horizontal="center" vertical="center" shrinkToFit="1"/>
    </xf>
    <xf numFmtId="0" fontId="2" fillId="0" borderId="34" xfId="0" applyNumberFormat="1" applyFont="1" applyFill="1" applyBorder="1" applyAlignment="1">
      <alignment horizontal="center" vertical="center" shrinkToFit="1"/>
    </xf>
    <xf numFmtId="0" fontId="2" fillId="0" borderId="35" xfId="0" applyNumberFormat="1" applyFont="1" applyFill="1" applyBorder="1" applyAlignment="1">
      <alignment horizontal="center" vertical="center" shrinkToFit="1"/>
    </xf>
    <xf numFmtId="0" fontId="13" fillId="0" borderId="34" xfId="0" applyNumberFormat="1" applyFont="1" applyFill="1" applyBorder="1" applyAlignment="1">
      <alignment horizontal="center" vertical="center" shrinkToFit="1"/>
    </xf>
    <xf numFmtId="0" fontId="13" fillId="0" borderId="35" xfId="0" applyNumberFormat="1" applyFont="1" applyFill="1" applyBorder="1" applyAlignment="1">
      <alignment horizontal="center" vertical="center" shrinkToFit="1"/>
    </xf>
    <xf numFmtId="0" fontId="5" fillId="0" borderId="3" xfId="0" applyNumberFormat="1" applyFont="1" applyFill="1" applyBorder="1" applyAlignment="1">
      <alignment horizontal="center" vertical="center" shrinkToFit="1"/>
    </xf>
    <xf numFmtId="0" fontId="2" fillId="0" borderId="42" xfId="0" applyNumberFormat="1" applyFont="1" applyFill="1" applyBorder="1" applyAlignment="1">
      <alignment horizontal="center" vertical="center" shrinkToFit="1"/>
    </xf>
    <xf numFmtId="0" fontId="2" fillId="0" borderId="5" xfId="0" applyNumberFormat="1" applyFont="1" applyFill="1" applyBorder="1" applyAlignment="1">
      <alignment horizontal="center" vertical="center" shrinkToFit="1"/>
    </xf>
    <xf numFmtId="0" fontId="2" fillId="0" borderId="12" xfId="0" applyNumberFormat="1" applyFont="1" applyFill="1" applyBorder="1" applyAlignment="1">
      <alignment horizontal="center" vertical="center" shrinkToFit="1"/>
    </xf>
    <xf numFmtId="0" fontId="2" fillId="0" borderId="15" xfId="0" applyNumberFormat="1" applyFont="1" applyFill="1" applyBorder="1" applyAlignment="1">
      <alignment horizontal="center" vertical="center" shrinkToFit="1"/>
    </xf>
    <xf numFmtId="0" fontId="2" fillId="0" borderId="36" xfId="0" applyNumberFormat="1" applyFont="1" applyFill="1" applyBorder="1" applyAlignment="1">
      <alignment horizontal="center" vertical="center" shrinkToFit="1"/>
    </xf>
    <xf numFmtId="0" fontId="2" fillId="0" borderId="37" xfId="0" applyNumberFormat="1" applyFont="1" applyFill="1" applyBorder="1" applyAlignment="1">
      <alignment horizontal="center" vertical="center" shrinkToFit="1"/>
    </xf>
    <xf numFmtId="0" fontId="2" fillId="0" borderId="38" xfId="0" applyNumberFormat="1" applyFont="1" applyFill="1" applyBorder="1" applyAlignment="1">
      <alignment horizontal="center" vertical="center" shrinkToFit="1"/>
    </xf>
    <xf numFmtId="0" fontId="2" fillId="0" borderId="39" xfId="0" applyNumberFormat="1" applyFont="1" applyFill="1" applyBorder="1" applyAlignment="1">
      <alignment horizontal="center" vertical="center" shrinkToFit="1"/>
    </xf>
    <xf numFmtId="0" fontId="2" fillId="0" borderId="40" xfId="0" applyNumberFormat="1" applyFont="1" applyFill="1" applyBorder="1" applyAlignment="1">
      <alignment horizontal="center" vertical="center" shrinkToFit="1"/>
    </xf>
    <xf numFmtId="0" fontId="2" fillId="0" borderId="41" xfId="0" applyNumberFormat="1" applyFont="1" applyFill="1" applyBorder="1" applyAlignment="1">
      <alignment horizontal="center" vertical="center" shrinkToFit="1"/>
    </xf>
    <xf numFmtId="0" fontId="2" fillId="0" borderId="7" xfId="0" applyNumberFormat="1" applyFont="1" applyFill="1" applyBorder="1" applyAlignment="1">
      <alignment horizontal="center" vertical="center" shrinkToFit="1"/>
    </xf>
    <xf numFmtId="0" fontId="5" fillId="37" borderId="3" xfId="0" applyNumberFormat="1" applyFont="1" applyFill="1" applyBorder="1" applyAlignment="1">
      <alignment horizontal="center" vertical="center" shrinkToFit="1"/>
    </xf>
    <xf numFmtId="0" fontId="2" fillId="0" borderId="3" xfId="0" applyNumberFormat="1" applyFont="1" applyFill="1" applyBorder="1" applyAlignment="1">
      <alignment horizontal="center" vertical="center" shrinkToFit="1"/>
    </xf>
    <xf numFmtId="0" fontId="5" fillId="14" borderId="3" xfId="0" applyNumberFormat="1" applyFont="1" applyFill="1" applyBorder="1" applyAlignment="1">
      <alignment horizontal="center" vertical="center" shrinkToFit="1"/>
    </xf>
    <xf numFmtId="0" fontId="2" fillId="37" borderId="42" xfId="0" applyNumberFormat="1" applyFont="1" applyFill="1" applyBorder="1" applyAlignment="1">
      <alignment horizontal="center" vertical="center" shrinkToFit="1"/>
    </xf>
    <xf numFmtId="0" fontId="2" fillId="37" borderId="5" xfId="0" applyNumberFormat="1" applyFont="1" applyFill="1" applyBorder="1" applyAlignment="1">
      <alignment horizontal="center" vertical="center" shrinkToFit="1"/>
    </xf>
    <xf numFmtId="0" fontId="2" fillId="14" borderId="42" xfId="0" applyNumberFormat="1" applyFont="1" applyFill="1" applyBorder="1" applyAlignment="1">
      <alignment horizontal="center" vertical="center" shrinkToFit="1"/>
    </xf>
    <xf numFmtId="0" fontId="2" fillId="14" borderId="5" xfId="0" applyNumberFormat="1" applyFont="1" applyFill="1" applyBorder="1" applyAlignment="1">
      <alignment horizontal="center" vertical="center" shrinkToFit="1"/>
    </xf>
    <xf numFmtId="0" fontId="2" fillId="14" borderId="34" xfId="0" applyNumberFormat="1" applyFont="1" applyFill="1" applyBorder="1" applyAlignment="1">
      <alignment horizontal="center" vertical="center" shrinkToFit="1"/>
    </xf>
    <xf numFmtId="0" fontId="2" fillId="14" borderId="35" xfId="0" applyNumberFormat="1" applyFont="1" applyFill="1" applyBorder="1" applyAlignment="1">
      <alignment horizontal="center" vertical="center" shrinkToFit="1"/>
    </xf>
    <xf numFmtId="0" fontId="2" fillId="37" borderId="34" xfId="0" applyNumberFormat="1" applyFont="1" applyFill="1" applyBorder="1" applyAlignment="1">
      <alignment horizontal="center" vertical="center" shrinkToFit="1"/>
    </xf>
    <xf numFmtId="0" fontId="2" fillId="37" borderId="35" xfId="0" applyNumberFormat="1" applyFont="1" applyFill="1" applyBorder="1" applyAlignment="1">
      <alignment horizontal="center" vertical="center" shrinkToFit="1"/>
    </xf>
    <xf numFmtId="0" fontId="0" fillId="0" borderId="34" xfId="0" applyNumberFormat="1" applyFont="1" applyFill="1" applyBorder="1" applyAlignment="1">
      <alignment horizontal="center" vertical="center" shrinkToFit="1"/>
    </xf>
    <xf numFmtId="0" fontId="16" fillId="0" borderId="0" xfId="2" applyFont="1" applyFill="1" applyAlignment="1">
      <alignment horizontal="center" vertical="center"/>
    </xf>
    <xf numFmtId="0" fontId="1" fillId="0" borderId="0" xfId="26" applyAlignment="1">
      <alignment horizontal="center" vertical="center"/>
    </xf>
    <xf numFmtId="0" fontId="57" fillId="14" borderId="0" xfId="2" applyFont="1" applyFill="1" applyAlignment="1">
      <alignment horizontal="center" vertical="top" textRotation="255"/>
    </xf>
    <xf numFmtId="0" fontId="57" fillId="14" borderId="0" xfId="26" applyFont="1" applyFill="1" applyAlignment="1">
      <alignment horizontal="center" vertical="top" textRotation="255"/>
    </xf>
    <xf numFmtId="0" fontId="57" fillId="0" borderId="0" xfId="2" applyFont="1" applyFill="1" applyAlignment="1">
      <alignment horizontal="center" vertical="top" textRotation="255"/>
    </xf>
    <xf numFmtId="0" fontId="57" fillId="0" borderId="0" xfId="26" applyFont="1" applyFill="1" applyAlignment="1">
      <alignment horizontal="center" vertical="top" textRotation="255"/>
    </xf>
    <xf numFmtId="0" fontId="105" fillId="0" borderId="0" xfId="2" applyFont="1" applyFill="1" applyAlignment="1">
      <alignment horizontal="center" vertical="top" textRotation="255"/>
    </xf>
    <xf numFmtId="0" fontId="105" fillId="0" borderId="0" xfId="26" applyFont="1" applyFill="1" applyAlignment="1">
      <alignment horizontal="center" vertical="top" textRotation="255"/>
    </xf>
    <xf numFmtId="0" fontId="105" fillId="14" borderId="0" xfId="2" applyFont="1" applyFill="1" applyAlignment="1">
      <alignment horizontal="center" vertical="top" textRotation="255"/>
    </xf>
    <xf numFmtId="0" fontId="105" fillId="14" borderId="0" xfId="26" applyFont="1" applyFill="1" applyAlignment="1">
      <alignment horizontal="center" vertical="top" textRotation="255"/>
    </xf>
    <xf numFmtId="0" fontId="64" fillId="0" borderId="76" xfId="2" applyFont="1" applyFill="1" applyBorder="1" applyAlignment="1">
      <alignment horizontal="center" vertical="center"/>
    </xf>
    <xf numFmtId="0" fontId="64" fillId="0" borderId="75" xfId="2" applyFont="1" applyFill="1" applyBorder="1" applyAlignment="1">
      <alignment horizontal="center" vertical="center"/>
    </xf>
    <xf numFmtId="0" fontId="16" fillId="0" borderId="0" xfId="2" applyFont="1" applyFill="1" applyBorder="1" applyAlignment="1">
      <alignment horizontal="center" vertical="center"/>
    </xf>
    <xf numFmtId="0" fontId="17" fillId="0" borderId="32" xfId="2" applyFont="1" applyFill="1" applyBorder="1" applyAlignment="1">
      <alignment horizontal="center" vertical="center"/>
    </xf>
    <xf numFmtId="0" fontId="1" fillId="0" borderId="0" xfId="2" applyFont="1" applyBorder="1" applyAlignment="1">
      <alignment horizontal="center" vertical="center"/>
    </xf>
    <xf numFmtId="0" fontId="17" fillId="0" borderId="0" xfId="2" applyFont="1" applyFill="1" applyBorder="1" applyAlignment="1">
      <alignment horizontal="center" vertical="center"/>
    </xf>
    <xf numFmtId="0" fontId="1" fillId="0" borderId="31" xfId="2" applyFont="1" applyBorder="1" applyAlignment="1">
      <alignment horizontal="center" vertical="center"/>
    </xf>
    <xf numFmtId="20" fontId="17" fillId="0" borderId="32" xfId="2" applyNumberFormat="1" applyFont="1" applyFill="1" applyBorder="1" applyAlignment="1">
      <alignment horizontal="center" vertical="center" shrinkToFit="1"/>
    </xf>
    <xf numFmtId="20" fontId="17" fillId="0" borderId="0" xfId="2" applyNumberFormat="1" applyFont="1" applyFill="1" applyBorder="1" applyAlignment="1">
      <alignment horizontal="center" vertical="center" shrinkToFit="1"/>
    </xf>
    <xf numFmtId="49" fontId="17" fillId="0" borderId="42" xfId="2" applyNumberFormat="1" applyFont="1" applyFill="1" applyBorder="1" applyAlignment="1">
      <alignment horizontal="center" vertical="center"/>
    </xf>
    <xf numFmtId="49" fontId="17" fillId="0" borderId="15" xfId="2" applyNumberFormat="1" applyFont="1" applyFill="1" applyBorder="1" applyAlignment="1">
      <alignment horizontal="center" vertical="center"/>
    </xf>
    <xf numFmtId="49" fontId="17" fillId="0" borderId="0" xfId="2" applyNumberFormat="1" applyFont="1" applyFill="1" applyBorder="1" applyAlignment="1">
      <alignment horizontal="center" vertical="center"/>
    </xf>
    <xf numFmtId="49" fontId="17" fillId="0" borderId="12" xfId="2" applyNumberFormat="1" applyFont="1" applyFill="1" applyBorder="1" applyAlignment="1">
      <alignment horizontal="center" vertical="center"/>
    </xf>
    <xf numFmtId="0" fontId="18" fillId="0" borderId="12" xfId="2" applyFont="1" applyFill="1" applyBorder="1" applyAlignment="1">
      <alignment horizontal="center" vertical="center"/>
    </xf>
    <xf numFmtId="0" fontId="19" fillId="0" borderId="15" xfId="26" applyFont="1" applyBorder="1" applyAlignment="1">
      <alignment horizontal="center" vertical="center"/>
    </xf>
    <xf numFmtId="0" fontId="18" fillId="0" borderId="0" xfId="2" applyFont="1" applyFill="1" applyBorder="1" applyAlignment="1">
      <alignment horizontal="center" vertical="center"/>
    </xf>
    <xf numFmtId="0" fontId="19" fillId="0" borderId="0" xfId="26" applyFont="1" applyBorder="1" applyAlignment="1">
      <alignment horizontal="center" vertical="center"/>
    </xf>
    <xf numFmtId="49" fontId="17" fillId="0" borderId="31" xfId="2" applyNumberFormat="1" applyFont="1" applyFill="1" applyBorder="1" applyAlignment="1">
      <alignment horizontal="center" vertical="center"/>
    </xf>
    <xf numFmtId="0" fontId="16" fillId="0" borderId="72" xfId="2" applyNumberFormat="1" applyFont="1" applyFill="1" applyBorder="1" applyAlignment="1">
      <alignment horizontal="center" vertical="center"/>
    </xf>
    <xf numFmtId="0" fontId="64" fillId="0" borderId="0" xfId="2" applyFont="1" applyFill="1" applyBorder="1" applyAlignment="1">
      <alignment horizontal="center" vertical="center"/>
    </xf>
    <xf numFmtId="0" fontId="15" fillId="0" borderId="0" xfId="2" applyFont="1" applyFill="1" applyBorder="1" applyAlignment="1">
      <alignment horizontal="center" vertical="center" shrinkToFit="1"/>
    </xf>
    <xf numFmtId="0" fontId="33" fillId="0" borderId="0" xfId="2" applyFont="1" applyFill="1" applyBorder="1" applyAlignment="1">
      <alignment horizontal="center" vertical="center" shrinkToFit="1"/>
    </xf>
    <xf numFmtId="0" fontId="33" fillId="0" borderId="69" xfId="2" applyFont="1" applyFill="1" applyBorder="1" applyAlignment="1">
      <alignment horizontal="center" vertical="center" shrinkToFit="1"/>
    </xf>
    <xf numFmtId="0" fontId="33" fillId="0" borderId="70" xfId="2" applyFont="1" applyFill="1" applyBorder="1" applyAlignment="1">
      <alignment horizontal="center" vertical="center" shrinkToFit="1"/>
    </xf>
    <xf numFmtId="0" fontId="15" fillId="0" borderId="70" xfId="2" applyFont="1" applyFill="1" applyBorder="1" applyAlignment="1">
      <alignment horizontal="center" vertical="center" shrinkToFit="1"/>
    </xf>
    <xf numFmtId="0" fontId="15" fillId="0" borderId="0" xfId="2" applyFont="1" applyFill="1" applyAlignment="1">
      <alignment horizontal="center" vertical="center" wrapText="1"/>
    </xf>
    <xf numFmtId="0" fontId="16" fillId="0" borderId="0" xfId="2" quotePrefix="1" applyNumberFormat="1" applyFont="1" applyFill="1" applyBorder="1" applyAlignment="1">
      <alignment horizontal="center" vertical="center"/>
    </xf>
    <xf numFmtId="0" fontId="16" fillId="0" borderId="0" xfId="2" applyNumberFormat="1" applyFont="1" applyFill="1" applyBorder="1" applyAlignment="1">
      <alignment horizontal="center" vertical="center"/>
    </xf>
    <xf numFmtId="20" fontId="16" fillId="0" borderId="0" xfId="2" quotePrefix="1" applyNumberFormat="1" applyFont="1" applyFill="1" applyBorder="1" applyAlignment="1">
      <alignment horizontal="center" vertical="center"/>
    </xf>
    <xf numFmtId="0" fontId="16" fillId="0" borderId="69" xfId="2" applyFont="1" applyFill="1" applyBorder="1" applyAlignment="1">
      <alignment horizontal="center" vertical="center"/>
    </xf>
    <xf numFmtId="20" fontId="16" fillId="0" borderId="70" xfId="2" applyNumberFormat="1" applyFont="1" applyFill="1" applyBorder="1" applyAlignment="1">
      <alignment horizontal="center" vertical="center"/>
    </xf>
    <xf numFmtId="20" fontId="16" fillId="0" borderId="70" xfId="2" quotePrefix="1" applyNumberFormat="1" applyFont="1" applyFill="1" applyBorder="1" applyAlignment="1">
      <alignment horizontal="center" vertical="center"/>
    </xf>
    <xf numFmtId="0" fontId="16" fillId="0" borderId="72" xfId="2" applyFont="1" applyFill="1" applyBorder="1" applyAlignment="1">
      <alignment horizontal="center" vertical="center"/>
    </xf>
    <xf numFmtId="0" fontId="16" fillId="0" borderId="72" xfId="2" quotePrefix="1" applyNumberFormat="1" applyFont="1" applyFill="1" applyBorder="1" applyAlignment="1">
      <alignment horizontal="center" vertical="center"/>
    </xf>
    <xf numFmtId="0" fontId="52" fillId="0" borderId="122" xfId="2" applyFont="1" applyFill="1" applyBorder="1" applyAlignment="1">
      <alignment horizontal="center" vertical="center"/>
    </xf>
    <xf numFmtId="0" fontId="52" fillId="0" borderId="123" xfId="2" applyFont="1" applyFill="1" applyBorder="1" applyAlignment="1">
      <alignment horizontal="center" vertical="center"/>
    </xf>
    <xf numFmtId="0" fontId="52" fillId="0" borderId="81" xfId="2" applyFont="1" applyFill="1" applyBorder="1" applyAlignment="1">
      <alignment horizontal="center" vertical="center"/>
    </xf>
    <xf numFmtId="0" fontId="52" fillId="0" borderId="87" xfId="2" applyFont="1" applyFill="1" applyBorder="1" applyAlignment="1">
      <alignment horizontal="center" vertical="center"/>
    </xf>
    <xf numFmtId="0" fontId="52" fillId="0" borderId="91" xfId="2" applyFont="1" applyFill="1" applyBorder="1" applyAlignment="1">
      <alignment horizontal="center" vertical="center"/>
    </xf>
    <xf numFmtId="0" fontId="52" fillId="0" borderId="121" xfId="2" applyFont="1" applyFill="1" applyBorder="1" applyAlignment="1">
      <alignment horizontal="center" vertical="center"/>
    </xf>
    <xf numFmtId="0" fontId="15" fillId="0" borderId="72" xfId="2" quotePrefix="1" applyFont="1" applyFill="1" applyBorder="1" applyAlignment="1">
      <alignment horizontal="center" vertical="center"/>
    </xf>
    <xf numFmtId="0" fontId="15" fillId="0" borderId="0" xfId="2" applyFont="1" applyFill="1" applyBorder="1" applyAlignment="1">
      <alignment horizontal="center" vertical="center"/>
    </xf>
    <xf numFmtId="0" fontId="15" fillId="0" borderId="0" xfId="2" quotePrefix="1" applyFont="1" applyFill="1" applyBorder="1" applyAlignment="1">
      <alignment horizontal="center" vertical="center"/>
    </xf>
    <xf numFmtId="0" fontId="15" fillId="0" borderId="72" xfId="2" applyFont="1" applyFill="1" applyBorder="1" applyAlignment="1">
      <alignment horizontal="center" vertical="center"/>
    </xf>
    <xf numFmtId="20" fontId="15" fillId="0" borderId="0" xfId="2" applyNumberFormat="1" applyFont="1" applyFill="1" applyBorder="1" applyAlignment="1">
      <alignment horizontal="center" vertical="center"/>
    </xf>
    <xf numFmtId="20" fontId="1" fillId="0" borderId="0" xfId="2" applyNumberFormat="1" applyFont="1" applyFill="1" applyBorder="1" applyAlignment="1">
      <alignment horizontal="center" vertical="center"/>
    </xf>
    <xf numFmtId="0" fontId="1" fillId="0" borderId="0" xfId="2" applyFont="1" applyFill="1" applyBorder="1" applyAlignment="1">
      <alignment horizontal="center" vertical="center"/>
    </xf>
    <xf numFmtId="0" fontId="1" fillId="0" borderId="0" xfId="2" applyFont="1" applyFill="1" applyBorder="1" applyAlignment="1">
      <alignment horizontal="center" vertical="center" shrinkToFit="1"/>
    </xf>
    <xf numFmtId="56" fontId="0" fillId="0" borderId="0" xfId="2" applyNumberFormat="1" applyFont="1" applyFill="1" applyBorder="1" applyAlignment="1">
      <alignment horizontal="center" vertical="center" shrinkToFit="1"/>
    </xf>
    <xf numFmtId="0" fontId="52" fillId="0" borderId="43" xfId="2" applyFont="1" applyFill="1" applyBorder="1" applyAlignment="1">
      <alignment horizontal="center" vertical="center" shrinkToFit="1"/>
    </xf>
    <xf numFmtId="0" fontId="52" fillId="0" borderId="10" xfId="2" applyFont="1" applyFill="1" applyBorder="1" applyAlignment="1">
      <alignment horizontal="center" vertical="center" shrinkToFit="1"/>
    </xf>
    <xf numFmtId="0" fontId="52" fillId="0" borderId="4" xfId="2" applyFont="1" applyFill="1" applyBorder="1" applyAlignment="1">
      <alignment horizontal="center" vertical="center" shrinkToFit="1"/>
    </xf>
    <xf numFmtId="0" fontId="52" fillId="0" borderId="43" xfId="2" applyFont="1" applyFill="1" applyBorder="1" applyAlignment="1">
      <alignment horizontal="center" vertical="center"/>
    </xf>
    <xf numFmtId="0" fontId="52" fillId="0" borderId="10" xfId="2" applyFont="1" applyFill="1" applyBorder="1" applyAlignment="1">
      <alignment horizontal="center" vertical="center"/>
    </xf>
    <xf numFmtId="0" fontId="52" fillId="0" borderId="4" xfId="2" applyFont="1" applyFill="1" applyBorder="1" applyAlignment="1">
      <alignment horizontal="center" vertical="center"/>
    </xf>
    <xf numFmtId="0" fontId="10" fillId="0" borderId="0" xfId="2" applyFont="1" applyFill="1" applyAlignment="1">
      <alignment horizontal="left" vertical="center"/>
    </xf>
    <xf numFmtId="0" fontId="106" fillId="38" borderId="0" xfId="2" applyFont="1" applyFill="1" applyAlignment="1">
      <alignment horizontal="left" vertical="top"/>
    </xf>
    <xf numFmtId="0" fontId="59" fillId="0" borderId="0" xfId="2" applyFont="1" applyFill="1" applyAlignment="1">
      <alignment horizontal="left" vertical="top" wrapText="1"/>
    </xf>
    <xf numFmtId="0" fontId="52" fillId="14" borderId="16" xfId="2" applyFont="1" applyFill="1" applyBorder="1" applyAlignment="1">
      <alignment horizontal="center" vertical="center"/>
    </xf>
    <xf numFmtId="0" fontId="52" fillId="14" borderId="46" xfId="2" applyFont="1" applyFill="1" applyBorder="1" applyAlignment="1">
      <alignment horizontal="center" vertical="center"/>
    </xf>
    <xf numFmtId="0" fontId="52" fillId="14" borderId="47" xfId="2" applyFont="1" applyFill="1" applyBorder="1" applyAlignment="1">
      <alignment horizontal="center" vertical="center"/>
    </xf>
    <xf numFmtId="0" fontId="52" fillId="14" borderId="14" xfId="2" applyFont="1" applyFill="1" applyBorder="1" applyAlignment="1">
      <alignment horizontal="center" vertical="center"/>
    </xf>
    <xf numFmtId="0" fontId="52" fillId="14" borderId="88" xfId="2" applyFont="1" applyFill="1" applyBorder="1" applyAlignment="1">
      <alignment horizontal="center" vertical="center"/>
    </xf>
    <xf numFmtId="0" fontId="52" fillId="14" borderId="22" xfId="2" applyFont="1" applyFill="1" applyBorder="1" applyAlignment="1">
      <alignment horizontal="center" vertical="center"/>
    </xf>
    <xf numFmtId="0" fontId="52" fillId="0" borderId="6" xfId="2" applyFont="1" applyFill="1" applyBorder="1" applyAlignment="1">
      <alignment horizontal="center" vertical="center"/>
    </xf>
    <xf numFmtId="0" fontId="52" fillId="0" borderId="77" xfId="2" applyFont="1" applyFill="1" applyBorder="1" applyAlignment="1">
      <alignment horizontal="center" vertical="center"/>
    </xf>
    <xf numFmtId="0" fontId="52" fillId="0" borderId="120" xfId="2" applyFont="1" applyFill="1" applyBorder="1" applyAlignment="1">
      <alignment horizontal="center" vertical="center"/>
    </xf>
    <xf numFmtId="0" fontId="52" fillId="0" borderId="119" xfId="2" applyFont="1" applyFill="1" applyBorder="1" applyAlignment="1">
      <alignment horizontal="center" vertical="center"/>
    </xf>
    <xf numFmtId="20" fontId="1" fillId="0" borderId="0" xfId="2" applyNumberFormat="1" applyFont="1" applyFill="1" applyBorder="1" applyAlignment="1">
      <alignment horizontal="center" vertical="center" shrinkToFit="1"/>
    </xf>
    <xf numFmtId="0" fontId="52" fillId="0" borderId="42" xfId="2" applyFont="1" applyFill="1" applyBorder="1" applyAlignment="1">
      <alignment horizontal="center" vertical="center"/>
    </xf>
    <xf numFmtId="0" fontId="52" fillId="0" borderId="12" xfId="2" applyFont="1" applyFill="1" applyBorder="1" applyAlignment="1">
      <alignment horizontal="center" vertical="center"/>
    </xf>
    <xf numFmtId="0" fontId="52" fillId="0" borderId="15" xfId="2" applyFont="1" applyFill="1" applyBorder="1" applyAlignment="1">
      <alignment horizontal="center" vertical="center"/>
    </xf>
    <xf numFmtId="0" fontId="52" fillId="0" borderId="5" xfId="2" applyFont="1" applyFill="1" applyBorder="1" applyAlignment="1">
      <alignment horizontal="center" vertical="center"/>
    </xf>
    <xf numFmtId="0" fontId="52" fillId="0" borderId="7" xfId="2" applyFont="1" applyFill="1" applyBorder="1" applyAlignment="1">
      <alignment horizontal="center" vertical="center"/>
    </xf>
    <xf numFmtId="0" fontId="65" fillId="14" borderId="0" xfId="2" applyFont="1" applyFill="1" applyAlignment="1">
      <alignment horizontal="center" vertical="center" textRotation="255"/>
    </xf>
    <xf numFmtId="0" fontId="65" fillId="0" borderId="0" xfId="2" applyFont="1" applyFill="1" applyAlignment="1">
      <alignment horizontal="center" vertical="center" textRotation="255"/>
    </xf>
    <xf numFmtId="0" fontId="66" fillId="0" borderId="0" xfId="2" applyFont="1" applyFill="1" applyAlignment="1">
      <alignment horizontal="center" vertical="center" textRotation="255"/>
    </xf>
    <xf numFmtId="0" fontId="4" fillId="0" borderId="0" xfId="2" applyFont="1" applyFill="1" applyAlignment="1">
      <alignment horizontal="center" vertical="center" textRotation="255" shrinkToFit="1"/>
    </xf>
    <xf numFmtId="0" fontId="62" fillId="0" borderId="0" xfId="2" applyFont="1" applyFill="1" applyAlignment="1">
      <alignment horizontal="center" vertical="center" textRotation="255" shrinkToFit="1"/>
    </xf>
    <xf numFmtId="0" fontId="65" fillId="14" borderId="0" xfId="26" applyFont="1" applyFill="1" applyAlignment="1">
      <alignment horizontal="center" vertical="center" textRotation="255"/>
    </xf>
    <xf numFmtId="0" fontId="65" fillId="0" borderId="0" xfId="26" applyFont="1" applyFill="1" applyAlignment="1">
      <alignment horizontal="center" vertical="center" textRotation="255"/>
    </xf>
    <xf numFmtId="0" fontId="65" fillId="0" borderId="0" xfId="2" applyFont="1" applyFill="1" applyAlignment="1">
      <alignment horizontal="center" vertical="center" textRotation="255" wrapText="1" shrinkToFit="1"/>
    </xf>
    <xf numFmtId="49" fontId="17" fillId="0" borderId="32" xfId="2" applyNumberFormat="1" applyFont="1" applyFill="1" applyBorder="1" applyAlignment="1">
      <alignment horizontal="center" vertical="center"/>
    </xf>
    <xf numFmtId="0" fontId="64" fillId="14" borderId="0" xfId="2" applyFont="1" applyFill="1" applyBorder="1" applyAlignment="1">
      <alignment horizontal="center" vertical="center" shrinkToFit="1"/>
    </xf>
    <xf numFmtId="0" fontId="64" fillId="14" borderId="69" xfId="2" applyFont="1" applyFill="1" applyBorder="1" applyAlignment="1">
      <alignment horizontal="center" vertical="center" shrinkToFit="1"/>
    </xf>
    <xf numFmtId="0" fontId="33" fillId="14" borderId="70" xfId="2" applyFont="1" applyFill="1" applyBorder="1" applyAlignment="1">
      <alignment horizontal="center" vertical="center" shrinkToFit="1"/>
    </xf>
    <xf numFmtId="0" fontId="33" fillId="14" borderId="0" xfId="2" applyFont="1" applyFill="1" applyBorder="1" applyAlignment="1">
      <alignment horizontal="center" vertical="center" shrinkToFit="1"/>
    </xf>
    <xf numFmtId="0" fontId="33" fillId="14" borderId="69" xfId="2" applyFont="1" applyFill="1" applyBorder="1" applyAlignment="1">
      <alignment horizontal="center" vertical="center" shrinkToFit="1"/>
    </xf>
    <xf numFmtId="0" fontId="15" fillId="14" borderId="70" xfId="2" applyFont="1" applyFill="1" applyBorder="1" applyAlignment="1">
      <alignment horizontal="center" vertical="center" shrinkToFit="1"/>
    </xf>
    <xf numFmtId="0" fontId="15" fillId="14" borderId="0" xfId="2" applyFont="1" applyFill="1" applyBorder="1" applyAlignment="1">
      <alignment horizontal="center" vertical="center" shrinkToFit="1"/>
    </xf>
    <xf numFmtId="0" fontId="1" fillId="0" borderId="12" xfId="2" applyFont="1" applyFill="1" applyBorder="1" applyAlignment="1">
      <alignment horizontal="center" vertical="center"/>
    </xf>
    <xf numFmtId="0" fontId="52" fillId="0" borderId="124" xfId="2" applyFont="1" applyFill="1" applyBorder="1" applyAlignment="1">
      <alignment horizontal="center" vertical="center"/>
    </xf>
    <xf numFmtId="0" fontId="106" fillId="0" borderId="0" xfId="2" applyFont="1" applyFill="1" applyAlignment="1">
      <alignment horizontal="left" vertical="top"/>
    </xf>
    <xf numFmtId="0" fontId="59" fillId="0" borderId="0" xfId="2" applyFont="1" applyFill="1" applyAlignment="1">
      <alignment horizontal="left" vertical="top"/>
    </xf>
    <xf numFmtId="0" fontId="27" fillId="14" borderId="16" xfId="2" applyFont="1" applyFill="1" applyBorder="1" applyAlignment="1">
      <alignment horizontal="center" vertical="center"/>
    </xf>
    <xf numFmtId="0" fontId="27" fillId="14" borderId="46" xfId="2" applyFont="1" applyFill="1" applyBorder="1" applyAlignment="1">
      <alignment horizontal="center" vertical="center"/>
    </xf>
    <xf numFmtId="0" fontId="27" fillId="14" borderId="47" xfId="2" applyFont="1" applyFill="1" applyBorder="1" applyAlignment="1">
      <alignment horizontal="center" vertical="center"/>
    </xf>
    <xf numFmtId="0" fontId="27" fillId="14" borderId="14" xfId="2" applyFont="1" applyFill="1" applyBorder="1" applyAlignment="1">
      <alignment horizontal="center" vertical="center"/>
    </xf>
    <xf numFmtId="0" fontId="27" fillId="14" borderId="88" xfId="2" applyFont="1" applyFill="1" applyBorder="1" applyAlignment="1">
      <alignment horizontal="center" vertical="center"/>
    </xf>
    <xf numFmtId="0" fontId="27" fillId="14" borderId="22" xfId="2" applyFont="1" applyFill="1" applyBorder="1" applyAlignment="1">
      <alignment horizontal="center" vertical="center"/>
    </xf>
    <xf numFmtId="0" fontId="62" fillId="0" borderId="119" xfId="2" applyFont="1" applyFill="1" applyBorder="1" applyAlignment="1">
      <alignment horizontal="center" vertical="center"/>
    </xf>
    <xf numFmtId="0" fontId="62" fillId="0" borderId="118" xfId="2" applyFont="1" applyFill="1" applyBorder="1" applyAlignment="1">
      <alignment horizontal="center" vertical="center"/>
    </xf>
    <xf numFmtId="0" fontId="0" fillId="0" borderId="0" xfId="2" applyFont="1" applyFill="1" applyBorder="1" applyAlignment="1">
      <alignment horizontal="center" vertical="center" shrinkToFit="1"/>
    </xf>
    <xf numFmtId="0" fontId="62" fillId="0" borderId="80" xfId="2" applyFont="1" applyFill="1" applyBorder="1" applyAlignment="1">
      <alignment horizontal="center" vertical="center"/>
    </xf>
    <xf numFmtId="0" fontId="62" fillId="0" borderId="74" xfId="2" applyFont="1" applyFill="1" applyBorder="1" applyAlignment="1">
      <alignment horizontal="center" vertical="center"/>
    </xf>
    <xf numFmtId="0" fontId="67" fillId="0" borderId="43" xfId="97" applyFont="1" applyBorder="1" applyAlignment="1">
      <alignment horizontal="center" vertical="center"/>
    </xf>
    <xf numFmtId="0" fontId="67" fillId="0" borderId="10" xfId="97" applyFont="1" applyBorder="1" applyAlignment="1">
      <alignment horizontal="center" vertical="center"/>
    </xf>
    <xf numFmtId="0" fontId="67" fillId="0" borderId="4" xfId="97" applyFont="1" applyBorder="1" applyAlignment="1">
      <alignment horizontal="center" vertical="center"/>
    </xf>
    <xf numFmtId="0" fontId="11" fillId="0" borderId="0" xfId="97" applyFont="1" applyAlignment="1">
      <alignment horizontal="center" vertical="center"/>
    </xf>
    <xf numFmtId="0" fontId="9" fillId="0" borderId="46" xfId="97" applyFont="1" applyBorder="1" applyAlignment="1">
      <alignment horizontal="center" vertical="center"/>
    </xf>
    <xf numFmtId="0" fontId="9" fillId="0" borderId="88" xfId="97" applyFont="1" applyBorder="1" applyAlignment="1">
      <alignment horizontal="center" vertical="center"/>
    </xf>
    <xf numFmtId="0" fontId="21" fillId="0" borderId="88" xfId="97" applyBorder="1" applyAlignment="1">
      <alignment horizontal="center" vertical="center" shrinkToFit="1"/>
    </xf>
    <xf numFmtId="0" fontId="13" fillId="0" borderId="88" xfId="97" applyFont="1" applyBorder="1" applyAlignment="1">
      <alignment horizontal="center" vertical="center" shrinkToFit="1"/>
    </xf>
    <xf numFmtId="0" fontId="21" fillId="3" borderId="98" xfId="97" applyFill="1" applyBorder="1" applyAlignment="1">
      <alignment horizontal="center" vertical="center"/>
    </xf>
    <xf numFmtId="0" fontId="21" fillId="3" borderId="99" xfId="97" applyFill="1" applyBorder="1" applyAlignment="1">
      <alignment horizontal="center" vertical="center"/>
    </xf>
    <xf numFmtId="0" fontId="21" fillId="3" borderId="100" xfId="97" applyFill="1" applyBorder="1" applyAlignment="1">
      <alignment horizontal="center" vertical="center"/>
    </xf>
    <xf numFmtId="0" fontId="67" fillId="0" borderId="0" xfId="97" applyFont="1" applyAlignment="1">
      <alignment horizontal="center" vertical="center"/>
    </xf>
    <xf numFmtId="0" fontId="21" fillId="4" borderId="44" xfId="97" applyFill="1" applyBorder="1" applyAlignment="1">
      <alignment horizontal="center" vertical="center" shrinkToFit="1"/>
    </xf>
    <xf numFmtId="0" fontId="21" fillId="4" borderId="45" xfId="97" applyFill="1" applyBorder="1" applyAlignment="1">
      <alignment horizontal="center" vertical="center" shrinkToFit="1"/>
    </xf>
    <xf numFmtId="0" fontId="21" fillId="4" borderId="48" xfId="97" applyFill="1" applyBorder="1" applyAlignment="1">
      <alignment horizontal="center" vertical="center" shrinkToFit="1"/>
    </xf>
    <xf numFmtId="0" fontId="21" fillId="0" borderId="0" xfId="97" applyAlignment="1">
      <alignment horizontal="center" vertical="center"/>
    </xf>
    <xf numFmtId="0" fontId="15" fillId="0" borderId="1" xfId="97" applyFont="1" applyBorder="1" applyAlignment="1">
      <alignment horizontal="center" vertical="center" textRotation="255" shrinkToFit="1"/>
    </xf>
    <xf numFmtId="0" fontId="15" fillId="0" borderId="29" xfId="97" applyFont="1" applyBorder="1" applyAlignment="1">
      <alignment horizontal="center" vertical="center" textRotation="255" shrinkToFit="1"/>
    </xf>
    <xf numFmtId="0" fontId="68" fillId="0" borderId="0" xfId="97" applyFont="1" applyFill="1" applyBorder="1" applyAlignment="1">
      <alignment horizontal="center" vertical="center" textRotation="255" wrapText="1"/>
    </xf>
    <xf numFmtId="0" fontId="15" fillId="0" borderId="97" xfId="97" applyFont="1" applyBorder="1" applyAlignment="1">
      <alignment horizontal="center" vertical="center" textRotation="255" shrinkToFit="1"/>
    </xf>
    <xf numFmtId="0" fontId="13" fillId="0" borderId="0" xfId="97" applyFont="1" applyBorder="1" applyAlignment="1">
      <alignment horizontal="center" vertical="center"/>
    </xf>
    <xf numFmtId="0" fontId="21" fillId="0" borderId="44" xfId="97" applyBorder="1" applyAlignment="1">
      <alignment horizontal="center" vertical="center" shrinkToFit="1"/>
    </xf>
    <xf numFmtId="0" fontId="21" fillId="0" borderId="45" xfId="97" applyBorder="1" applyAlignment="1">
      <alignment horizontal="center" vertical="center" shrinkToFit="1"/>
    </xf>
    <xf numFmtId="0" fontId="67" fillId="0" borderId="9" xfId="97" applyFont="1" applyBorder="1" applyAlignment="1">
      <alignment horizontal="center" vertical="center" textRotation="255"/>
    </xf>
    <xf numFmtId="0" fontId="67" fillId="0" borderId="21" xfId="97" applyFont="1" applyBorder="1" applyAlignment="1">
      <alignment horizontal="center" vertical="center" textRotation="255"/>
    </xf>
    <xf numFmtId="0" fontId="17" fillId="0" borderId="46" xfId="97" applyFont="1" applyFill="1" applyBorder="1" applyAlignment="1">
      <alignment horizontal="left" vertical="center" wrapText="1"/>
    </xf>
    <xf numFmtId="0" fontId="17" fillId="0" borderId="0" xfId="97" applyFont="1" applyFill="1" applyBorder="1" applyAlignment="1">
      <alignment horizontal="left" vertical="center" wrapText="1"/>
    </xf>
    <xf numFmtId="0" fontId="17" fillId="0" borderId="88" xfId="97" applyFont="1" applyFill="1" applyBorder="1" applyAlignment="1">
      <alignment horizontal="left" vertical="center" wrapText="1"/>
    </xf>
    <xf numFmtId="0" fontId="16" fillId="0" borderId="0" xfId="97" applyFont="1" applyFill="1" applyBorder="1" applyAlignment="1">
      <alignment horizontal="center" vertical="center"/>
    </xf>
    <xf numFmtId="0" fontId="9" fillId="0" borderId="16" xfId="97" applyFont="1" applyBorder="1" applyAlignment="1">
      <alignment horizontal="center" vertical="center"/>
    </xf>
    <xf numFmtId="0" fontId="9" fillId="0" borderId="47" xfId="97" applyFont="1" applyBorder="1" applyAlignment="1">
      <alignment horizontal="center" vertical="center"/>
    </xf>
    <xf numFmtId="0" fontId="9" fillId="0" borderId="14" xfId="97" applyFont="1" applyBorder="1" applyAlignment="1">
      <alignment horizontal="center" vertical="center"/>
    </xf>
    <xf numFmtId="0" fontId="9" fillId="0" borderId="22" xfId="97" applyFont="1" applyBorder="1" applyAlignment="1">
      <alignment horizontal="center" vertical="center"/>
    </xf>
    <xf numFmtId="0" fontId="4" fillId="0" borderId="16" xfId="97" applyFont="1" applyBorder="1" applyAlignment="1">
      <alignment horizontal="center" vertical="center" shrinkToFit="1"/>
    </xf>
    <xf numFmtId="0" fontId="4" fillId="0" borderId="46" xfId="97" applyFont="1" applyBorder="1" applyAlignment="1">
      <alignment horizontal="center" vertical="center" shrinkToFit="1"/>
    </xf>
    <xf numFmtId="0" fontId="4" fillId="0" borderId="47" xfId="97" applyFont="1" applyBorder="1" applyAlignment="1">
      <alignment horizontal="center" vertical="center" shrinkToFit="1"/>
    </xf>
    <xf numFmtId="0" fontId="4" fillId="0" borderId="14" xfId="97" applyFont="1" applyBorder="1" applyAlignment="1">
      <alignment horizontal="center" vertical="center" shrinkToFit="1"/>
    </xf>
    <xf numFmtId="0" fontId="4" fillId="0" borderId="88" xfId="97" applyFont="1" applyBorder="1" applyAlignment="1">
      <alignment horizontal="center" vertical="center" shrinkToFit="1"/>
    </xf>
    <xf numFmtId="0" fontId="4" fillId="0" borderId="22" xfId="97" applyFont="1" applyBorder="1" applyAlignment="1">
      <alignment horizontal="center" vertical="center" shrinkToFit="1"/>
    </xf>
    <xf numFmtId="0" fontId="8" fillId="0" borderId="101" xfId="97" applyFont="1" applyBorder="1" applyAlignment="1">
      <alignment horizontal="center" vertical="center"/>
    </xf>
    <xf numFmtId="0" fontId="8" fillId="0" borderId="102" xfId="97" applyFont="1" applyBorder="1" applyAlignment="1">
      <alignment horizontal="center" vertical="center"/>
    </xf>
    <xf numFmtId="0" fontId="8" fillId="0" borderId="0" xfId="97" applyFont="1" applyBorder="1" applyAlignment="1">
      <alignment horizontal="center" vertical="center"/>
    </xf>
    <xf numFmtId="0" fontId="8" fillId="0" borderId="104" xfId="97" applyFont="1" applyBorder="1" applyAlignment="1">
      <alignment horizontal="center" vertical="center"/>
    </xf>
    <xf numFmtId="0" fontId="8" fillId="0" borderId="107" xfId="97" applyFont="1" applyBorder="1" applyAlignment="1">
      <alignment horizontal="center" vertical="center"/>
    </xf>
    <xf numFmtId="0" fontId="8" fillId="0" borderId="108" xfId="97" applyFont="1" applyBorder="1" applyAlignment="1">
      <alignment horizontal="center" vertical="center"/>
    </xf>
    <xf numFmtId="0" fontId="21" fillId="0" borderId="16" xfId="97" applyBorder="1" applyAlignment="1">
      <alignment horizontal="center" vertical="center" textRotation="255" shrinkToFit="1"/>
    </xf>
    <xf numFmtId="0" fontId="21" fillId="0" borderId="47" xfId="97" applyBorder="1" applyAlignment="1">
      <alignment horizontal="center" vertical="center" textRotation="255" shrinkToFit="1"/>
    </xf>
    <xf numFmtId="0" fontId="21" fillId="0" borderId="9" xfId="97" applyBorder="1" applyAlignment="1">
      <alignment horizontal="center" vertical="center" textRotation="255" shrinkToFit="1"/>
    </xf>
    <xf numFmtId="0" fontId="21" fillId="0" borderId="21" xfId="97" applyBorder="1" applyAlignment="1">
      <alignment horizontal="center" vertical="center" textRotation="255" shrinkToFit="1"/>
    </xf>
    <xf numFmtId="0" fontId="21" fillId="0" borderId="14" xfId="97" applyBorder="1" applyAlignment="1">
      <alignment horizontal="center" vertical="center" textRotation="255" shrinkToFit="1"/>
    </xf>
    <xf numFmtId="0" fontId="21" fillId="0" borderId="22" xfId="97" applyBorder="1" applyAlignment="1">
      <alignment horizontal="center" vertical="center" textRotation="255" shrinkToFit="1"/>
    </xf>
    <xf numFmtId="0" fontId="8" fillId="0" borderId="103" xfId="97" applyFont="1" applyBorder="1" applyAlignment="1">
      <alignment horizontal="center" vertical="center"/>
    </xf>
    <xf numFmtId="0" fontId="8" fillId="0" borderId="105" xfId="97" applyFont="1" applyBorder="1" applyAlignment="1">
      <alignment horizontal="center" vertical="center"/>
    </xf>
    <xf numFmtId="0" fontId="8" fillId="0" borderId="106" xfId="97" applyFont="1" applyBorder="1" applyAlignment="1">
      <alignment horizontal="center" vertical="center"/>
    </xf>
    <xf numFmtId="0" fontId="21" fillId="0" borderId="103" xfId="97" applyBorder="1" applyAlignment="1">
      <alignment horizontal="center" vertical="center"/>
    </xf>
    <xf numFmtId="0" fontId="21" fillId="0" borderId="102" xfId="97" applyBorder="1" applyAlignment="1">
      <alignment horizontal="center" vertical="center"/>
    </xf>
    <xf numFmtId="0" fontId="21" fillId="0" borderId="106" xfId="97" applyBorder="1" applyAlignment="1">
      <alignment horizontal="center" vertical="center"/>
    </xf>
    <xf numFmtId="0" fontId="21" fillId="0" borderId="108" xfId="97" applyBorder="1" applyAlignment="1">
      <alignment horizontal="center" vertical="center"/>
    </xf>
    <xf numFmtId="0" fontId="67" fillId="0" borderId="16" xfId="97" applyFont="1" applyBorder="1" applyAlignment="1">
      <alignment horizontal="center" vertical="center"/>
    </xf>
    <xf numFmtId="0" fontId="67" fillId="0" borderId="46" xfId="97" applyFont="1" applyBorder="1" applyAlignment="1">
      <alignment horizontal="center" vertical="center"/>
    </xf>
    <xf numFmtId="0" fontId="67" fillId="0" borderId="9" xfId="97" applyFont="1" applyBorder="1" applyAlignment="1">
      <alignment horizontal="center" vertical="center"/>
    </xf>
    <xf numFmtId="0" fontId="67" fillId="0" borderId="0" xfId="97" applyFont="1" applyBorder="1" applyAlignment="1">
      <alignment horizontal="center" vertical="center"/>
    </xf>
    <xf numFmtId="0" fontId="21" fillId="0" borderId="0" xfId="97" applyBorder="1" applyAlignment="1">
      <alignment horizontal="center" vertical="center"/>
    </xf>
    <xf numFmtId="0" fontId="21" fillId="0" borderId="88" xfId="97" applyBorder="1" applyAlignment="1">
      <alignment horizontal="center" vertical="center"/>
    </xf>
    <xf numFmtId="0" fontId="21" fillId="3" borderId="0" xfId="97" applyFill="1" applyBorder="1" applyAlignment="1">
      <alignment horizontal="center" vertical="center"/>
    </xf>
    <xf numFmtId="0" fontId="21" fillId="0" borderId="44" xfId="97" applyBorder="1" applyAlignment="1">
      <alignment horizontal="center" vertical="center"/>
    </xf>
    <xf numFmtId="0" fontId="21" fillId="0" borderId="45" xfId="97" applyBorder="1" applyAlignment="1">
      <alignment horizontal="center" vertical="center"/>
    </xf>
    <xf numFmtId="0" fontId="21" fillId="0" borderId="48" xfId="97" applyBorder="1" applyAlignment="1">
      <alignment horizontal="center" vertical="center"/>
    </xf>
    <xf numFmtId="0" fontId="13" fillId="0" borderId="46" xfId="97" applyFont="1" applyBorder="1" applyAlignment="1">
      <alignment horizontal="center" vertical="center" shrinkToFit="1"/>
    </xf>
    <xf numFmtId="0" fontId="21" fillId="0" borderId="46" xfId="97" applyBorder="1" applyAlignment="1">
      <alignment horizontal="center" vertical="center" shrinkToFit="1"/>
    </xf>
    <xf numFmtId="0" fontId="103" fillId="0" borderId="0" xfId="0" applyFont="1" applyAlignment="1">
      <alignment horizontal="center" vertical="center"/>
    </xf>
  </cellXfs>
  <cellStyles count="99">
    <cellStyle name="20% - アクセント 1 2" xfId="32" xr:uid="{00000000-0005-0000-0000-000000000000}"/>
    <cellStyle name="20% - アクセント 2 2" xfId="33" xr:uid="{00000000-0005-0000-0000-000001000000}"/>
    <cellStyle name="20% - アクセント 3 2" xfId="34" xr:uid="{00000000-0005-0000-0000-000002000000}"/>
    <cellStyle name="20% - アクセント 4 2" xfId="35" xr:uid="{00000000-0005-0000-0000-000003000000}"/>
    <cellStyle name="20% - アクセント 5 2" xfId="36" xr:uid="{00000000-0005-0000-0000-000004000000}"/>
    <cellStyle name="20% - アクセント 6 2" xfId="37" xr:uid="{00000000-0005-0000-0000-000005000000}"/>
    <cellStyle name="20% - アクセント1" xfId="5" xr:uid="{00000000-0005-0000-0000-000006000000}"/>
    <cellStyle name="20% - アクセント1 2" xfId="38" xr:uid="{00000000-0005-0000-0000-000007000000}"/>
    <cellStyle name="20% - アクセント2" xfId="6" xr:uid="{00000000-0005-0000-0000-000008000000}"/>
    <cellStyle name="20% - アクセント2 2" xfId="39" xr:uid="{00000000-0005-0000-0000-000009000000}"/>
    <cellStyle name="20% - アクセント3" xfId="7" xr:uid="{00000000-0005-0000-0000-00000A000000}"/>
    <cellStyle name="20% - アクセント3 2" xfId="40" xr:uid="{00000000-0005-0000-0000-00000B000000}"/>
    <cellStyle name="20% - アクセント4" xfId="8" xr:uid="{00000000-0005-0000-0000-00000C000000}"/>
    <cellStyle name="20% - アクセント4 2" xfId="41" xr:uid="{00000000-0005-0000-0000-00000D000000}"/>
    <cellStyle name="20% - アクセント5" xfId="9" xr:uid="{00000000-0005-0000-0000-00000E000000}"/>
    <cellStyle name="20% - アクセント5 2" xfId="42" xr:uid="{00000000-0005-0000-0000-00000F000000}"/>
    <cellStyle name="20% - アクセント6" xfId="10" xr:uid="{00000000-0005-0000-0000-000010000000}"/>
    <cellStyle name="20% - アクセント6 2" xfId="43" xr:uid="{00000000-0005-0000-0000-000011000000}"/>
    <cellStyle name="40% - アクセント 1 2" xfId="44" xr:uid="{00000000-0005-0000-0000-000012000000}"/>
    <cellStyle name="40% - アクセント 2 2" xfId="45" xr:uid="{00000000-0005-0000-0000-000013000000}"/>
    <cellStyle name="40% - アクセント 3 2" xfId="46" xr:uid="{00000000-0005-0000-0000-000014000000}"/>
    <cellStyle name="40% - アクセント 4 2" xfId="47" xr:uid="{00000000-0005-0000-0000-000015000000}"/>
    <cellStyle name="40% - アクセント 5 2" xfId="48" xr:uid="{00000000-0005-0000-0000-000016000000}"/>
    <cellStyle name="40% - アクセント 6 2" xfId="49" xr:uid="{00000000-0005-0000-0000-000017000000}"/>
    <cellStyle name="40% - アクセント1" xfId="11" xr:uid="{00000000-0005-0000-0000-000018000000}"/>
    <cellStyle name="40% - アクセント1 2" xfId="50" xr:uid="{00000000-0005-0000-0000-000019000000}"/>
    <cellStyle name="40% - アクセント2" xfId="12" xr:uid="{00000000-0005-0000-0000-00001A000000}"/>
    <cellStyle name="40% - アクセント2 2" xfId="51" xr:uid="{00000000-0005-0000-0000-00001B000000}"/>
    <cellStyle name="40% - アクセント3" xfId="13" xr:uid="{00000000-0005-0000-0000-00001C000000}"/>
    <cellStyle name="40% - アクセント3 2" xfId="52" xr:uid="{00000000-0005-0000-0000-00001D000000}"/>
    <cellStyle name="40% - アクセント4" xfId="14" xr:uid="{00000000-0005-0000-0000-00001E000000}"/>
    <cellStyle name="40% - アクセント4 2" xfId="53" xr:uid="{00000000-0005-0000-0000-00001F000000}"/>
    <cellStyle name="40% - アクセント5" xfId="15" xr:uid="{00000000-0005-0000-0000-000020000000}"/>
    <cellStyle name="40% - アクセント5 2" xfId="54" xr:uid="{00000000-0005-0000-0000-000021000000}"/>
    <cellStyle name="40% - アクセント6" xfId="16" xr:uid="{00000000-0005-0000-0000-000022000000}"/>
    <cellStyle name="40% - アクセント6 2" xfId="55" xr:uid="{00000000-0005-0000-0000-000023000000}"/>
    <cellStyle name="60% - アクセント 1 2" xfId="56" xr:uid="{00000000-0005-0000-0000-000024000000}"/>
    <cellStyle name="60% - アクセント 2 2" xfId="57" xr:uid="{00000000-0005-0000-0000-000025000000}"/>
    <cellStyle name="60% - アクセント 3 2" xfId="58" xr:uid="{00000000-0005-0000-0000-000026000000}"/>
    <cellStyle name="60% - アクセント 4 2" xfId="59" xr:uid="{00000000-0005-0000-0000-000027000000}"/>
    <cellStyle name="60% - アクセント 5 2" xfId="60" xr:uid="{00000000-0005-0000-0000-000028000000}"/>
    <cellStyle name="60% - アクセント 6 2" xfId="61" xr:uid="{00000000-0005-0000-0000-000029000000}"/>
    <cellStyle name="60% - アクセント1" xfId="17" xr:uid="{00000000-0005-0000-0000-00002A000000}"/>
    <cellStyle name="60% - アクセント1 2" xfId="62" xr:uid="{00000000-0005-0000-0000-00002B000000}"/>
    <cellStyle name="60% - アクセント2" xfId="18" xr:uid="{00000000-0005-0000-0000-00002C000000}"/>
    <cellStyle name="60% - アクセント2 2" xfId="63" xr:uid="{00000000-0005-0000-0000-00002D000000}"/>
    <cellStyle name="60% - アクセント3" xfId="19" xr:uid="{00000000-0005-0000-0000-00002E000000}"/>
    <cellStyle name="60% - アクセント3 2" xfId="64" xr:uid="{00000000-0005-0000-0000-00002F000000}"/>
    <cellStyle name="60% - アクセント4" xfId="20" xr:uid="{00000000-0005-0000-0000-000030000000}"/>
    <cellStyle name="60% - アクセント4 2" xfId="65" xr:uid="{00000000-0005-0000-0000-000031000000}"/>
    <cellStyle name="60% - アクセント5" xfId="21" xr:uid="{00000000-0005-0000-0000-000032000000}"/>
    <cellStyle name="60% - アクセント5 2" xfId="66" xr:uid="{00000000-0005-0000-0000-000033000000}"/>
    <cellStyle name="60% - アクセント6" xfId="22" xr:uid="{00000000-0005-0000-0000-000034000000}"/>
    <cellStyle name="60% - アクセント6 2" xfId="67" xr:uid="{00000000-0005-0000-0000-000035000000}"/>
    <cellStyle name="アクセント 1 2" xfId="68" xr:uid="{00000000-0005-0000-0000-000036000000}"/>
    <cellStyle name="アクセント 2 2" xfId="69" xr:uid="{00000000-0005-0000-0000-000037000000}"/>
    <cellStyle name="アクセント 3 2" xfId="70" xr:uid="{00000000-0005-0000-0000-000038000000}"/>
    <cellStyle name="アクセント 4 2" xfId="71" xr:uid="{00000000-0005-0000-0000-000039000000}"/>
    <cellStyle name="アクセント 5 2" xfId="72" xr:uid="{00000000-0005-0000-0000-00003A000000}"/>
    <cellStyle name="アクセント 6 2" xfId="73" xr:uid="{00000000-0005-0000-0000-00003B000000}"/>
    <cellStyle name="タイトル 2" xfId="74" xr:uid="{00000000-0005-0000-0000-00003C000000}"/>
    <cellStyle name="チェック セル 2" xfId="75" xr:uid="{00000000-0005-0000-0000-00003D000000}"/>
    <cellStyle name="どちらでもない 2" xfId="76" xr:uid="{00000000-0005-0000-0000-00003E000000}"/>
    <cellStyle name="ハイパーリンク" xfId="1" builtinId="8"/>
    <cellStyle name="ハイパーリンク 2" xfId="4" xr:uid="{00000000-0005-0000-0000-000040000000}"/>
    <cellStyle name="ハイパーリンク 3" xfId="77" xr:uid="{00000000-0005-0000-0000-000041000000}"/>
    <cellStyle name="ハイパーリンク 4" xfId="78" xr:uid="{00000000-0005-0000-0000-000042000000}"/>
    <cellStyle name="メモ 2" xfId="79" xr:uid="{00000000-0005-0000-0000-000043000000}"/>
    <cellStyle name="リンク セル 2" xfId="80" xr:uid="{00000000-0005-0000-0000-000044000000}"/>
    <cellStyle name="悪い 2" xfId="81" xr:uid="{00000000-0005-0000-0000-000045000000}"/>
    <cellStyle name="計算 2" xfId="82" xr:uid="{00000000-0005-0000-0000-000046000000}"/>
    <cellStyle name="警告文 2" xfId="83" xr:uid="{00000000-0005-0000-0000-000047000000}"/>
    <cellStyle name="桁区切り 2" xfId="23" xr:uid="{00000000-0005-0000-0000-000048000000}"/>
    <cellStyle name="見出し 1 2" xfId="84" xr:uid="{00000000-0005-0000-0000-000049000000}"/>
    <cellStyle name="見出し 2 2" xfId="85" xr:uid="{00000000-0005-0000-0000-00004A000000}"/>
    <cellStyle name="見出し 3 2" xfId="86" xr:uid="{00000000-0005-0000-0000-00004B000000}"/>
    <cellStyle name="見出し 4 2" xfId="87" xr:uid="{00000000-0005-0000-0000-00004C000000}"/>
    <cellStyle name="合計" xfId="24" xr:uid="{00000000-0005-0000-0000-00004D000000}"/>
    <cellStyle name="集計 2" xfId="88" xr:uid="{00000000-0005-0000-0000-00004E000000}"/>
    <cellStyle name="出力 2" xfId="89" xr:uid="{00000000-0005-0000-0000-00004F000000}"/>
    <cellStyle name="説明文 2" xfId="90" xr:uid="{00000000-0005-0000-0000-000050000000}"/>
    <cellStyle name="通貨 2" xfId="25" xr:uid="{00000000-0005-0000-0000-000051000000}"/>
    <cellStyle name="入力 2" xfId="91" xr:uid="{00000000-0005-0000-0000-000052000000}"/>
    <cellStyle name="標準" xfId="0" builtinId="0"/>
    <cellStyle name="標準 2" xfId="3" xr:uid="{00000000-0005-0000-0000-000054000000}"/>
    <cellStyle name="標準 3" xfId="26" xr:uid="{00000000-0005-0000-0000-000055000000}"/>
    <cellStyle name="標準 3 2" xfId="95" xr:uid="{00000000-0005-0000-0000-000056000000}"/>
    <cellStyle name="標準 4" xfId="27" xr:uid="{00000000-0005-0000-0000-000057000000}"/>
    <cellStyle name="標準 4 2" xfId="96" xr:uid="{00000000-0005-0000-0000-000058000000}"/>
    <cellStyle name="標準 5" xfId="28" xr:uid="{00000000-0005-0000-0000-000059000000}"/>
    <cellStyle name="標準 6" xfId="30" xr:uid="{00000000-0005-0000-0000-00005A000000}"/>
    <cellStyle name="標準 7" xfId="31" xr:uid="{00000000-0005-0000-0000-00005B000000}"/>
    <cellStyle name="標準 8" xfId="94" xr:uid="{00000000-0005-0000-0000-00005C000000}"/>
    <cellStyle name="標準_2008-kenchiji-tournament" xfId="2" xr:uid="{00000000-0005-0000-0000-00005D000000}"/>
    <cellStyle name="標準_会場図（アップスペース記載）" xfId="97" xr:uid="{00000000-0005-0000-0000-00005E000000}"/>
    <cellStyle name="標準_九州駐車証" xfId="98" xr:uid="{00000000-0005-0000-0000-00005F000000}"/>
    <cellStyle name="普通" xfId="29" xr:uid="{00000000-0005-0000-0000-000060000000}"/>
    <cellStyle name="普通 2" xfId="92" xr:uid="{00000000-0005-0000-0000-000061000000}"/>
    <cellStyle name="良い 2" xfId="93" xr:uid="{00000000-0005-0000-0000-000062000000}"/>
  </cellStyles>
  <dxfs count="0"/>
  <tableStyles count="0" defaultTableStyle="TableStyleMedium2" defaultPivotStyle="PivotStyleLight16"/>
  <colors>
    <mruColors>
      <color rgb="FF0000FF"/>
      <color rgb="FFFFFF99"/>
      <color rgb="FFFF00FF"/>
      <color rgb="FF009900"/>
      <color rgb="FFFFCC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5.xml.rels><?xml version="1.0" encoding="UTF-8" standalone="yes"?>
<Relationships xmlns="http://schemas.openxmlformats.org/package/2006/relationships"><Relationship Id="rId1" Type="http://schemas.openxmlformats.org/officeDocument/2006/relationships/image" Target="../media/image1.wmf"/></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1</xdr:col>
      <xdr:colOff>122465</xdr:colOff>
      <xdr:row>20</xdr:row>
      <xdr:rowOff>136070</xdr:rowOff>
    </xdr:from>
    <xdr:to>
      <xdr:col>1</xdr:col>
      <xdr:colOff>979715</xdr:colOff>
      <xdr:row>20</xdr:row>
      <xdr:rowOff>367391</xdr:rowOff>
    </xdr:to>
    <xdr:sp macro="" textlink="">
      <xdr:nvSpPr>
        <xdr:cNvPr id="7" name="テキスト ボックス 6">
          <a:extLst>
            <a:ext uri="{FF2B5EF4-FFF2-40B4-BE49-F238E27FC236}">
              <a16:creationId xmlns:a16="http://schemas.microsoft.com/office/drawing/2014/main" id="{00000000-0008-0000-0200-000007000000}"/>
            </a:ext>
          </a:extLst>
        </xdr:cNvPr>
        <xdr:cNvSpPr txBox="1"/>
      </xdr:nvSpPr>
      <xdr:spPr>
        <a:xfrm>
          <a:off x="394608" y="4571999"/>
          <a:ext cx="857250" cy="231321"/>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休憩時間</a:t>
          </a:r>
        </a:p>
      </xdr:txBody>
    </xdr:sp>
    <xdr:clientData/>
  </xdr:twoCellAnchor>
  <xdr:twoCellAnchor>
    <xdr:from>
      <xdr:col>1</xdr:col>
      <xdr:colOff>136071</xdr:colOff>
      <xdr:row>17</xdr:row>
      <xdr:rowOff>149679</xdr:rowOff>
    </xdr:from>
    <xdr:to>
      <xdr:col>1</xdr:col>
      <xdr:colOff>993321</xdr:colOff>
      <xdr:row>17</xdr:row>
      <xdr:rowOff>381000</xdr:rowOff>
    </xdr:to>
    <xdr:sp macro="" textlink="">
      <xdr:nvSpPr>
        <xdr:cNvPr id="8" name="テキスト ボックス 7">
          <a:extLst>
            <a:ext uri="{FF2B5EF4-FFF2-40B4-BE49-F238E27FC236}">
              <a16:creationId xmlns:a16="http://schemas.microsoft.com/office/drawing/2014/main" id="{00000000-0008-0000-0200-000008000000}"/>
            </a:ext>
          </a:extLst>
        </xdr:cNvPr>
        <xdr:cNvSpPr txBox="1"/>
      </xdr:nvSpPr>
      <xdr:spPr>
        <a:xfrm>
          <a:off x="408214" y="2993572"/>
          <a:ext cx="857250" cy="231321"/>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休憩時間</a:t>
          </a:r>
        </a:p>
      </xdr:txBody>
    </xdr:sp>
    <xdr:clientData/>
  </xdr:twoCellAnchor>
  <xdr:twoCellAnchor>
    <xdr:from>
      <xdr:col>1</xdr:col>
      <xdr:colOff>166008</xdr:colOff>
      <xdr:row>9</xdr:row>
      <xdr:rowOff>125184</xdr:rowOff>
    </xdr:from>
    <xdr:to>
      <xdr:col>1</xdr:col>
      <xdr:colOff>1023258</xdr:colOff>
      <xdr:row>9</xdr:row>
      <xdr:rowOff>356505</xdr:rowOff>
    </xdr:to>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438151" y="4561113"/>
          <a:ext cx="857250" cy="231321"/>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休憩時間</a:t>
          </a:r>
        </a:p>
      </xdr:txBody>
    </xdr:sp>
    <xdr:clientData/>
  </xdr:twoCellAnchor>
  <xdr:twoCellAnchor>
    <xdr:from>
      <xdr:col>1</xdr:col>
      <xdr:colOff>136071</xdr:colOff>
      <xdr:row>6</xdr:row>
      <xdr:rowOff>149679</xdr:rowOff>
    </xdr:from>
    <xdr:to>
      <xdr:col>1</xdr:col>
      <xdr:colOff>993321</xdr:colOff>
      <xdr:row>6</xdr:row>
      <xdr:rowOff>381000</xdr:rowOff>
    </xdr:to>
    <xdr:sp macro="" textlink="">
      <xdr:nvSpPr>
        <xdr:cNvPr id="12" name="テキスト ボックス 11">
          <a:extLst>
            <a:ext uri="{FF2B5EF4-FFF2-40B4-BE49-F238E27FC236}">
              <a16:creationId xmlns:a16="http://schemas.microsoft.com/office/drawing/2014/main" id="{00000000-0008-0000-0200-00000C000000}"/>
            </a:ext>
          </a:extLst>
        </xdr:cNvPr>
        <xdr:cNvSpPr txBox="1"/>
      </xdr:nvSpPr>
      <xdr:spPr>
        <a:xfrm>
          <a:off x="408214" y="10218965"/>
          <a:ext cx="857250" cy="231321"/>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休憩時間</a:t>
          </a:r>
        </a:p>
      </xdr:txBody>
    </xdr:sp>
    <xdr:clientData/>
  </xdr:twoCellAnchor>
  <xdr:oneCellAnchor>
    <xdr:from>
      <xdr:col>20</xdr:col>
      <xdr:colOff>544286</xdr:colOff>
      <xdr:row>7</xdr:row>
      <xdr:rowOff>299357</xdr:rowOff>
    </xdr:from>
    <xdr:ext cx="865173" cy="275717"/>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9456965" y="3673928"/>
          <a:ext cx="86517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ysClr val="windowText" lastClr="000000"/>
              </a:solidFill>
            </a:rPr>
            <a:t>４番Ｙカード</a:t>
          </a:r>
        </a:p>
      </xdr:txBody>
    </xdr:sp>
    <xdr:clientData/>
  </xdr:oneCellAnchor>
  <xdr:oneCellAnchor>
    <xdr:from>
      <xdr:col>44</xdr:col>
      <xdr:colOff>517071</xdr:colOff>
      <xdr:row>16</xdr:row>
      <xdr:rowOff>326571</xdr:rowOff>
    </xdr:from>
    <xdr:ext cx="961610" cy="275717"/>
    <xdr:sp macro="" textlink="">
      <xdr:nvSpPr>
        <xdr:cNvPr id="9" name="テキスト ボックス 8">
          <a:extLst>
            <a:ext uri="{FF2B5EF4-FFF2-40B4-BE49-F238E27FC236}">
              <a16:creationId xmlns:a16="http://schemas.microsoft.com/office/drawing/2014/main" id="{00000000-0008-0000-0200-000009000000}"/>
            </a:ext>
          </a:extLst>
        </xdr:cNvPr>
        <xdr:cNvSpPr txBox="1"/>
      </xdr:nvSpPr>
      <xdr:spPr>
        <a:xfrm>
          <a:off x="19716750" y="8803821"/>
          <a:ext cx="96161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ysClr val="windowText" lastClr="000000"/>
              </a:solidFill>
            </a:rPr>
            <a:t>１０番Ｙカード</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3</xdr:col>
      <xdr:colOff>0</xdr:colOff>
      <xdr:row>28</xdr:row>
      <xdr:rowOff>0</xdr:rowOff>
    </xdr:from>
    <xdr:to>
      <xdr:col>3</xdr:col>
      <xdr:colOff>0</xdr:colOff>
      <xdr:row>34</xdr:row>
      <xdr:rowOff>0</xdr:rowOff>
    </xdr:to>
    <xdr:sp macro="" textlink="">
      <xdr:nvSpPr>
        <xdr:cNvPr id="2" name="Line 1">
          <a:extLst>
            <a:ext uri="{FF2B5EF4-FFF2-40B4-BE49-F238E27FC236}">
              <a16:creationId xmlns:a16="http://schemas.microsoft.com/office/drawing/2014/main" id="{00000000-0008-0000-0400-000002000000}"/>
            </a:ext>
          </a:extLst>
        </xdr:cNvPr>
        <xdr:cNvSpPr>
          <a:spLocks noChangeShapeType="1"/>
        </xdr:cNvSpPr>
      </xdr:nvSpPr>
      <xdr:spPr bwMode="auto">
        <a:xfrm>
          <a:off x="485775" y="5286375"/>
          <a:ext cx="0" cy="1028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0</xdr:colOff>
      <xdr:row>19</xdr:row>
      <xdr:rowOff>0</xdr:rowOff>
    </xdr:from>
    <xdr:to>
      <xdr:col>3</xdr:col>
      <xdr:colOff>0</xdr:colOff>
      <xdr:row>25</xdr:row>
      <xdr:rowOff>0</xdr:rowOff>
    </xdr:to>
    <xdr:sp macro="" textlink="">
      <xdr:nvSpPr>
        <xdr:cNvPr id="3" name="Line 2">
          <a:extLst>
            <a:ext uri="{FF2B5EF4-FFF2-40B4-BE49-F238E27FC236}">
              <a16:creationId xmlns:a16="http://schemas.microsoft.com/office/drawing/2014/main" id="{00000000-0008-0000-0400-000003000000}"/>
            </a:ext>
          </a:extLst>
        </xdr:cNvPr>
        <xdr:cNvSpPr>
          <a:spLocks noChangeShapeType="1"/>
        </xdr:cNvSpPr>
      </xdr:nvSpPr>
      <xdr:spPr bwMode="auto">
        <a:xfrm flipV="1">
          <a:off x="485775" y="3619500"/>
          <a:ext cx="0" cy="11525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0</xdr:colOff>
      <xdr:row>15</xdr:row>
      <xdr:rowOff>0</xdr:rowOff>
    </xdr:from>
    <xdr:to>
      <xdr:col>3</xdr:col>
      <xdr:colOff>0</xdr:colOff>
      <xdr:row>19</xdr:row>
      <xdr:rowOff>0</xdr:rowOff>
    </xdr:to>
    <xdr:sp macro="" textlink="">
      <xdr:nvSpPr>
        <xdr:cNvPr id="4" name="Line 3">
          <a:extLst>
            <a:ext uri="{FF2B5EF4-FFF2-40B4-BE49-F238E27FC236}">
              <a16:creationId xmlns:a16="http://schemas.microsoft.com/office/drawing/2014/main" id="{00000000-0008-0000-0400-000004000000}"/>
            </a:ext>
          </a:extLst>
        </xdr:cNvPr>
        <xdr:cNvSpPr>
          <a:spLocks noChangeShapeType="1"/>
        </xdr:cNvSpPr>
      </xdr:nvSpPr>
      <xdr:spPr bwMode="auto">
        <a:xfrm>
          <a:off x="485775" y="2933700"/>
          <a:ext cx="0" cy="685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0</xdr:colOff>
      <xdr:row>9</xdr:row>
      <xdr:rowOff>0</xdr:rowOff>
    </xdr:from>
    <xdr:to>
      <xdr:col>3</xdr:col>
      <xdr:colOff>0</xdr:colOff>
      <xdr:row>12</xdr:row>
      <xdr:rowOff>0</xdr:rowOff>
    </xdr:to>
    <xdr:sp macro="" textlink="">
      <xdr:nvSpPr>
        <xdr:cNvPr id="5" name="Line 4">
          <a:extLst>
            <a:ext uri="{FF2B5EF4-FFF2-40B4-BE49-F238E27FC236}">
              <a16:creationId xmlns:a16="http://schemas.microsoft.com/office/drawing/2014/main" id="{00000000-0008-0000-0400-000005000000}"/>
            </a:ext>
          </a:extLst>
        </xdr:cNvPr>
        <xdr:cNvSpPr>
          <a:spLocks noChangeShapeType="1"/>
        </xdr:cNvSpPr>
      </xdr:nvSpPr>
      <xdr:spPr bwMode="auto">
        <a:xfrm flipV="1">
          <a:off x="485775" y="1905000"/>
          <a:ext cx="0" cy="5143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134469</xdr:colOff>
      <xdr:row>4</xdr:row>
      <xdr:rowOff>56029</xdr:rowOff>
    </xdr:from>
    <xdr:to>
      <xdr:col>29</xdr:col>
      <xdr:colOff>89648</xdr:colOff>
      <xdr:row>11</xdr:row>
      <xdr:rowOff>100853</xdr:rowOff>
    </xdr:to>
    <xdr:sp macro="" textlink="">
      <xdr:nvSpPr>
        <xdr:cNvPr id="6" name="テキスト ボックス 5">
          <a:extLst>
            <a:ext uri="{FF2B5EF4-FFF2-40B4-BE49-F238E27FC236}">
              <a16:creationId xmlns:a16="http://schemas.microsoft.com/office/drawing/2014/main" id="{00000000-0008-0000-0400-000006000000}"/>
            </a:ext>
          </a:extLst>
        </xdr:cNvPr>
        <xdr:cNvSpPr txBox="1"/>
      </xdr:nvSpPr>
      <xdr:spPr>
        <a:xfrm>
          <a:off x="620244" y="1103779"/>
          <a:ext cx="5003429" cy="1244974"/>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b="1">
              <a:solidFill>
                <a:srgbClr val="FF0000"/>
              </a:solidFill>
              <a:latin typeface="+mn-ea"/>
              <a:ea typeface="+mn-ea"/>
            </a:rPr>
            <a:t>7/14</a:t>
          </a:r>
          <a:r>
            <a:rPr kumimoji="1" lang="ja-JP" altLang="en-US" sz="1050" b="1">
              <a:solidFill>
                <a:srgbClr val="FF0000"/>
              </a:solidFill>
              <a:latin typeface="+mn-ea"/>
              <a:ea typeface="+mn-ea"/>
            </a:rPr>
            <a:t>注意事項</a:t>
          </a:r>
          <a:endParaRPr kumimoji="1" lang="en-US" altLang="ja-JP" sz="1050" b="1">
            <a:solidFill>
              <a:srgbClr val="FF0000"/>
            </a:solidFill>
            <a:latin typeface="+mn-ea"/>
            <a:ea typeface="+mn-ea"/>
          </a:endParaRPr>
        </a:p>
        <a:p>
          <a:r>
            <a:rPr kumimoji="1" lang="ja-JP" altLang="en-US" sz="1050">
              <a:latin typeface="+mn-ea"/>
              <a:ea typeface="+mn-ea"/>
            </a:rPr>
            <a:t>・前半</a:t>
          </a:r>
          <a:r>
            <a:rPr kumimoji="1" lang="en-US" altLang="ja-JP" sz="1050">
              <a:latin typeface="+mn-ea"/>
              <a:ea typeface="+mn-ea"/>
            </a:rPr>
            <a:t>15</a:t>
          </a:r>
          <a:r>
            <a:rPr kumimoji="1" lang="ja-JP" altLang="en-US" sz="1050">
              <a:latin typeface="+mn-ea"/>
              <a:ea typeface="+mn-ea"/>
            </a:rPr>
            <a:t>分、ﾊｰﾌﾀｲﾑ</a:t>
          </a:r>
          <a:r>
            <a:rPr kumimoji="1" lang="en-US" altLang="ja-JP" sz="1050">
              <a:latin typeface="+mn-ea"/>
              <a:ea typeface="+mn-ea"/>
            </a:rPr>
            <a:t>5</a:t>
          </a:r>
          <a:r>
            <a:rPr kumimoji="1" lang="ja-JP" altLang="en-US" sz="1050">
              <a:latin typeface="+mn-ea"/>
              <a:ea typeface="+mn-ea"/>
            </a:rPr>
            <a:t>分、後半</a:t>
          </a:r>
          <a:r>
            <a:rPr kumimoji="1" lang="en-US" altLang="ja-JP" sz="1050">
              <a:latin typeface="+mn-ea"/>
              <a:ea typeface="+mn-ea"/>
            </a:rPr>
            <a:t>15</a:t>
          </a:r>
          <a:r>
            <a:rPr kumimoji="1" lang="ja-JP" altLang="en-US" sz="1050">
              <a:latin typeface="+mn-ea"/>
              <a:ea typeface="+mn-ea"/>
            </a:rPr>
            <a:t>分（</a:t>
          </a:r>
          <a:r>
            <a:rPr kumimoji="1" lang="ja-JP" altLang="en-US" sz="1050">
              <a:solidFill>
                <a:srgbClr val="FF0000"/>
              </a:solidFill>
              <a:latin typeface="+mn-ea"/>
              <a:ea typeface="+mn-ea"/>
            </a:rPr>
            <a:t>飲水休憩タイム</a:t>
          </a:r>
          <a:r>
            <a:rPr kumimoji="1" lang="ja-JP" altLang="en-US" sz="1050">
              <a:solidFill>
                <a:sysClr val="windowText" lastClr="000000"/>
              </a:solidFill>
              <a:latin typeface="+mn-ea"/>
              <a:ea typeface="+mn-ea"/>
            </a:rPr>
            <a:t>は、</a:t>
          </a:r>
          <a:r>
            <a:rPr kumimoji="1" lang="ja-JP" altLang="en-US" sz="1050">
              <a:solidFill>
                <a:srgbClr val="FF0000"/>
              </a:solidFill>
              <a:latin typeface="+mn-ea"/>
              <a:ea typeface="+mn-ea"/>
            </a:rPr>
            <a:t>ｱﾃﾞｨｼｮﾅﾙﾀｲﾑ</a:t>
          </a:r>
          <a:r>
            <a:rPr kumimoji="1" lang="ja-JP" altLang="en-US" sz="1050">
              <a:latin typeface="+mn-ea"/>
              <a:ea typeface="+mn-ea"/>
            </a:rPr>
            <a:t>）</a:t>
          </a:r>
          <a:endParaRPr kumimoji="1" lang="en-US" altLang="ja-JP" sz="1050">
            <a:latin typeface="+mn-ea"/>
            <a:ea typeface="+mn-ea"/>
          </a:endParaRPr>
        </a:p>
        <a:p>
          <a:r>
            <a:rPr kumimoji="1" lang="ja-JP" altLang="en-US" sz="1050">
              <a:latin typeface="+mn-ea"/>
              <a:ea typeface="+mn-ea"/>
            </a:rPr>
            <a:t>・芝でのアップは、</a:t>
          </a:r>
          <a:r>
            <a:rPr kumimoji="1" lang="ja-JP" altLang="en-US" sz="1050">
              <a:solidFill>
                <a:srgbClr val="FF0000"/>
              </a:solidFill>
              <a:latin typeface="+mn-ea"/>
              <a:ea typeface="+mn-ea"/>
            </a:rPr>
            <a:t>前の試合の前半</a:t>
          </a:r>
          <a:r>
            <a:rPr kumimoji="1" lang="en-US" altLang="ja-JP" sz="1050">
              <a:solidFill>
                <a:srgbClr val="FF0000"/>
              </a:solidFill>
              <a:latin typeface="+mn-ea"/>
              <a:ea typeface="+mn-ea"/>
            </a:rPr>
            <a:t>15</a:t>
          </a:r>
          <a:r>
            <a:rPr kumimoji="1" lang="ja-JP" altLang="en-US" sz="1050">
              <a:solidFill>
                <a:srgbClr val="FF0000"/>
              </a:solidFill>
              <a:latin typeface="+mn-ea"/>
              <a:ea typeface="+mn-ea"/>
            </a:rPr>
            <a:t>分＋</a:t>
          </a:r>
          <a:r>
            <a:rPr kumimoji="1" lang="ja-JP" altLang="ja-JP" sz="1050">
              <a:solidFill>
                <a:srgbClr val="FF0000"/>
              </a:solidFill>
              <a:effectLst/>
              <a:latin typeface="+mn-ea"/>
              <a:ea typeface="+mn-ea"/>
              <a:cs typeface="+mn-cs"/>
            </a:rPr>
            <a:t>ﾊｰﾌﾀｲﾑ</a:t>
          </a:r>
          <a:r>
            <a:rPr kumimoji="1" lang="en-US" altLang="ja-JP" sz="1050">
              <a:solidFill>
                <a:srgbClr val="FF0000"/>
              </a:solidFill>
              <a:effectLst/>
              <a:latin typeface="+mn-ea"/>
              <a:ea typeface="+mn-ea"/>
              <a:cs typeface="+mn-cs"/>
            </a:rPr>
            <a:t>5</a:t>
          </a:r>
          <a:r>
            <a:rPr kumimoji="1" lang="ja-JP" altLang="ja-JP" sz="1050">
              <a:solidFill>
                <a:srgbClr val="FF0000"/>
              </a:solidFill>
              <a:effectLst/>
              <a:latin typeface="+mn-ea"/>
              <a:ea typeface="+mn-ea"/>
              <a:cs typeface="+mn-cs"/>
            </a:rPr>
            <a:t>分</a:t>
          </a:r>
          <a:r>
            <a:rPr kumimoji="1" lang="ja-JP" altLang="en-US" sz="1050">
              <a:solidFill>
                <a:srgbClr val="FF0000"/>
              </a:solidFill>
              <a:effectLst/>
              <a:latin typeface="+mn-ea"/>
              <a:ea typeface="+mn-ea"/>
              <a:cs typeface="+mn-cs"/>
            </a:rPr>
            <a:t>（ピッチ内）</a:t>
          </a:r>
          <a:endParaRPr kumimoji="1" lang="en-US" altLang="ja-JP" sz="1050">
            <a:solidFill>
              <a:schemeClr val="dk1"/>
            </a:solidFill>
            <a:effectLst/>
            <a:latin typeface="+mn-ea"/>
            <a:ea typeface="+mn-ea"/>
            <a:cs typeface="+mn-cs"/>
          </a:endParaRPr>
        </a:p>
        <a:p>
          <a:r>
            <a:rPr kumimoji="1" lang="ja-JP" altLang="en-US" sz="1050">
              <a:solidFill>
                <a:schemeClr val="dk1"/>
              </a:solidFill>
              <a:effectLst/>
              <a:latin typeface="+mn-ea"/>
              <a:ea typeface="+mn-ea"/>
              <a:cs typeface="+mn-cs"/>
            </a:rPr>
            <a:t>　第１試合のチームは</a:t>
          </a:r>
          <a:r>
            <a:rPr kumimoji="1" lang="ja-JP" altLang="en-US" sz="1050">
              <a:solidFill>
                <a:sysClr val="windowText" lastClr="000000"/>
              </a:solidFill>
              <a:effectLst/>
              <a:latin typeface="+mn-ea"/>
              <a:ea typeface="+mn-ea"/>
              <a:cs typeface="+mn-cs"/>
            </a:rPr>
            <a:t>、</a:t>
          </a:r>
          <a:r>
            <a:rPr kumimoji="1" lang="en-US" altLang="ja-JP" sz="1050">
              <a:solidFill>
                <a:srgbClr val="FF0000"/>
              </a:solidFill>
              <a:effectLst/>
              <a:latin typeface="+mn-ea"/>
              <a:ea typeface="+mn-ea"/>
              <a:cs typeface="+mn-cs"/>
            </a:rPr>
            <a:t>9</a:t>
          </a:r>
          <a:r>
            <a:rPr kumimoji="1" lang="ja-JP" altLang="en-US" sz="1050">
              <a:solidFill>
                <a:srgbClr val="FF0000"/>
              </a:solidFill>
              <a:effectLst/>
              <a:latin typeface="+mn-ea"/>
              <a:ea typeface="+mn-ea"/>
              <a:cs typeface="+mn-cs"/>
            </a:rPr>
            <a:t>：</a:t>
          </a:r>
          <a:r>
            <a:rPr kumimoji="1" lang="en-US" altLang="ja-JP" sz="1050">
              <a:solidFill>
                <a:srgbClr val="FF0000"/>
              </a:solidFill>
              <a:effectLst/>
              <a:latin typeface="+mn-ea"/>
              <a:ea typeface="+mn-ea"/>
              <a:cs typeface="+mn-cs"/>
            </a:rPr>
            <a:t>20-9</a:t>
          </a:r>
          <a:r>
            <a:rPr kumimoji="1" lang="ja-JP" altLang="en-US" sz="1050">
              <a:solidFill>
                <a:srgbClr val="FF0000"/>
              </a:solidFill>
              <a:effectLst/>
              <a:latin typeface="+mn-ea"/>
              <a:ea typeface="+mn-ea"/>
              <a:cs typeface="+mn-cs"/>
            </a:rPr>
            <a:t>：</a:t>
          </a:r>
          <a:r>
            <a:rPr kumimoji="1" lang="en-US" altLang="ja-JP" sz="1050">
              <a:solidFill>
                <a:srgbClr val="FF0000"/>
              </a:solidFill>
              <a:effectLst/>
              <a:latin typeface="+mn-ea"/>
              <a:ea typeface="+mn-ea"/>
              <a:cs typeface="+mn-cs"/>
            </a:rPr>
            <a:t>40</a:t>
          </a:r>
          <a:r>
            <a:rPr kumimoji="1" lang="ja-JP" altLang="en-US" sz="1050">
              <a:solidFill>
                <a:srgbClr val="FF0000"/>
              </a:solidFill>
              <a:effectLst/>
              <a:latin typeface="+mn-ea"/>
              <a:ea typeface="+mn-ea"/>
              <a:cs typeface="+mn-cs"/>
            </a:rPr>
            <a:t>（</a:t>
          </a:r>
          <a:r>
            <a:rPr kumimoji="1" lang="en-US" altLang="ja-JP" sz="1050">
              <a:solidFill>
                <a:srgbClr val="FF0000"/>
              </a:solidFill>
              <a:effectLst/>
              <a:latin typeface="+mn-ea"/>
              <a:ea typeface="+mn-ea"/>
              <a:cs typeface="+mn-cs"/>
            </a:rPr>
            <a:t>9</a:t>
          </a:r>
          <a:r>
            <a:rPr kumimoji="1" lang="ja-JP" altLang="en-US" sz="1050">
              <a:solidFill>
                <a:srgbClr val="FF0000"/>
              </a:solidFill>
              <a:effectLst/>
              <a:latin typeface="+mn-ea"/>
              <a:ea typeface="+mn-ea"/>
              <a:cs typeface="+mn-cs"/>
            </a:rPr>
            <a:t>：</a:t>
          </a:r>
          <a:r>
            <a:rPr kumimoji="1" lang="en-US" altLang="ja-JP" sz="1050">
              <a:solidFill>
                <a:srgbClr val="FF0000"/>
              </a:solidFill>
              <a:effectLst/>
              <a:latin typeface="+mn-ea"/>
              <a:ea typeface="+mn-ea"/>
              <a:cs typeface="+mn-cs"/>
            </a:rPr>
            <a:t>35-9</a:t>
          </a:r>
          <a:r>
            <a:rPr kumimoji="1" lang="ja-JP" altLang="en-US" sz="1050">
              <a:solidFill>
                <a:srgbClr val="FF0000"/>
              </a:solidFill>
              <a:effectLst/>
              <a:latin typeface="+mn-ea"/>
              <a:ea typeface="+mn-ea"/>
              <a:cs typeface="+mn-cs"/>
            </a:rPr>
            <a:t>：</a:t>
          </a:r>
          <a:r>
            <a:rPr kumimoji="1" lang="en-US" altLang="ja-JP" sz="1050">
              <a:solidFill>
                <a:srgbClr val="FF0000"/>
              </a:solidFill>
              <a:effectLst/>
              <a:latin typeface="+mn-ea"/>
              <a:ea typeface="+mn-ea"/>
              <a:cs typeface="+mn-cs"/>
            </a:rPr>
            <a:t>40</a:t>
          </a:r>
          <a:r>
            <a:rPr kumimoji="1" lang="ja-JP" altLang="ja-JP" sz="1050">
              <a:solidFill>
                <a:srgbClr val="FF0000"/>
              </a:solidFill>
              <a:effectLst/>
              <a:latin typeface="+mn-ea"/>
              <a:ea typeface="+mn-ea"/>
              <a:cs typeface="+mn-cs"/>
            </a:rPr>
            <a:t>ピッチ内</a:t>
          </a:r>
          <a:r>
            <a:rPr kumimoji="1" lang="ja-JP" altLang="en-US" sz="1050">
              <a:solidFill>
                <a:srgbClr val="FF0000"/>
              </a:solidFill>
              <a:effectLst/>
              <a:latin typeface="+mn-ea"/>
              <a:ea typeface="+mn-ea"/>
              <a:cs typeface="+mn-cs"/>
            </a:rPr>
            <a:t>））</a:t>
          </a:r>
          <a:endParaRPr kumimoji="1" lang="en-US" altLang="ja-JP" sz="1050">
            <a:solidFill>
              <a:srgbClr val="FF0000"/>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・大分市内チームは</a:t>
          </a:r>
          <a:r>
            <a:rPr kumimoji="1" lang="ja-JP" altLang="ja-JP" sz="1100">
              <a:solidFill>
                <a:srgbClr val="FF0000"/>
              </a:solidFill>
              <a:effectLst/>
              <a:latin typeface="+mn-lt"/>
              <a:ea typeface="+mn-ea"/>
              <a:cs typeface="+mn-cs"/>
            </a:rPr>
            <a:t>、</a:t>
          </a:r>
          <a:r>
            <a:rPr kumimoji="1" lang="en-US" altLang="ja-JP" sz="1100" u="sng">
              <a:solidFill>
                <a:srgbClr val="FF0000"/>
              </a:solidFill>
              <a:effectLst/>
              <a:latin typeface="+mn-lt"/>
              <a:ea typeface="+mn-ea"/>
              <a:cs typeface="+mn-cs"/>
            </a:rPr>
            <a:t>8</a:t>
          </a:r>
          <a:r>
            <a:rPr kumimoji="1" lang="ja-JP" altLang="ja-JP" sz="1100" u="sng">
              <a:solidFill>
                <a:srgbClr val="FF0000"/>
              </a:solidFill>
              <a:effectLst/>
              <a:latin typeface="+mn-lt"/>
              <a:ea typeface="+mn-ea"/>
              <a:cs typeface="+mn-cs"/>
            </a:rPr>
            <a:t>：</a:t>
          </a:r>
          <a:r>
            <a:rPr kumimoji="1" lang="en-US" altLang="ja-JP" sz="1100" u="sng">
              <a:solidFill>
                <a:srgbClr val="FF0000"/>
              </a:solidFill>
              <a:effectLst/>
              <a:latin typeface="+mn-lt"/>
              <a:ea typeface="+mn-ea"/>
              <a:cs typeface="+mn-cs"/>
            </a:rPr>
            <a:t>00</a:t>
          </a:r>
          <a:r>
            <a:rPr kumimoji="1" lang="ja-JP" altLang="ja-JP" sz="1100" u="sng">
              <a:solidFill>
                <a:srgbClr val="FF0000"/>
              </a:solidFill>
              <a:effectLst/>
              <a:latin typeface="+mn-lt"/>
              <a:ea typeface="+mn-ea"/>
              <a:cs typeface="+mn-cs"/>
            </a:rPr>
            <a:t>からの設営にご協力下さい</a:t>
          </a:r>
          <a:r>
            <a:rPr kumimoji="1" lang="ja-JP" altLang="ja-JP" sz="1100">
              <a:solidFill>
                <a:schemeClr val="dk1"/>
              </a:solidFill>
              <a:effectLst/>
              <a:latin typeface="+mn-lt"/>
              <a:ea typeface="+mn-ea"/>
              <a:cs typeface="+mn-cs"/>
            </a:rPr>
            <a:t>。</a:t>
          </a:r>
          <a:endParaRPr lang="ja-JP" altLang="ja-JP" sz="1050">
            <a:effectLst/>
          </a:endParaRPr>
        </a:p>
        <a:p>
          <a:endParaRPr kumimoji="1" lang="ja-JP" altLang="en-US" sz="1050">
            <a:solidFill>
              <a:sysClr val="windowText" lastClr="000000"/>
            </a:solidFill>
            <a:latin typeface="+mn-ea"/>
            <a:ea typeface="+mn-ea"/>
          </a:endParaRPr>
        </a:p>
      </xdr:txBody>
    </xdr:sp>
    <xdr:clientData/>
  </xdr:twoCellAnchor>
  <xdr:twoCellAnchor>
    <xdr:from>
      <xdr:col>22</xdr:col>
      <xdr:colOff>179916</xdr:colOff>
      <xdr:row>24</xdr:row>
      <xdr:rowOff>1</xdr:rowOff>
    </xdr:from>
    <xdr:to>
      <xdr:col>25</xdr:col>
      <xdr:colOff>116416</xdr:colOff>
      <xdr:row>25</xdr:row>
      <xdr:rowOff>52917</xdr:rowOff>
    </xdr:to>
    <xdr:sp macro="" textlink="">
      <xdr:nvSpPr>
        <xdr:cNvPr id="7" name="テキスト ボックス 6">
          <a:extLst>
            <a:ext uri="{FF2B5EF4-FFF2-40B4-BE49-F238E27FC236}">
              <a16:creationId xmlns:a16="http://schemas.microsoft.com/office/drawing/2014/main" id="{00000000-0008-0000-0400-000007000000}"/>
            </a:ext>
          </a:extLst>
        </xdr:cNvPr>
        <xdr:cNvSpPr txBox="1"/>
      </xdr:nvSpPr>
      <xdr:spPr>
        <a:xfrm>
          <a:off x="4434416" y="4624918"/>
          <a:ext cx="539750" cy="222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b="1">
              <a:solidFill>
                <a:srgbClr val="0000FF"/>
              </a:solidFill>
              <a:latin typeface="+mn-ea"/>
              <a:ea typeface="+mn-ea"/>
            </a:rPr>
            <a:t>2PK3</a:t>
          </a:r>
          <a:endParaRPr kumimoji="1" lang="ja-JP" altLang="en-US" sz="1000" b="1">
            <a:solidFill>
              <a:srgbClr val="0000FF"/>
            </a:solidFill>
            <a:latin typeface="+mn-ea"/>
            <a:ea typeface="+mn-ea"/>
          </a:endParaRPr>
        </a:p>
      </xdr:txBody>
    </xdr:sp>
    <xdr:clientData/>
  </xdr:twoCellAnchor>
  <xdr:twoCellAnchor>
    <xdr:from>
      <xdr:col>34</xdr:col>
      <xdr:colOff>95250</xdr:colOff>
      <xdr:row>24</xdr:row>
      <xdr:rowOff>67732</xdr:rowOff>
    </xdr:from>
    <xdr:to>
      <xdr:col>39</xdr:col>
      <xdr:colOff>57150</xdr:colOff>
      <xdr:row>25</xdr:row>
      <xdr:rowOff>116417</xdr:rowOff>
    </xdr:to>
    <xdr:sp macro="" textlink="">
      <xdr:nvSpPr>
        <xdr:cNvPr id="8" name="テキスト ボックス 7">
          <a:extLst>
            <a:ext uri="{FF2B5EF4-FFF2-40B4-BE49-F238E27FC236}">
              <a16:creationId xmlns:a16="http://schemas.microsoft.com/office/drawing/2014/main" id="{00000000-0008-0000-0400-000008000000}"/>
            </a:ext>
          </a:extLst>
        </xdr:cNvPr>
        <xdr:cNvSpPr txBox="1"/>
      </xdr:nvSpPr>
      <xdr:spPr>
        <a:xfrm>
          <a:off x="6762750" y="4692649"/>
          <a:ext cx="797983" cy="218018"/>
        </a:xfrm>
        <a:prstGeom prst="rect">
          <a:avLst/>
        </a:prstGeom>
        <a:solidFill>
          <a:srgbClr val="FFFF99"/>
        </a:solidFill>
        <a:ln w="9525"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800" b="1">
              <a:solidFill>
                <a:srgbClr val="0000FF"/>
              </a:solidFill>
              <a:latin typeface="+mn-ea"/>
              <a:ea typeface="+mn-ea"/>
            </a:rPr>
            <a:t>18</a:t>
          </a:r>
          <a:r>
            <a:rPr kumimoji="1" lang="ja-JP" altLang="en-US" sz="800" b="1">
              <a:solidFill>
                <a:srgbClr val="0000FF"/>
              </a:solidFill>
              <a:latin typeface="+mn-ea"/>
              <a:ea typeface="+mn-ea"/>
            </a:rPr>
            <a:t>番</a:t>
          </a:r>
          <a:r>
            <a:rPr kumimoji="1" lang="en-US" altLang="ja-JP" sz="800" b="1">
              <a:solidFill>
                <a:srgbClr val="0000FF"/>
              </a:solidFill>
              <a:latin typeface="+mn-ea"/>
              <a:ea typeface="+mn-ea"/>
            </a:rPr>
            <a:t>Y</a:t>
          </a:r>
          <a:r>
            <a:rPr kumimoji="1" lang="ja-JP" altLang="en-US" sz="800" b="1">
              <a:solidFill>
                <a:srgbClr val="0000FF"/>
              </a:solidFill>
              <a:latin typeface="+mn-ea"/>
              <a:ea typeface="+mn-ea"/>
            </a:rPr>
            <a:t>カード</a:t>
          </a:r>
        </a:p>
      </xdr:txBody>
    </xdr:sp>
    <xdr:clientData/>
  </xdr:twoCellAnchor>
  <xdr:twoCellAnchor>
    <xdr:from>
      <xdr:col>37</xdr:col>
      <xdr:colOff>105833</xdr:colOff>
      <xdr:row>21</xdr:row>
      <xdr:rowOff>29633</xdr:rowOff>
    </xdr:from>
    <xdr:to>
      <xdr:col>41</xdr:col>
      <xdr:colOff>114299</xdr:colOff>
      <xdr:row>21</xdr:row>
      <xdr:rowOff>232835</xdr:rowOff>
    </xdr:to>
    <xdr:sp macro="" textlink="">
      <xdr:nvSpPr>
        <xdr:cNvPr id="9" name="テキスト ボックス 8">
          <a:extLst>
            <a:ext uri="{FF2B5EF4-FFF2-40B4-BE49-F238E27FC236}">
              <a16:creationId xmlns:a16="http://schemas.microsoft.com/office/drawing/2014/main" id="{00000000-0008-0000-0400-000009000000}"/>
            </a:ext>
          </a:extLst>
        </xdr:cNvPr>
        <xdr:cNvSpPr txBox="1"/>
      </xdr:nvSpPr>
      <xdr:spPr>
        <a:xfrm>
          <a:off x="7249583" y="4072466"/>
          <a:ext cx="770466" cy="203202"/>
        </a:xfrm>
        <a:prstGeom prst="rect">
          <a:avLst/>
        </a:prstGeom>
        <a:solidFill>
          <a:srgbClr val="FFFF99"/>
        </a:solidFill>
        <a:ln w="9525"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800" b="1">
              <a:solidFill>
                <a:srgbClr val="0000FF"/>
              </a:solidFill>
              <a:latin typeface="+mn-ea"/>
              <a:ea typeface="+mn-ea"/>
            </a:rPr>
            <a:t>14</a:t>
          </a:r>
          <a:r>
            <a:rPr kumimoji="1" lang="ja-JP" altLang="en-US" sz="800" b="1">
              <a:solidFill>
                <a:srgbClr val="0000FF"/>
              </a:solidFill>
              <a:latin typeface="+mn-ea"/>
              <a:ea typeface="+mn-ea"/>
            </a:rPr>
            <a:t>番</a:t>
          </a:r>
          <a:r>
            <a:rPr kumimoji="1" lang="en-US" altLang="ja-JP" sz="800" b="1">
              <a:solidFill>
                <a:srgbClr val="0000FF"/>
              </a:solidFill>
              <a:latin typeface="+mn-ea"/>
              <a:ea typeface="+mn-ea"/>
            </a:rPr>
            <a:t>Y</a:t>
          </a:r>
          <a:r>
            <a:rPr kumimoji="1" lang="ja-JP" altLang="en-US" sz="800" b="1">
              <a:solidFill>
                <a:srgbClr val="0000FF"/>
              </a:solidFill>
              <a:latin typeface="+mn-ea"/>
              <a:ea typeface="+mn-ea"/>
            </a:rPr>
            <a:t>カード</a:t>
          </a:r>
        </a:p>
      </xdr:txBody>
    </xdr:sp>
    <xdr:clientData/>
  </xdr:twoCellAnchor>
  <xdr:twoCellAnchor>
    <xdr:from>
      <xdr:col>64</xdr:col>
      <xdr:colOff>158748</xdr:colOff>
      <xdr:row>28</xdr:row>
      <xdr:rowOff>137584</xdr:rowOff>
    </xdr:from>
    <xdr:to>
      <xdr:col>67</xdr:col>
      <xdr:colOff>137582</xdr:colOff>
      <xdr:row>30</xdr:row>
      <xdr:rowOff>21166</xdr:rowOff>
    </xdr:to>
    <xdr:sp macro="" textlink="">
      <xdr:nvSpPr>
        <xdr:cNvPr id="10" name="テキスト ボックス 9">
          <a:extLst>
            <a:ext uri="{FF2B5EF4-FFF2-40B4-BE49-F238E27FC236}">
              <a16:creationId xmlns:a16="http://schemas.microsoft.com/office/drawing/2014/main" id="{00000000-0008-0000-0400-00000A000000}"/>
            </a:ext>
          </a:extLst>
        </xdr:cNvPr>
        <xdr:cNvSpPr txBox="1"/>
      </xdr:nvSpPr>
      <xdr:spPr>
        <a:xfrm>
          <a:off x="12668248" y="5439834"/>
          <a:ext cx="539751" cy="222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b="1">
              <a:solidFill>
                <a:srgbClr val="0000FF"/>
              </a:solidFill>
              <a:latin typeface="+mn-ea"/>
              <a:ea typeface="+mn-ea"/>
            </a:rPr>
            <a:t>3PK4</a:t>
          </a:r>
          <a:endParaRPr kumimoji="1" lang="ja-JP" altLang="en-US" sz="1000" b="1">
            <a:solidFill>
              <a:srgbClr val="0000FF"/>
            </a:solidFill>
            <a:latin typeface="+mn-ea"/>
            <a:ea typeface="+mn-ea"/>
          </a:endParaRPr>
        </a:p>
      </xdr:txBody>
    </xdr:sp>
    <xdr:clientData/>
  </xdr:twoCellAnchor>
  <xdr:twoCellAnchor>
    <xdr:from>
      <xdr:col>62</xdr:col>
      <xdr:colOff>137584</xdr:colOff>
      <xdr:row>24</xdr:row>
      <xdr:rowOff>10583</xdr:rowOff>
    </xdr:from>
    <xdr:to>
      <xdr:col>65</xdr:col>
      <xdr:colOff>74084</xdr:colOff>
      <xdr:row>25</xdr:row>
      <xdr:rowOff>63499</xdr:rowOff>
    </xdr:to>
    <xdr:sp macro="" textlink="">
      <xdr:nvSpPr>
        <xdr:cNvPr id="11" name="テキスト ボックス 10">
          <a:extLst>
            <a:ext uri="{FF2B5EF4-FFF2-40B4-BE49-F238E27FC236}">
              <a16:creationId xmlns:a16="http://schemas.microsoft.com/office/drawing/2014/main" id="{00000000-0008-0000-0400-00000B000000}"/>
            </a:ext>
          </a:extLst>
        </xdr:cNvPr>
        <xdr:cNvSpPr txBox="1"/>
      </xdr:nvSpPr>
      <xdr:spPr>
        <a:xfrm>
          <a:off x="12244917" y="4635500"/>
          <a:ext cx="539750" cy="222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b="1">
              <a:solidFill>
                <a:srgbClr val="0000FF"/>
              </a:solidFill>
              <a:latin typeface="+mn-ea"/>
              <a:ea typeface="+mn-ea"/>
            </a:rPr>
            <a:t>2PK3</a:t>
          </a:r>
          <a:endParaRPr kumimoji="1" lang="ja-JP" altLang="en-US" sz="1000" b="1">
            <a:solidFill>
              <a:srgbClr val="0000FF"/>
            </a:solidFill>
            <a:latin typeface="+mn-ea"/>
            <a:ea typeface="+mn-ea"/>
          </a:endParaRPr>
        </a:p>
      </xdr:txBody>
    </xdr:sp>
    <xdr:clientData/>
  </xdr:twoCellAnchor>
  <xdr:twoCellAnchor>
    <xdr:from>
      <xdr:col>48</xdr:col>
      <xdr:colOff>179916</xdr:colOff>
      <xdr:row>24</xdr:row>
      <xdr:rowOff>57149</xdr:rowOff>
    </xdr:from>
    <xdr:to>
      <xdr:col>52</xdr:col>
      <xdr:colOff>95250</xdr:colOff>
      <xdr:row>25</xdr:row>
      <xdr:rowOff>137583</xdr:rowOff>
    </xdr:to>
    <xdr:sp macro="" textlink="">
      <xdr:nvSpPr>
        <xdr:cNvPr id="12" name="テキスト ボックス 11">
          <a:extLst>
            <a:ext uri="{FF2B5EF4-FFF2-40B4-BE49-F238E27FC236}">
              <a16:creationId xmlns:a16="http://schemas.microsoft.com/office/drawing/2014/main" id="{00000000-0008-0000-0400-00000C000000}"/>
            </a:ext>
          </a:extLst>
        </xdr:cNvPr>
        <xdr:cNvSpPr txBox="1"/>
      </xdr:nvSpPr>
      <xdr:spPr>
        <a:xfrm>
          <a:off x="9514416" y="4682066"/>
          <a:ext cx="719667" cy="249767"/>
        </a:xfrm>
        <a:prstGeom prst="rect">
          <a:avLst/>
        </a:prstGeom>
        <a:solidFill>
          <a:srgbClr val="FFFF99"/>
        </a:solidFill>
        <a:ln w="9525"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800" b="1">
              <a:solidFill>
                <a:srgbClr val="0000FF"/>
              </a:solidFill>
              <a:latin typeface="+mn-ea"/>
              <a:ea typeface="+mn-ea"/>
            </a:rPr>
            <a:t>2</a:t>
          </a:r>
          <a:r>
            <a:rPr kumimoji="1" lang="ja-JP" altLang="en-US" sz="800" b="1">
              <a:solidFill>
                <a:srgbClr val="0000FF"/>
              </a:solidFill>
              <a:latin typeface="+mn-ea"/>
              <a:ea typeface="+mn-ea"/>
            </a:rPr>
            <a:t>番</a:t>
          </a:r>
          <a:r>
            <a:rPr kumimoji="1" lang="en-US" altLang="ja-JP" sz="800" b="1">
              <a:solidFill>
                <a:srgbClr val="0000FF"/>
              </a:solidFill>
              <a:latin typeface="+mn-ea"/>
              <a:ea typeface="+mn-ea"/>
            </a:rPr>
            <a:t>Y</a:t>
          </a:r>
          <a:r>
            <a:rPr kumimoji="1" lang="ja-JP" altLang="en-US" sz="800" b="1">
              <a:solidFill>
                <a:srgbClr val="0000FF"/>
              </a:solidFill>
              <a:latin typeface="+mn-ea"/>
              <a:ea typeface="+mn-ea"/>
            </a:rPr>
            <a:t>カード</a:t>
          </a:r>
        </a:p>
      </xdr:txBody>
    </xdr:sp>
    <xdr:clientData/>
  </xdr:twoCellAnchor>
  <xdr:twoCellAnchor>
    <xdr:from>
      <xdr:col>30</xdr:col>
      <xdr:colOff>0</xdr:colOff>
      <xdr:row>1</xdr:row>
      <xdr:rowOff>137582</xdr:rowOff>
    </xdr:from>
    <xdr:to>
      <xdr:col>40</xdr:col>
      <xdr:colOff>63500</xdr:colOff>
      <xdr:row>6</xdr:row>
      <xdr:rowOff>126999</xdr:rowOff>
    </xdr:to>
    <xdr:sp macro="" textlink="">
      <xdr:nvSpPr>
        <xdr:cNvPr id="13" name="四角形吹き出し 12">
          <a:extLst>
            <a:ext uri="{FF2B5EF4-FFF2-40B4-BE49-F238E27FC236}">
              <a16:creationId xmlns:a16="http://schemas.microsoft.com/office/drawing/2014/main" id="{00000000-0008-0000-0400-00000D000000}"/>
            </a:ext>
          </a:extLst>
        </xdr:cNvPr>
        <xdr:cNvSpPr/>
      </xdr:nvSpPr>
      <xdr:spPr>
        <a:xfrm>
          <a:off x="5863167" y="666749"/>
          <a:ext cx="1905000" cy="836083"/>
        </a:xfrm>
        <a:prstGeom prst="wedgeRectCallout">
          <a:avLst>
            <a:gd name="adj1" fmla="val 62316"/>
            <a:gd name="adj2" fmla="val -4483"/>
          </a:avLst>
        </a:prstGeom>
        <a:solidFill>
          <a:srgbClr val="FFFF99"/>
        </a:solidFill>
        <a:ln>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rgbClr val="FF0000"/>
              </a:solidFill>
              <a:latin typeface="+mn-ea"/>
              <a:ea typeface="+mn-ea"/>
            </a:rPr>
            <a:t>　</a:t>
          </a:r>
          <a:r>
            <a:rPr kumimoji="1" lang="ja-JP" altLang="en-US" sz="800">
              <a:solidFill>
                <a:srgbClr val="0000FF"/>
              </a:solidFill>
              <a:latin typeface="+mn-ea"/>
              <a:ea typeface="+mn-ea"/>
            </a:rPr>
            <a:t>優勝・準優勝の２チームは、</a:t>
          </a:r>
          <a:r>
            <a:rPr kumimoji="1" lang="en-US" altLang="ja-JP" sz="800">
              <a:solidFill>
                <a:srgbClr val="0000FF"/>
              </a:solidFill>
              <a:latin typeface="+mn-ea"/>
              <a:ea typeface="+mn-ea"/>
            </a:rPr>
            <a:t>8</a:t>
          </a:r>
          <a:r>
            <a:rPr kumimoji="1" lang="ja-JP" altLang="en-US" sz="800">
              <a:solidFill>
                <a:srgbClr val="0000FF"/>
              </a:solidFill>
              <a:latin typeface="+mn-ea"/>
              <a:ea typeface="+mn-ea"/>
            </a:rPr>
            <a:t>月</a:t>
          </a:r>
          <a:r>
            <a:rPr kumimoji="1" lang="en-US" altLang="ja-JP" sz="800">
              <a:solidFill>
                <a:srgbClr val="0000FF"/>
              </a:solidFill>
              <a:latin typeface="+mn-ea"/>
              <a:ea typeface="+mn-ea"/>
            </a:rPr>
            <a:t>16</a:t>
          </a:r>
          <a:r>
            <a:rPr kumimoji="1" lang="ja-JP" altLang="en-US" sz="800">
              <a:solidFill>
                <a:srgbClr val="0000FF"/>
              </a:solidFill>
              <a:latin typeface="+mn-ea"/>
              <a:ea typeface="+mn-ea"/>
            </a:rPr>
            <a:t>日（金）～</a:t>
          </a:r>
          <a:r>
            <a:rPr kumimoji="1" lang="en-US" altLang="ja-JP" sz="800">
              <a:solidFill>
                <a:srgbClr val="0000FF"/>
              </a:solidFill>
              <a:latin typeface="+mn-ea"/>
              <a:ea typeface="+mn-ea"/>
            </a:rPr>
            <a:t>8</a:t>
          </a:r>
          <a:r>
            <a:rPr kumimoji="1" lang="ja-JP" altLang="en-US" sz="800">
              <a:solidFill>
                <a:srgbClr val="0000FF"/>
              </a:solidFill>
              <a:latin typeface="+mn-ea"/>
              <a:ea typeface="+mn-ea"/>
            </a:rPr>
            <a:t>月</a:t>
          </a:r>
          <a:r>
            <a:rPr kumimoji="1" lang="en-US" altLang="ja-JP" sz="800">
              <a:solidFill>
                <a:srgbClr val="0000FF"/>
              </a:solidFill>
              <a:latin typeface="+mn-ea"/>
              <a:ea typeface="+mn-ea"/>
            </a:rPr>
            <a:t>18</a:t>
          </a:r>
          <a:r>
            <a:rPr kumimoji="1" lang="ja-JP" altLang="en-US" sz="800">
              <a:solidFill>
                <a:srgbClr val="0000FF"/>
              </a:solidFill>
              <a:latin typeface="+mn-ea"/>
              <a:ea typeface="+mn-ea"/>
            </a:rPr>
            <a:t>日（日）鹿児島県で開催される九州ブロックスポーツ少年団交流大会の大分県代表として推薦</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28</xdr:row>
      <xdr:rowOff>0</xdr:rowOff>
    </xdr:from>
    <xdr:to>
      <xdr:col>3</xdr:col>
      <xdr:colOff>0</xdr:colOff>
      <xdr:row>34</xdr:row>
      <xdr:rowOff>0</xdr:rowOff>
    </xdr:to>
    <xdr:sp macro="" textlink="">
      <xdr:nvSpPr>
        <xdr:cNvPr id="2" name="Line 1">
          <a:extLst>
            <a:ext uri="{FF2B5EF4-FFF2-40B4-BE49-F238E27FC236}">
              <a16:creationId xmlns:a16="http://schemas.microsoft.com/office/drawing/2014/main" id="{00000000-0008-0000-0500-000002000000}"/>
            </a:ext>
          </a:extLst>
        </xdr:cNvPr>
        <xdr:cNvSpPr>
          <a:spLocks noChangeShapeType="1"/>
        </xdr:cNvSpPr>
      </xdr:nvSpPr>
      <xdr:spPr bwMode="auto">
        <a:xfrm>
          <a:off x="485775" y="5286375"/>
          <a:ext cx="0" cy="1028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0</xdr:colOff>
      <xdr:row>19</xdr:row>
      <xdr:rowOff>0</xdr:rowOff>
    </xdr:from>
    <xdr:to>
      <xdr:col>3</xdr:col>
      <xdr:colOff>0</xdr:colOff>
      <xdr:row>25</xdr:row>
      <xdr:rowOff>0</xdr:rowOff>
    </xdr:to>
    <xdr:sp macro="" textlink="">
      <xdr:nvSpPr>
        <xdr:cNvPr id="3" name="Line 2">
          <a:extLst>
            <a:ext uri="{FF2B5EF4-FFF2-40B4-BE49-F238E27FC236}">
              <a16:creationId xmlns:a16="http://schemas.microsoft.com/office/drawing/2014/main" id="{00000000-0008-0000-0500-000003000000}"/>
            </a:ext>
          </a:extLst>
        </xdr:cNvPr>
        <xdr:cNvSpPr>
          <a:spLocks noChangeShapeType="1"/>
        </xdr:cNvSpPr>
      </xdr:nvSpPr>
      <xdr:spPr bwMode="auto">
        <a:xfrm flipV="1">
          <a:off x="485775" y="3619500"/>
          <a:ext cx="0" cy="11525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0</xdr:colOff>
      <xdr:row>15</xdr:row>
      <xdr:rowOff>0</xdr:rowOff>
    </xdr:from>
    <xdr:to>
      <xdr:col>3</xdr:col>
      <xdr:colOff>0</xdr:colOff>
      <xdr:row>19</xdr:row>
      <xdr:rowOff>0</xdr:rowOff>
    </xdr:to>
    <xdr:sp macro="" textlink="">
      <xdr:nvSpPr>
        <xdr:cNvPr id="4" name="Line 3">
          <a:extLst>
            <a:ext uri="{FF2B5EF4-FFF2-40B4-BE49-F238E27FC236}">
              <a16:creationId xmlns:a16="http://schemas.microsoft.com/office/drawing/2014/main" id="{00000000-0008-0000-0500-000004000000}"/>
            </a:ext>
          </a:extLst>
        </xdr:cNvPr>
        <xdr:cNvSpPr>
          <a:spLocks noChangeShapeType="1"/>
        </xdr:cNvSpPr>
      </xdr:nvSpPr>
      <xdr:spPr bwMode="auto">
        <a:xfrm>
          <a:off x="485775" y="2933700"/>
          <a:ext cx="0" cy="685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0</xdr:colOff>
      <xdr:row>9</xdr:row>
      <xdr:rowOff>0</xdr:rowOff>
    </xdr:from>
    <xdr:to>
      <xdr:col>3</xdr:col>
      <xdr:colOff>0</xdr:colOff>
      <xdr:row>12</xdr:row>
      <xdr:rowOff>0</xdr:rowOff>
    </xdr:to>
    <xdr:sp macro="" textlink="">
      <xdr:nvSpPr>
        <xdr:cNvPr id="5" name="Line 4">
          <a:extLst>
            <a:ext uri="{FF2B5EF4-FFF2-40B4-BE49-F238E27FC236}">
              <a16:creationId xmlns:a16="http://schemas.microsoft.com/office/drawing/2014/main" id="{00000000-0008-0000-0500-000005000000}"/>
            </a:ext>
          </a:extLst>
        </xdr:cNvPr>
        <xdr:cNvSpPr>
          <a:spLocks noChangeShapeType="1"/>
        </xdr:cNvSpPr>
      </xdr:nvSpPr>
      <xdr:spPr bwMode="auto">
        <a:xfrm flipV="1">
          <a:off x="485775" y="1905000"/>
          <a:ext cx="0" cy="5143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134469</xdr:colOff>
      <xdr:row>4</xdr:row>
      <xdr:rowOff>100853</xdr:rowOff>
    </xdr:from>
    <xdr:to>
      <xdr:col>31</xdr:col>
      <xdr:colOff>89648</xdr:colOff>
      <xdr:row>11</xdr:row>
      <xdr:rowOff>33617</xdr:rowOff>
    </xdr:to>
    <xdr:sp macro="" textlink="">
      <xdr:nvSpPr>
        <xdr:cNvPr id="6" name="テキスト ボックス 5">
          <a:extLst>
            <a:ext uri="{FF2B5EF4-FFF2-40B4-BE49-F238E27FC236}">
              <a16:creationId xmlns:a16="http://schemas.microsoft.com/office/drawing/2014/main" id="{00000000-0008-0000-0500-000006000000}"/>
            </a:ext>
          </a:extLst>
        </xdr:cNvPr>
        <xdr:cNvSpPr txBox="1"/>
      </xdr:nvSpPr>
      <xdr:spPr>
        <a:xfrm>
          <a:off x="620244" y="1148603"/>
          <a:ext cx="5403479" cy="1132914"/>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b="1">
              <a:solidFill>
                <a:srgbClr val="FF0000"/>
              </a:solidFill>
              <a:latin typeface="+mn-ea"/>
              <a:ea typeface="+mn-ea"/>
            </a:rPr>
            <a:t>7/14</a:t>
          </a:r>
          <a:r>
            <a:rPr kumimoji="1" lang="ja-JP" altLang="en-US" sz="1050" b="1">
              <a:solidFill>
                <a:srgbClr val="FF0000"/>
              </a:solidFill>
              <a:latin typeface="+mn-ea"/>
              <a:ea typeface="+mn-ea"/>
            </a:rPr>
            <a:t>注意事項</a:t>
          </a:r>
          <a:endParaRPr kumimoji="1" lang="en-US" altLang="ja-JP" sz="1050" b="1">
            <a:solidFill>
              <a:srgbClr val="FF0000"/>
            </a:solidFill>
            <a:latin typeface="+mn-ea"/>
            <a:ea typeface="+mn-ea"/>
          </a:endParaRPr>
        </a:p>
        <a:p>
          <a:r>
            <a:rPr kumimoji="1" lang="ja-JP" altLang="en-US" sz="1050">
              <a:latin typeface="+mn-ea"/>
              <a:ea typeface="+mn-ea"/>
            </a:rPr>
            <a:t>・前半</a:t>
          </a:r>
          <a:r>
            <a:rPr kumimoji="1" lang="en-US" altLang="ja-JP" sz="1050">
              <a:latin typeface="+mn-ea"/>
              <a:ea typeface="+mn-ea"/>
            </a:rPr>
            <a:t>15</a:t>
          </a:r>
          <a:r>
            <a:rPr kumimoji="1" lang="ja-JP" altLang="en-US" sz="1050">
              <a:latin typeface="+mn-ea"/>
              <a:ea typeface="+mn-ea"/>
            </a:rPr>
            <a:t>分、ﾊｰﾌﾀｲﾑ</a:t>
          </a:r>
          <a:r>
            <a:rPr kumimoji="1" lang="en-US" altLang="ja-JP" sz="1050">
              <a:latin typeface="+mn-ea"/>
              <a:ea typeface="+mn-ea"/>
            </a:rPr>
            <a:t>5</a:t>
          </a:r>
          <a:r>
            <a:rPr kumimoji="1" lang="ja-JP" altLang="en-US" sz="1050">
              <a:latin typeface="+mn-ea"/>
              <a:ea typeface="+mn-ea"/>
            </a:rPr>
            <a:t>分、後半</a:t>
          </a:r>
          <a:r>
            <a:rPr kumimoji="1" lang="en-US" altLang="ja-JP" sz="1050">
              <a:latin typeface="+mn-ea"/>
              <a:ea typeface="+mn-ea"/>
            </a:rPr>
            <a:t>15</a:t>
          </a:r>
          <a:r>
            <a:rPr kumimoji="1" lang="ja-JP" altLang="en-US" sz="1050">
              <a:latin typeface="+mn-ea"/>
              <a:ea typeface="+mn-ea"/>
            </a:rPr>
            <a:t>分（</a:t>
          </a:r>
          <a:r>
            <a:rPr kumimoji="1" lang="ja-JP" altLang="en-US" sz="1050">
              <a:solidFill>
                <a:srgbClr val="FF0000"/>
              </a:solidFill>
              <a:latin typeface="+mn-ea"/>
              <a:ea typeface="+mn-ea"/>
            </a:rPr>
            <a:t>飲水休憩タイム</a:t>
          </a:r>
          <a:r>
            <a:rPr kumimoji="1" lang="ja-JP" altLang="en-US" sz="1050">
              <a:solidFill>
                <a:sysClr val="windowText" lastClr="000000"/>
              </a:solidFill>
              <a:latin typeface="+mn-ea"/>
              <a:ea typeface="+mn-ea"/>
            </a:rPr>
            <a:t>は、</a:t>
          </a:r>
          <a:r>
            <a:rPr kumimoji="1" lang="ja-JP" altLang="en-US" sz="1050">
              <a:solidFill>
                <a:srgbClr val="FF0000"/>
              </a:solidFill>
              <a:latin typeface="+mn-ea"/>
              <a:ea typeface="+mn-ea"/>
            </a:rPr>
            <a:t>ｱﾃﾞｨｼｮﾅﾙﾀｲﾑ</a:t>
          </a:r>
          <a:r>
            <a:rPr kumimoji="1" lang="ja-JP" altLang="en-US" sz="1050">
              <a:latin typeface="+mn-ea"/>
              <a:ea typeface="+mn-ea"/>
            </a:rPr>
            <a:t>）</a:t>
          </a:r>
          <a:endParaRPr kumimoji="1" lang="en-US" altLang="ja-JP" sz="1050">
            <a:latin typeface="+mn-ea"/>
            <a:ea typeface="+mn-ea"/>
          </a:endParaRPr>
        </a:p>
        <a:p>
          <a:r>
            <a:rPr kumimoji="1" lang="ja-JP" altLang="en-US" sz="1200">
              <a:solidFill>
                <a:sysClr val="windowText" lastClr="000000"/>
              </a:solidFill>
              <a:effectLst/>
              <a:latin typeface="+mn-ea"/>
              <a:ea typeface="+mn-ea"/>
              <a:cs typeface="+mn-cs"/>
            </a:rPr>
            <a:t>・</a:t>
          </a:r>
          <a:r>
            <a:rPr kumimoji="1" lang="ja-JP" altLang="en-US" sz="1200">
              <a:solidFill>
                <a:srgbClr val="FF0000"/>
              </a:solidFill>
              <a:effectLst/>
              <a:latin typeface="+mn-ea"/>
              <a:ea typeface="+mn-ea"/>
              <a:cs typeface="+mn-cs"/>
            </a:rPr>
            <a:t>大分市内チームは</a:t>
          </a:r>
          <a:r>
            <a:rPr kumimoji="1" lang="ja-JP" altLang="en-US" sz="1200" u="none">
              <a:solidFill>
                <a:srgbClr val="FF0000"/>
              </a:solidFill>
              <a:effectLst/>
              <a:latin typeface="+mn-ea"/>
              <a:ea typeface="+mn-ea"/>
              <a:cs typeface="+mn-cs"/>
            </a:rPr>
            <a:t>、</a:t>
          </a:r>
          <a:r>
            <a:rPr kumimoji="1" lang="en-US" altLang="ja-JP" sz="1200" u="sng">
              <a:solidFill>
                <a:srgbClr val="FF0000"/>
              </a:solidFill>
              <a:effectLst/>
              <a:latin typeface="+mn-ea"/>
              <a:ea typeface="+mn-ea"/>
              <a:cs typeface="+mn-cs"/>
            </a:rPr>
            <a:t>8</a:t>
          </a:r>
          <a:r>
            <a:rPr kumimoji="1" lang="ja-JP" altLang="en-US" sz="1200" u="sng">
              <a:solidFill>
                <a:srgbClr val="FF0000"/>
              </a:solidFill>
              <a:effectLst/>
              <a:latin typeface="+mn-ea"/>
              <a:ea typeface="+mn-ea"/>
              <a:cs typeface="+mn-cs"/>
            </a:rPr>
            <a:t>：</a:t>
          </a:r>
          <a:r>
            <a:rPr kumimoji="1" lang="en-US" altLang="ja-JP" sz="1200" u="sng">
              <a:solidFill>
                <a:srgbClr val="FF0000"/>
              </a:solidFill>
              <a:effectLst/>
              <a:latin typeface="+mn-ea"/>
              <a:ea typeface="+mn-ea"/>
              <a:cs typeface="+mn-cs"/>
            </a:rPr>
            <a:t>00</a:t>
          </a:r>
          <a:r>
            <a:rPr kumimoji="1" lang="ja-JP" altLang="en-US" sz="1200" u="sng">
              <a:solidFill>
                <a:srgbClr val="FF0000"/>
              </a:solidFill>
              <a:effectLst/>
              <a:latin typeface="+mn-ea"/>
              <a:ea typeface="+mn-ea"/>
              <a:cs typeface="+mn-cs"/>
            </a:rPr>
            <a:t>からの設営</a:t>
          </a:r>
          <a:r>
            <a:rPr kumimoji="1" lang="ja-JP" altLang="en-US" sz="1200" u="none">
              <a:solidFill>
                <a:schemeClr val="tx1"/>
              </a:solidFill>
              <a:effectLst/>
              <a:latin typeface="+mn-ea"/>
              <a:ea typeface="+mn-ea"/>
              <a:cs typeface="+mn-cs"/>
            </a:rPr>
            <a:t>と</a:t>
          </a:r>
          <a:r>
            <a:rPr kumimoji="1" lang="ja-JP" altLang="en-US" sz="1200" u="sng">
              <a:solidFill>
                <a:srgbClr val="FF0000"/>
              </a:solidFill>
              <a:effectLst/>
              <a:latin typeface="+mn-ea"/>
              <a:ea typeface="+mn-ea"/>
              <a:cs typeface="+mn-cs"/>
            </a:rPr>
            <a:t>運営（会場担当）</a:t>
          </a:r>
          <a:r>
            <a:rPr kumimoji="1" lang="ja-JP" altLang="en-US" sz="1200" u="none">
              <a:solidFill>
                <a:schemeClr val="tx1"/>
              </a:solidFill>
              <a:effectLst/>
              <a:latin typeface="+mn-ea"/>
              <a:ea typeface="+mn-ea"/>
              <a:cs typeface="+mn-cs"/>
            </a:rPr>
            <a:t>に</a:t>
          </a:r>
          <a:endParaRPr kumimoji="1" lang="en-US" altLang="ja-JP" sz="1200" u="none">
            <a:solidFill>
              <a:schemeClr val="tx1"/>
            </a:solidFill>
            <a:effectLst/>
            <a:latin typeface="+mn-ea"/>
            <a:ea typeface="+mn-ea"/>
            <a:cs typeface="+mn-cs"/>
          </a:endParaRPr>
        </a:p>
        <a:p>
          <a:r>
            <a:rPr kumimoji="1" lang="ja-JP" altLang="en-US" sz="1200" u="none">
              <a:solidFill>
                <a:schemeClr val="tx1"/>
              </a:solidFill>
              <a:effectLst/>
              <a:latin typeface="+mn-ea"/>
              <a:ea typeface="+mn-ea"/>
              <a:cs typeface="+mn-cs"/>
            </a:rPr>
            <a:t>　</a:t>
          </a:r>
          <a:r>
            <a:rPr kumimoji="1" lang="ja-JP" altLang="en-US" sz="1200" u="sng">
              <a:solidFill>
                <a:srgbClr val="FF0000"/>
              </a:solidFill>
              <a:effectLst/>
              <a:latin typeface="+mn-ea"/>
              <a:ea typeface="+mn-ea"/>
              <a:cs typeface="+mn-cs"/>
            </a:rPr>
            <a:t>全チーム必ずご協力下さい</a:t>
          </a:r>
          <a:r>
            <a:rPr kumimoji="1" lang="ja-JP" altLang="en-US" sz="1200" u="none">
              <a:solidFill>
                <a:schemeClr val="tx1"/>
              </a:solidFill>
              <a:effectLst/>
              <a:latin typeface="+mn-ea"/>
              <a:ea typeface="+mn-ea"/>
              <a:cs typeface="+mn-cs"/>
            </a:rPr>
            <a:t>。</a:t>
          </a:r>
          <a:endParaRPr kumimoji="1" lang="en-US" altLang="ja-JP" sz="1200" u="none">
            <a:solidFill>
              <a:schemeClr val="tx1"/>
            </a:solidFill>
            <a:effectLst/>
            <a:latin typeface="+mn-ea"/>
            <a:ea typeface="+mn-ea"/>
            <a:cs typeface="+mn-cs"/>
          </a:endParaRPr>
        </a:p>
        <a:p>
          <a:r>
            <a:rPr kumimoji="1" lang="ja-JP" altLang="en-US" sz="1050" u="none">
              <a:solidFill>
                <a:schemeClr val="tx1"/>
              </a:solidFill>
              <a:effectLst/>
              <a:latin typeface="+mn-ea"/>
              <a:ea typeface="+mn-ea"/>
              <a:cs typeface="+mn-cs"/>
            </a:rPr>
            <a:t>・</a:t>
          </a:r>
          <a:r>
            <a:rPr kumimoji="1" lang="ja-JP" altLang="en-US" sz="1050" b="1" u="none">
              <a:solidFill>
                <a:srgbClr val="0000FF"/>
              </a:solidFill>
              <a:effectLst/>
              <a:latin typeface="+mn-ea"/>
              <a:ea typeface="+mn-ea"/>
              <a:cs typeface="+mn-cs"/>
            </a:rPr>
            <a:t>青字</a:t>
          </a:r>
          <a:r>
            <a:rPr kumimoji="1" lang="ja-JP" altLang="en-US" sz="1050" u="none">
              <a:solidFill>
                <a:schemeClr val="tx1"/>
              </a:solidFill>
              <a:effectLst/>
              <a:latin typeface="+mn-ea"/>
              <a:ea typeface="+mn-ea"/>
              <a:cs typeface="+mn-cs"/>
            </a:rPr>
            <a:t>が、</a:t>
          </a:r>
          <a:r>
            <a:rPr kumimoji="1" lang="ja-JP" altLang="en-US" sz="1050" b="1" u="none">
              <a:solidFill>
                <a:srgbClr val="FF0000"/>
              </a:solidFill>
              <a:effectLst/>
              <a:latin typeface="+mn-ea"/>
              <a:ea typeface="+mn-ea"/>
              <a:cs typeface="+mn-cs"/>
            </a:rPr>
            <a:t>主審担当チーム（</a:t>
          </a:r>
          <a:r>
            <a:rPr kumimoji="1" lang="en-US" altLang="ja-JP" sz="1050" b="1" u="none">
              <a:solidFill>
                <a:srgbClr val="FF0000"/>
              </a:solidFill>
              <a:effectLst/>
              <a:latin typeface="+mn-ea"/>
              <a:ea typeface="+mn-ea"/>
              <a:cs typeface="+mn-cs"/>
            </a:rPr>
            <a:t>1</a:t>
          </a:r>
          <a:r>
            <a:rPr kumimoji="1" lang="ja-JP" altLang="en-US" sz="1050" b="1" u="none">
              <a:solidFill>
                <a:srgbClr val="FF0000"/>
              </a:solidFill>
              <a:effectLst/>
              <a:latin typeface="+mn-ea"/>
              <a:ea typeface="+mn-ea"/>
              <a:cs typeface="+mn-cs"/>
            </a:rPr>
            <a:t>人制）</a:t>
          </a:r>
          <a:endParaRPr kumimoji="1" lang="ja-JP" altLang="en-US" sz="1050" b="1" u="none">
            <a:solidFill>
              <a:srgbClr val="FF0000"/>
            </a:solidFill>
            <a:latin typeface="+mn-ea"/>
            <a:ea typeface="+mn-ea"/>
          </a:endParaRPr>
        </a:p>
      </xdr:txBody>
    </xdr:sp>
    <xdr:clientData/>
  </xdr:twoCellAnchor>
  <xdr:twoCellAnchor>
    <xdr:from>
      <xdr:col>14</xdr:col>
      <xdr:colOff>166687</xdr:colOff>
      <xdr:row>23</xdr:row>
      <xdr:rowOff>130970</xdr:rowOff>
    </xdr:from>
    <xdr:to>
      <xdr:col>17</xdr:col>
      <xdr:colOff>99218</xdr:colOff>
      <xdr:row>25</xdr:row>
      <xdr:rowOff>19844</xdr:rowOff>
    </xdr:to>
    <xdr:sp macro="" textlink="">
      <xdr:nvSpPr>
        <xdr:cNvPr id="7" name="テキスト ボックス 6">
          <a:extLst>
            <a:ext uri="{FF2B5EF4-FFF2-40B4-BE49-F238E27FC236}">
              <a16:creationId xmlns:a16="http://schemas.microsoft.com/office/drawing/2014/main" id="{00000000-0008-0000-0500-000007000000}"/>
            </a:ext>
          </a:extLst>
        </xdr:cNvPr>
        <xdr:cNvSpPr txBox="1"/>
      </xdr:nvSpPr>
      <xdr:spPr>
        <a:xfrm>
          <a:off x="2869406" y="4464845"/>
          <a:ext cx="539750" cy="222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b="1">
              <a:solidFill>
                <a:schemeClr val="tx1"/>
              </a:solidFill>
              <a:latin typeface="+mn-ea"/>
              <a:ea typeface="+mn-ea"/>
            </a:rPr>
            <a:t>2PK3</a:t>
          </a:r>
          <a:endParaRPr kumimoji="1" lang="ja-JP" altLang="en-US" sz="1000" b="1">
            <a:solidFill>
              <a:schemeClr val="tx1"/>
            </a:solidFill>
            <a:latin typeface="+mn-ea"/>
            <a:ea typeface="+mn-ea"/>
          </a:endParaRPr>
        </a:p>
      </xdr:txBody>
    </xdr:sp>
    <xdr:clientData/>
  </xdr:twoCellAnchor>
  <xdr:twoCellAnchor>
    <xdr:from>
      <xdr:col>22</xdr:col>
      <xdr:colOff>128587</xdr:colOff>
      <xdr:row>28</xdr:row>
      <xdr:rowOff>140495</xdr:rowOff>
    </xdr:from>
    <xdr:to>
      <xdr:col>25</xdr:col>
      <xdr:colOff>96837</xdr:colOff>
      <xdr:row>30</xdr:row>
      <xdr:rowOff>29369</xdr:rowOff>
    </xdr:to>
    <xdr:sp macro="" textlink="">
      <xdr:nvSpPr>
        <xdr:cNvPr id="8" name="テキスト ボックス 7">
          <a:extLst>
            <a:ext uri="{FF2B5EF4-FFF2-40B4-BE49-F238E27FC236}">
              <a16:creationId xmlns:a16="http://schemas.microsoft.com/office/drawing/2014/main" id="{00000000-0008-0000-0500-000008000000}"/>
            </a:ext>
          </a:extLst>
        </xdr:cNvPr>
        <xdr:cNvSpPr txBox="1"/>
      </xdr:nvSpPr>
      <xdr:spPr>
        <a:xfrm>
          <a:off x="4450556" y="5307808"/>
          <a:ext cx="539750" cy="222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b="1">
              <a:solidFill>
                <a:schemeClr val="tx1"/>
              </a:solidFill>
              <a:latin typeface="+mn-ea"/>
              <a:ea typeface="+mn-ea"/>
            </a:rPr>
            <a:t>1PK2</a:t>
          </a:r>
          <a:endParaRPr kumimoji="1" lang="ja-JP" altLang="en-US" sz="1000" b="1">
            <a:solidFill>
              <a:schemeClr val="tx1"/>
            </a:solidFill>
            <a:latin typeface="+mn-ea"/>
            <a:ea typeface="+mn-ea"/>
          </a:endParaRPr>
        </a:p>
      </xdr:txBody>
    </xdr:sp>
    <xdr:clientData/>
  </xdr:twoCellAnchor>
  <xdr:twoCellAnchor>
    <xdr:from>
      <xdr:col>48</xdr:col>
      <xdr:colOff>200025</xdr:colOff>
      <xdr:row>20</xdr:row>
      <xdr:rowOff>259558</xdr:rowOff>
    </xdr:from>
    <xdr:to>
      <xdr:col>51</xdr:col>
      <xdr:colOff>108744</xdr:colOff>
      <xdr:row>22</xdr:row>
      <xdr:rowOff>17463</xdr:rowOff>
    </xdr:to>
    <xdr:sp macro="" textlink="">
      <xdr:nvSpPr>
        <xdr:cNvPr id="9" name="テキスト ボックス 8">
          <a:extLst>
            <a:ext uri="{FF2B5EF4-FFF2-40B4-BE49-F238E27FC236}">
              <a16:creationId xmlns:a16="http://schemas.microsoft.com/office/drawing/2014/main" id="{00000000-0008-0000-0500-000009000000}"/>
            </a:ext>
          </a:extLst>
        </xdr:cNvPr>
        <xdr:cNvSpPr txBox="1"/>
      </xdr:nvSpPr>
      <xdr:spPr>
        <a:xfrm>
          <a:off x="9903619" y="3962402"/>
          <a:ext cx="539750" cy="222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b="1">
              <a:solidFill>
                <a:schemeClr val="tx1"/>
              </a:solidFill>
              <a:latin typeface="+mn-ea"/>
              <a:ea typeface="+mn-ea"/>
            </a:rPr>
            <a:t>5PK6</a:t>
          </a:r>
          <a:endParaRPr kumimoji="1" lang="ja-JP" altLang="en-US" sz="1000" b="1">
            <a:solidFill>
              <a:schemeClr val="tx1"/>
            </a:solidFill>
            <a:latin typeface="+mn-ea"/>
            <a:ea typeface="+mn-ea"/>
          </a:endParaRPr>
        </a:p>
      </xdr:txBody>
    </xdr:sp>
    <xdr:clientData/>
  </xdr:twoCellAnchor>
  <xdr:twoCellAnchor>
    <xdr:from>
      <xdr:col>62</xdr:col>
      <xdr:colOff>161925</xdr:colOff>
      <xdr:row>28</xdr:row>
      <xdr:rowOff>150020</xdr:rowOff>
    </xdr:from>
    <xdr:to>
      <xdr:col>65</xdr:col>
      <xdr:colOff>130175</xdr:colOff>
      <xdr:row>30</xdr:row>
      <xdr:rowOff>38894</xdr:rowOff>
    </xdr:to>
    <xdr:sp macro="" textlink="">
      <xdr:nvSpPr>
        <xdr:cNvPr id="10" name="テキスト ボックス 9">
          <a:extLst>
            <a:ext uri="{FF2B5EF4-FFF2-40B4-BE49-F238E27FC236}">
              <a16:creationId xmlns:a16="http://schemas.microsoft.com/office/drawing/2014/main" id="{00000000-0008-0000-0500-00000A000000}"/>
            </a:ext>
          </a:extLst>
        </xdr:cNvPr>
        <xdr:cNvSpPr txBox="1"/>
      </xdr:nvSpPr>
      <xdr:spPr>
        <a:xfrm>
          <a:off x="12746831" y="5317333"/>
          <a:ext cx="539750" cy="222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b="1">
              <a:solidFill>
                <a:schemeClr val="tx1"/>
              </a:solidFill>
              <a:latin typeface="+mn-ea"/>
              <a:ea typeface="+mn-ea"/>
            </a:rPr>
            <a:t>1PK0</a:t>
          </a:r>
          <a:endParaRPr kumimoji="1" lang="ja-JP" altLang="en-US" sz="1000" b="1">
            <a:solidFill>
              <a:schemeClr val="tx1"/>
            </a:solidFill>
            <a:latin typeface="+mn-ea"/>
            <a:ea typeface="+mn-ea"/>
          </a:endParaRPr>
        </a:p>
      </xdr:txBody>
    </xdr:sp>
    <xdr:clientData/>
  </xdr:twoCellAnchor>
  <xdr:twoCellAnchor>
    <xdr:from>
      <xdr:col>68</xdr:col>
      <xdr:colOff>173831</xdr:colOff>
      <xdr:row>24</xdr:row>
      <xdr:rowOff>30957</xdr:rowOff>
    </xdr:from>
    <xdr:to>
      <xdr:col>71</xdr:col>
      <xdr:colOff>106362</xdr:colOff>
      <xdr:row>25</xdr:row>
      <xdr:rowOff>86519</xdr:rowOff>
    </xdr:to>
    <xdr:sp macro="" textlink="">
      <xdr:nvSpPr>
        <xdr:cNvPr id="11" name="テキスト ボックス 10">
          <a:extLst>
            <a:ext uri="{FF2B5EF4-FFF2-40B4-BE49-F238E27FC236}">
              <a16:creationId xmlns:a16="http://schemas.microsoft.com/office/drawing/2014/main" id="{00000000-0008-0000-0500-00000B000000}"/>
            </a:ext>
          </a:extLst>
        </xdr:cNvPr>
        <xdr:cNvSpPr txBox="1"/>
      </xdr:nvSpPr>
      <xdr:spPr>
        <a:xfrm>
          <a:off x="13937456" y="4531520"/>
          <a:ext cx="539750" cy="222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b="1">
              <a:solidFill>
                <a:schemeClr val="tx1"/>
              </a:solidFill>
              <a:latin typeface="+mn-ea"/>
              <a:ea typeface="+mn-ea"/>
            </a:rPr>
            <a:t>1PK2</a:t>
          </a:r>
          <a:endParaRPr kumimoji="1" lang="ja-JP" altLang="en-US" sz="1000" b="1">
            <a:solidFill>
              <a:schemeClr val="tx1"/>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15</xdr:col>
      <xdr:colOff>0</xdr:colOff>
      <xdr:row>7</xdr:row>
      <xdr:rowOff>0</xdr:rowOff>
    </xdr:from>
    <xdr:to>
      <xdr:col>15</xdr:col>
      <xdr:colOff>0</xdr:colOff>
      <xdr:row>19</xdr:row>
      <xdr:rowOff>0</xdr:rowOff>
    </xdr:to>
    <xdr:cxnSp macro="">
      <xdr:nvCxnSpPr>
        <xdr:cNvPr id="2" name="直線矢印コネクタ 1">
          <a:extLst>
            <a:ext uri="{FF2B5EF4-FFF2-40B4-BE49-F238E27FC236}">
              <a16:creationId xmlns:a16="http://schemas.microsoft.com/office/drawing/2014/main" id="{00000000-0008-0000-0600-000002000000}"/>
            </a:ext>
          </a:extLst>
        </xdr:cNvPr>
        <xdr:cNvCxnSpPr>
          <a:cxnSpLocks noChangeShapeType="1"/>
        </xdr:cNvCxnSpPr>
      </xdr:nvCxnSpPr>
      <xdr:spPr bwMode="auto">
        <a:xfrm>
          <a:off x="3000375" y="1581150"/>
          <a:ext cx="0" cy="2514600"/>
        </a:xfrm>
        <a:prstGeom prst="straightConnector1">
          <a:avLst/>
        </a:prstGeom>
        <a:noFill/>
        <a:ln w="25400">
          <a:solidFill>
            <a:srgbClr val="4F81BD"/>
          </a:solidFill>
          <a:round/>
          <a:headEnd type="arrow" w="med" len="sm"/>
          <a:tailEnd type="arrow" w="med" len="sm"/>
        </a:ln>
        <a:effectLst>
          <a:outerShdw dist="20000" dir="5400000" rotWithShape="0">
            <a:srgbClr val="808080">
              <a:alpha val="37999"/>
            </a:srgbClr>
          </a:outerShdw>
        </a:effectLst>
        <a:extLst>
          <a:ext uri="{909E8E84-426E-40DD-AFC4-6F175D3DCCD1}">
            <a14:hiddenFill xmlns:a14="http://schemas.microsoft.com/office/drawing/2010/main">
              <a:noFill/>
            </a14:hiddenFill>
          </a:ext>
        </a:extLst>
      </xdr:spPr>
    </xdr:cxnSp>
    <xdr:clientData/>
  </xdr:twoCellAnchor>
  <xdr:twoCellAnchor>
    <xdr:from>
      <xdr:col>4</xdr:col>
      <xdr:colOff>0</xdr:colOff>
      <xdr:row>5</xdr:row>
      <xdr:rowOff>0</xdr:rowOff>
    </xdr:from>
    <xdr:to>
      <xdr:col>13</xdr:col>
      <xdr:colOff>0</xdr:colOff>
      <xdr:row>5</xdr:row>
      <xdr:rowOff>0</xdr:rowOff>
    </xdr:to>
    <xdr:cxnSp macro="">
      <xdr:nvCxnSpPr>
        <xdr:cNvPr id="3" name="直線矢印コネクタ 2">
          <a:extLst>
            <a:ext uri="{FF2B5EF4-FFF2-40B4-BE49-F238E27FC236}">
              <a16:creationId xmlns:a16="http://schemas.microsoft.com/office/drawing/2014/main" id="{00000000-0008-0000-0600-000003000000}"/>
            </a:ext>
          </a:extLst>
        </xdr:cNvPr>
        <xdr:cNvCxnSpPr>
          <a:cxnSpLocks noChangeShapeType="1"/>
        </xdr:cNvCxnSpPr>
      </xdr:nvCxnSpPr>
      <xdr:spPr bwMode="auto">
        <a:xfrm>
          <a:off x="800100" y="1162050"/>
          <a:ext cx="1800225" cy="0"/>
        </a:xfrm>
        <a:prstGeom prst="straightConnector1">
          <a:avLst/>
        </a:prstGeom>
        <a:noFill/>
        <a:ln w="25400">
          <a:solidFill>
            <a:srgbClr val="4F81BD"/>
          </a:solidFill>
          <a:round/>
          <a:headEnd type="arrow" w="med" len="sm"/>
          <a:tailEnd type="arrow" w="med" len="sm"/>
        </a:ln>
        <a:effectLst>
          <a:outerShdw dist="20000" dir="5400000" rotWithShape="0">
            <a:srgbClr val="808080">
              <a:alpha val="37999"/>
            </a:srgbClr>
          </a:outerShdw>
        </a:effectLst>
        <a:extLst>
          <a:ext uri="{909E8E84-426E-40DD-AFC4-6F175D3DCCD1}">
            <a14:hiddenFill xmlns:a14="http://schemas.microsoft.com/office/drawing/2010/main">
              <a:noFill/>
            </a14:hiddenFill>
          </a:ext>
        </a:extLst>
      </xdr:spPr>
    </xdr:cxnSp>
    <xdr:clientData/>
  </xdr:twoCellAnchor>
  <xdr:twoCellAnchor>
    <xdr:from>
      <xdr:col>4</xdr:col>
      <xdr:colOff>187325</xdr:colOff>
      <xdr:row>13</xdr:row>
      <xdr:rowOff>92074</xdr:rowOff>
    </xdr:from>
    <xdr:to>
      <xdr:col>12</xdr:col>
      <xdr:colOff>123825</xdr:colOff>
      <xdr:row>15</xdr:row>
      <xdr:rowOff>66675</xdr:rowOff>
    </xdr:to>
    <xdr:sp macro="" textlink="">
      <xdr:nvSpPr>
        <xdr:cNvPr id="4" name="テキスト ボックス 3">
          <a:extLst>
            <a:ext uri="{FF2B5EF4-FFF2-40B4-BE49-F238E27FC236}">
              <a16:creationId xmlns:a16="http://schemas.microsoft.com/office/drawing/2014/main" id="{00000000-0008-0000-0600-000004000000}"/>
            </a:ext>
          </a:extLst>
        </xdr:cNvPr>
        <xdr:cNvSpPr txBox="1"/>
      </xdr:nvSpPr>
      <xdr:spPr>
        <a:xfrm>
          <a:off x="987425" y="2930524"/>
          <a:ext cx="1536700" cy="393701"/>
        </a:xfrm>
        <a:prstGeom prst="rect">
          <a:avLst/>
        </a:prstGeom>
        <a:solidFill>
          <a:schemeClr val="bg1"/>
        </a:solidFill>
        <a:ln w="9525" cmpd="sng">
          <a:solidFill>
            <a:schemeClr val="tx1">
              <a:lumMod val="95000"/>
              <a:lumOff val="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t>A2</a:t>
          </a:r>
          <a:r>
            <a:rPr kumimoji="1" lang="ja-JP" altLang="en-US" sz="1600"/>
            <a:t>（北コート）</a:t>
          </a:r>
        </a:p>
      </xdr:txBody>
    </xdr:sp>
    <xdr:clientData/>
  </xdr:twoCellAnchor>
  <xdr:twoCellAnchor>
    <xdr:from>
      <xdr:col>27</xdr:col>
      <xdr:colOff>1</xdr:colOff>
      <xdr:row>11</xdr:row>
      <xdr:rowOff>203199</xdr:rowOff>
    </xdr:from>
    <xdr:to>
      <xdr:col>34</xdr:col>
      <xdr:colOff>57150</xdr:colOff>
      <xdr:row>13</xdr:row>
      <xdr:rowOff>180974</xdr:rowOff>
    </xdr:to>
    <xdr:sp macro="" textlink="">
      <xdr:nvSpPr>
        <xdr:cNvPr id="5" name="テキスト ボックス 4">
          <a:extLst>
            <a:ext uri="{FF2B5EF4-FFF2-40B4-BE49-F238E27FC236}">
              <a16:creationId xmlns:a16="http://schemas.microsoft.com/office/drawing/2014/main" id="{00000000-0008-0000-0600-000005000000}"/>
            </a:ext>
          </a:extLst>
        </xdr:cNvPr>
        <xdr:cNvSpPr txBox="1"/>
      </xdr:nvSpPr>
      <xdr:spPr>
        <a:xfrm>
          <a:off x="5400676" y="2622549"/>
          <a:ext cx="1457324" cy="396875"/>
        </a:xfrm>
        <a:prstGeom prst="rect">
          <a:avLst/>
        </a:prstGeom>
        <a:solidFill>
          <a:schemeClr val="bg1"/>
        </a:solidFill>
        <a:ln w="9525" cmpd="sng">
          <a:solidFill>
            <a:schemeClr val="tx1">
              <a:lumMod val="95000"/>
              <a:lumOff val="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t>A1</a:t>
          </a:r>
          <a:r>
            <a:rPr kumimoji="1" lang="ja-JP" altLang="en-US" sz="1600"/>
            <a:t>（南コート）</a:t>
          </a:r>
        </a:p>
      </xdr:txBody>
    </xdr:sp>
    <xdr:clientData/>
  </xdr:twoCellAnchor>
  <xdr:twoCellAnchor>
    <xdr:from>
      <xdr:col>16</xdr:col>
      <xdr:colOff>0</xdr:colOff>
      <xdr:row>42</xdr:row>
      <xdr:rowOff>0</xdr:rowOff>
    </xdr:from>
    <xdr:to>
      <xdr:col>16</xdr:col>
      <xdr:colOff>0</xdr:colOff>
      <xdr:row>54</xdr:row>
      <xdr:rowOff>28575</xdr:rowOff>
    </xdr:to>
    <xdr:cxnSp macro="">
      <xdr:nvCxnSpPr>
        <xdr:cNvPr id="6" name="直線矢印コネクタ 5">
          <a:extLst>
            <a:ext uri="{FF2B5EF4-FFF2-40B4-BE49-F238E27FC236}">
              <a16:creationId xmlns:a16="http://schemas.microsoft.com/office/drawing/2014/main" id="{00000000-0008-0000-0600-000006000000}"/>
            </a:ext>
          </a:extLst>
        </xdr:cNvPr>
        <xdr:cNvCxnSpPr>
          <a:cxnSpLocks noChangeShapeType="1"/>
        </xdr:cNvCxnSpPr>
      </xdr:nvCxnSpPr>
      <xdr:spPr bwMode="auto">
        <a:xfrm>
          <a:off x="3200400" y="8915400"/>
          <a:ext cx="0" cy="2543175"/>
        </a:xfrm>
        <a:prstGeom prst="straightConnector1">
          <a:avLst/>
        </a:prstGeom>
        <a:noFill/>
        <a:ln w="25400">
          <a:solidFill>
            <a:srgbClr val="4F81BD"/>
          </a:solidFill>
          <a:round/>
          <a:headEnd type="arrow" w="med" len="med"/>
          <a:tailEnd type="arrow" w="med" len="med"/>
        </a:ln>
        <a:effectLst>
          <a:outerShdw dist="20000" dir="5400000" rotWithShape="0">
            <a:srgbClr val="808080">
              <a:alpha val="37999"/>
            </a:srgbClr>
          </a:outerShdw>
        </a:effectLst>
        <a:extLst>
          <a:ext uri="{909E8E84-426E-40DD-AFC4-6F175D3DCCD1}">
            <a14:hiddenFill xmlns:a14="http://schemas.microsoft.com/office/drawing/2010/main">
              <a:noFill/>
            </a14:hiddenFill>
          </a:ext>
        </a:extLst>
      </xdr:spPr>
    </xdr:cxnSp>
    <xdr:clientData/>
  </xdr:twoCellAnchor>
  <xdr:twoCellAnchor>
    <xdr:from>
      <xdr:col>36</xdr:col>
      <xdr:colOff>0</xdr:colOff>
      <xdr:row>42</xdr:row>
      <xdr:rowOff>0</xdr:rowOff>
    </xdr:from>
    <xdr:to>
      <xdr:col>37</xdr:col>
      <xdr:colOff>0</xdr:colOff>
      <xdr:row>42</xdr:row>
      <xdr:rowOff>0</xdr:rowOff>
    </xdr:to>
    <xdr:cxnSp macro="">
      <xdr:nvCxnSpPr>
        <xdr:cNvPr id="7" name="直線矢印コネクタ 6">
          <a:extLst>
            <a:ext uri="{FF2B5EF4-FFF2-40B4-BE49-F238E27FC236}">
              <a16:creationId xmlns:a16="http://schemas.microsoft.com/office/drawing/2014/main" id="{00000000-0008-0000-0600-000007000000}"/>
            </a:ext>
          </a:extLst>
        </xdr:cNvPr>
        <xdr:cNvCxnSpPr>
          <a:cxnSpLocks noChangeShapeType="1"/>
        </xdr:cNvCxnSpPr>
      </xdr:nvCxnSpPr>
      <xdr:spPr bwMode="auto">
        <a:xfrm>
          <a:off x="7200900" y="8915400"/>
          <a:ext cx="200025" cy="0"/>
        </a:xfrm>
        <a:prstGeom prst="straightConnector1">
          <a:avLst/>
        </a:prstGeom>
        <a:noFill/>
        <a:ln w="25400">
          <a:solidFill>
            <a:srgbClr val="4F81BD"/>
          </a:solidFill>
          <a:round/>
          <a:headEnd type="arrow" w="med" len="sm"/>
          <a:tailEnd type="arrow" w="med" len="sm"/>
        </a:ln>
        <a:effectLst>
          <a:outerShdw dist="20000" dir="5400000" rotWithShape="0">
            <a:srgbClr val="808080">
              <a:alpha val="37999"/>
            </a:srgbClr>
          </a:outerShdw>
        </a:effectLst>
        <a:extLst>
          <a:ext uri="{909E8E84-426E-40DD-AFC4-6F175D3DCCD1}">
            <a14:hiddenFill xmlns:a14="http://schemas.microsoft.com/office/drawing/2010/main">
              <a:noFill/>
            </a14:hiddenFill>
          </a:ext>
        </a:extLst>
      </xdr:spPr>
    </xdr:cxnSp>
    <xdr:clientData/>
  </xdr:twoCellAnchor>
  <xdr:twoCellAnchor>
    <xdr:from>
      <xdr:col>5</xdr:col>
      <xdr:colOff>82550</xdr:colOff>
      <xdr:row>48</xdr:row>
      <xdr:rowOff>53975</xdr:rowOff>
    </xdr:from>
    <xdr:to>
      <xdr:col>13</xdr:col>
      <xdr:colOff>57150</xdr:colOff>
      <xdr:row>50</xdr:row>
      <xdr:rowOff>9525</xdr:rowOff>
    </xdr:to>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082675" y="10226675"/>
          <a:ext cx="1574800" cy="374650"/>
        </a:xfrm>
        <a:prstGeom prst="rect">
          <a:avLst/>
        </a:prstGeom>
        <a:solidFill>
          <a:schemeClr val="bg1"/>
        </a:solidFill>
        <a:ln w="9525" cmpd="sng">
          <a:solidFill>
            <a:schemeClr val="tx1">
              <a:lumMod val="95000"/>
              <a:lumOff val="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t>B2</a:t>
          </a:r>
          <a:r>
            <a:rPr kumimoji="1" lang="ja-JP" altLang="en-US" sz="1600"/>
            <a:t>（北コート）</a:t>
          </a:r>
        </a:p>
      </xdr:txBody>
    </xdr:sp>
    <xdr:clientData/>
  </xdr:twoCellAnchor>
  <xdr:twoCellAnchor>
    <xdr:from>
      <xdr:col>27</xdr:col>
      <xdr:colOff>104775</xdr:colOff>
      <xdr:row>47</xdr:row>
      <xdr:rowOff>69849</xdr:rowOff>
    </xdr:from>
    <xdr:to>
      <xdr:col>35</xdr:col>
      <xdr:colOff>22226</xdr:colOff>
      <xdr:row>48</xdr:row>
      <xdr:rowOff>200024</xdr:rowOff>
    </xdr:to>
    <xdr:sp macro="" textlink="">
      <xdr:nvSpPr>
        <xdr:cNvPr id="9" name="テキスト ボックス 8">
          <a:extLst>
            <a:ext uri="{FF2B5EF4-FFF2-40B4-BE49-F238E27FC236}">
              <a16:creationId xmlns:a16="http://schemas.microsoft.com/office/drawing/2014/main" id="{00000000-0008-0000-0600-000009000000}"/>
            </a:ext>
          </a:extLst>
        </xdr:cNvPr>
        <xdr:cNvSpPr txBox="1"/>
      </xdr:nvSpPr>
      <xdr:spPr>
        <a:xfrm>
          <a:off x="5505450" y="10032999"/>
          <a:ext cx="1517651" cy="339725"/>
        </a:xfrm>
        <a:prstGeom prst="rect">
          <a:avLst/>
        </a:prstGeom>
        <a:solidFill>
          <a:schemeClr val="bg1"/>
        </a:solidFill>
        <a:ln w="9525" cmpd="sng">
          <a:solidFill>
            <a:schemeClr val="tx1">
              <a:lumMod val="95000"/>
              <a:lumOff val="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t>B1</a:t>
          </a:r>
          <a:r>
            <a:rPr kumimoji="1" lang="ja-JP" altLang="en-US" sz="1600"/>
            <a:t>（南コート）</a:t>
          </a:r>
        </a:p>
      </xdr:txBody>
    </xdr:sp>
    <xdr:clientData/>
  </xdr:twoCellAnchor>
  <xdr:twoCellAnchor>
    <xdr:from>
      <xdr:col>36</xdr:col>
      <xdr:colOff>0</xdr:colOff>
      <xdr:row>39</xdr:row>
      <xdr:rowOff>0</xdr:rowOff>
    </xdr:from>
    <xdr:to>
      <xdr:col>36</xdr:col>
      <xdr:colOff>0</xdr:colOff>
      <xdr:row>42</xdr:row>
      <xdr:rowOff>0</xdr:rowOff>
    </xdr:to>
    <xdr:cxnSp macro="">
      <xdr:nvCxnSpPr>
        <xdr:cNvPr id="10" name="直線矢印コネクタ 9">
          <a:extLst>
            <a:ext uri="{FF2B5EF4-FFF2-40B4-BE49-F238E27FC236}">
              <a16:creationId xmlns:a16="http://schemas.microsoft.com/office/drawing/2014/main" id="{00000000-0008-0000-0600-00000A000000}"/>
            </a:ext>
          </a:extLst>
        </xdr:cNvPr>
        <xdr:cNvCxnSpPr>
          <a:cxnSpLocks noChangeShapeType="1"/>
        </xdr:cNvCxnSpPr>
      </xdr:nvCxnSpPr>
      <xdr:spPr bwMode="auto">
        <a:xfrm>
          <a:off x="7200900" y="8286750"/>
          <a:ext cx="0" cy="628650"/>
        </a:xfrm>
        <a:prstGeom prst="straightConnector1">
          <a:avLst/>
        </a:prstGeom>
        <a:noFill/>
        <a:ln w="25400">
          <a:solidFill>
            <a:srgbClr val="4F81BD"/>
          </a:solidFill>
          <a:round/>
          <a:headEnd type="arrow" w="med" len="sm"/>
          <a:tailEnd type="arrow" w="med" len="sm"/>
        </a:ln>
        <a:effectLst>
          <a:outerShdw dist="20000" dir="5400000" rotWithShape="0">
            <a:srgbClr val="808080">
              <a:alpha val="37999"/>
            </a:srgbClr>
          </a:outerShdw>
        </a:effectLst>
        <a:extLst>
          <a:ext uri="{909E8E84-426E-40DD-AFC4-6F175D3DCCD1}">
            <a14:hiddenFill xmlns:a14="http://schemas.microsoft.com/office/drawing/2010/main">
              <a:noFill/>
            </a14:hiddenFill>
          </a:ext>
        </a:extLst>
      </xdr:spPr>
    </xdr:cxnSp>
    <xdr:clientData/>
  </xdr:twoCellAnchor>
  <xdr:twoCellAnchor>
    <xdr:from>
      <xdr:col>5</xdr:col>
      <xdr:colOff>0</xdr:colOff>
      <xdr:row>39</xdr:row>
      <xdr:rowOff>0</xdr:rowOff>
    </xdr:from>
    <xdr:to>
      <xdr:col>5</xdr:col>
      <xdr:colOff>0</xdr:colOff>
      <xdr:row>42</xdr:row>
      <xdr:rowOff>0</xdr:rowOff>
    </xdr:to>
    <xdr:cxnSp macro="">
      <xdr:nvCxnSpPr>
        <xdr:cNvPr id="11" name="直線矢印コネクタ 9">
          <a:extLst>
            <a:ext uri="{FF2B5EF4-FFF2-40B4-BE49-F238E27FC236}">
              <a16:creationId xmlns:a16="http://schemas.microsoft.com/office/drawing/2014/main" id="{00000000-0008-0000-0600-00000B000000}"/>
            </a:ext>
          </a:extLst>
        </xdr:cNvPr>
        <xdr:cNvCxnSpPr>
          <a:cxnSpLocks noChangeShapeType="1"/>
        </xdr:cNvCxnSpPr>
      </xdr:nvCxnSpPr>
      <xdr:spPr bwMode="auto">
        <a:xfrm>
          <a:off x="1000125" y="8286750"/>
          <a:ext cx="0" cy="628650"/>
        </a:xfrm>
        <a:prstGeom prst="straightConnector1">
          <a:avLst/>
        </a:prstGeom>
        <a:noFill/>
        <a:ln w="25400">
          <a:solidFill>
            <a:srgbClr val="4F81BD"/>
          </a:solidFill>
          <a:round/>
          <a:headEnd type="arrow" w="med" len="sm"/>
          <a:tailEnd type="arrow" w="med" len="sm"/>
        </a:ln>
        <a:effectLst>
          <a:outerShdw dist="20000" dir="5400000" rotWithShape="0">
            <a:srgbClr val="808080">
              <a:alpha val="37999"/>
            </a:srgbClr>
          </a:outerShdw>
        </a:effectLst>
        <a:extLst>
          <a:ext uri="{909E8E84-426E-40DD-AFC4-6F175D3DCCD1}">
            <a14:hiddenFill xmlns:a14="http://schemas.microsoft.com/office/drawing/2010/main">
              <a:noFill/>
            </a14:hiddenFill>
          </a:ext>
        </a:extLst>
      </xdr:spPr>
    </xdr:cxnSp>
    <xdr:clientData/>
  </xdr:twoCellAnchor>
  <xdr:twoCellAnchor>
    <xdr:from>
      <xdr:col>5</xdr:col>
      <xdr:colOff>0</xdr:colOff>
      <xdr:row>40</xdr:row>
      <xdr:rowOff>0</xdr:rowOff>
    </xdr:from>
    <xdr:to>
      <xdr:col>14</xdr:col>
      <xdr:colOff>0</xdr:colOff>
      <xdr:row>40</xdr:row>
      <xdr:rowOff>0</xdr:rowOff>
    </xdr:to>
    <xdr:cxnSp macro="">
      <xdr:nvCxnSpPr>
        <xdr:cNvPr id="12" name="直線矢印コネクタ 6">
          <a:extLst>
            <a:ext uri="{FF2B5EF4-FFF2-40B4-BE49-F238E27FC236}">
              <a16:creationId xmlns:a16="http://schemas.microsoft.com/office/drawing/2014/main" id="{00000000-0008-0000-0600-00000C000000}"/>
            </a:ext>
          </a:extLst>
        </xdr:cNvPr>
        <xdr:cNvCxnSpPr>
          <a:cxnSpLocks noChangeShapeType="1"/>
        </xdr:cNvCxnSpPr>
      </xdr:nvCxnSpPr>
      <xdr:spPr bwMode="auto">
        <a:xfrm flipH="1">
          <a:off x="1000125" y="8496300"/>
          <a:ext cx="1800225" cy="0"/>
        </a:xfrm>
        <a:prstGeom prst="straightConnector1">
          <a:avLst/>
        </a:prstGeom>
        <a:noFill/>
        <a:ln w="25400">
          <a:solidFill>
            <a:srgbClr val="4F81BD"/>
          </a:solidFill>
          <a:round/>
          <a:headEnd type="arrow" w="med" len="sm"/>
          <a:tailEnd type="arrow" w="med" len="sm"/>
        </a:ln>
        <a:effectLst>
          <a:outerShdw dist="20000" dir="5400000" rotWithShape="0">
            <a:srgbClr val="808080">
              <a:alpha val="37999"/>
            </a:srgbClr>
          </a:outerShdw>
        </a:effectLst>
        <a:extLst>
          <a:ext uri="{909E8E84-426E-40DD-AFC4-6F175D3DCCD1}">
            <a14:hiddenFill xmlns:a14="http://schemas.microsoft.com/office/drawing/2010/main">
              <a:noFill/>
            </a14:hiddenFill>
          </a:ext>
        </a:extLst>
      </xdr:spPr>
    </xdr:cxnSp>
    <xdr:clientData/>
  </xdr:twoCellAnchor>
  <xdr:twoCellAnchor>
    <xdr:from>
      <xdr:col>4</xdr:col>
      <xdr:colOff>0</xdr:colOff>
      <xdr:row>42</xdr:row>
      <xdr:rowOff>0</xdr:rowOff>
    </xdr:from>
    <xdr:to>
      <xdr:col>5</xdr:col>
      <xdr:colOff>0</xdr:colOff>
      <xdr:row>42</xdr:row>
      <xdr:rowOff>0</xdr:rowOff>
    </xdr:to>
    <xdr:cxnSp macro="">
      <xdr:nvCxnSpPr>
        <xdr:cNvPr id="13" name="直線矢印コネクタ 6">
          <a:extLst>
            <a:ext uri="{FF2B5EF4-FFF2-40B4-BE49-F238E27FC236}">
              <a16:creationId xmlns:a16="http://schemas.microsoft.com/office/drawing/2014/main" id="{00000000-0008-0000-0600-00000D000000}"/>
            </a:ext>
          </a:extLst>
        </xdr:cNvPr>
        <xdr:cNvCxnSpPr>
          <a:cxnSpLocks noChangeShapeType="1"/>
        </xdr:cNvCxnSpPr>
      </xdr:nvCxnSpPr>
      <xdr:spPr bwMode="auto">
        <a:xfrm>
          <a:off x="800100" y="8915400"/>
          <a:ext cx="200025" cy="0"/>
        </a:xfrm>
        <a:prstGeom prst="straightConnector1">
          <a:avLst/>
        </a:prstGeom>
        <a:noFill/>
        <a:ln w="25400">
          <a:solidFill>
            <a:srgbClr val="4F81BD"/>
          </a:solidFill>
          <a:round/>
          <a:headEnd type="arrow" w="med" len="sm"/>
          <a:tailEnd type="arrow" w="med" len="sm"/>
        </a:ln>
        <a:effectLst>
          <a:outerShdw dist="20000" dir="5400000" rotWithShape="0">
            <a:srgbClr val="808080">
              <a:alpha val="37999"/>
            </a:srgbClr>
          </a:outerShdw>
        </a:effectLst>
        <a:extLst>
          <a:ext uri="{909E8E84-426E-40DD-AFC4-6F175D3DCCD1}">
            <a14:hiddenFill xmlns:a14="http://schemas.microsoft.com/office/drawing/2010/main">
              <a:noFill/>
            </a14:hiddenFill>
          </a:ext>
        </a:extLst>
      </xdr:spPr>
    </xdr:cxnSp>
    <xdr:clientData/>
  </xdr:twoCellAnchor>
  <xdr:twoCellAnchor>
    <xdr:from>
      <xdr:col>35</xdr:col>
      <xdr:colOff>0</xdr:colOff>
      <xdr:row>19</xdr:row>
      <xdr:rowOff>0</xdr:rowOff>
    </xdr:from>
    <xdr:to>
      <xdr:col>35</xdr:col>
      <xdr:colOff>0</xdr:colOff>
      <xdr:row>21</xdr:row>
      <xdr:rowOff>0</xdr:rowOff>
    </xdr:to>
    <xdr:cxnSp macro="">
      <xdr:nvCxnSpPr>
        <xdr:cNvPr id="14" name="直線矢印コネクタ 9">
          <a:extLst>
            <a:ext uri="{FF2B5EF4-FFF2-40B4-BE49-F238E27FC236}">
              <a16:creationId xmlns:a16="http://schemas.microsoft.com/office/drawing/2014/main" id="{00000000-0008-0000-0600-00000E000000}"/>
            </a:ext>
          </a:extLst>
        </xdr:cNvPr>
        <xdr:cNvCxnSpPr>
          <a:cxnSpLocks noChangeShapeType="1"/>
        </xdr:cNvCxnSpPr>
      </xdr:nvCxnSpPr>
      <xdr:spPr bwMode="auto">
        <a:xfrm>
          <a:off x="7000875" y="4095750"/>
          <a:ext cx="0" cy="419100"/>
        </a:xfrm>
        <a:prstGeom prst="straightConnector1">
          <a:avLst/>
        </a:prstGeom>
        <a:noFill/>
        <a:ln w="25400">
          <a:solidFill>
            <a:srgbClr val="4F81BD"/>
          </a:solidFill>
          <a:round/>
          <a:headEnd type="arrow" w="med" len="sm"/>
          <a:tailEnd type="arrow" w="med" len="sm"/>
        </a:ln>
        <a:effectLst>
          <a:outerShdw dist="20000" dir="5400000" rotWithShape="0">
            <a:srgbClr val="808080">
              <a:alpha val="37999"/>
            </a:srgbClr>
          </a:outerShdw>
        </a:effectLst>
        <a:extLst>
          <a:ext uri="{909E8E84-426E-40DD-AFC4-6F175D3DCCD1}">
            <a14:hiddenFill xmlns:a14="http://schemas.microsoft.com/office/drawing/2010/main">
              <a:noFill/>
            </a14:hiddenFill>
          </a:ext>
        </a:extLst>
      </xdr:spPr>
    </xdr:cxnSp>
    <xdr:clientData/>
  </xdr:twoCellAnchor>
  <xdr:twoCellAnchor>
    <xdr:from>
      <xdr:col>4</xdr:col>
      <xdr:colOff>0</xdr:colOff>
      <xdr:row>19</xdr:row>
      <xdr:rowOff>0</xdr:rowOff>
    </xdr:from>
    <xdr:to>
      <xdr:col>4</xdr:col>
      <xdr:colOff>0</xdr:colOff>
      <xdr:row>21</xdr:row>
      <xdr:rowOff>0</xdr:rowOff>
    </xdr:to>
    <xdr:cxnSp macro="">
      <xdr:nvCxnSpPr>
        <xdr:cNvPr id="15" name="直線矢印コネクタ 9">
          <a:extLst>
            <a:ext uri="{FF2B5EF4-FFF2-40B4-BE49-F238E27FC236}">
              <a16:creationId xmlns:a16="http://schemas.microsoft.com/office/drawing/2014/main" id="{00000000-0008-0000-0600-00000F000000}"/>
            </a:ext>
          </a:extLst>
        </xdr:cNvPr>
        <xdr:cNvCxnSpPr>
          <a:cxnSpLocks noChangeShapeType="1"/>
        </xdr:cNvCxnSpPr>
      </xdr:nvCxnSpPr>
      <xdr:spPr bwMode="auto">
        <a:xfrm>
          <a:off x="800100" y="4095750"/>
          <a:ext cx="0" cy="419100"/>
        </a:xfrm>
        <a:prstGeom prst="straightConnector1">
          <a:avLst/>
        </a:prstGeom>
        <a:noFill/>
        <a:ln w="25400">
          <a:solidFill>
            <a:srgbClr val="4F81BD"/>
          </a:solidFill>
          <a:round/>
          <a:headEnd type="arrow" w="med" len="sm"/>
          <a:tailEnd type="arrow" w="med" len="sm"/>
        </a:ln>
        <a:effectLst>
          <a:outerShdw dist="20000" dir="5400000" rotWithShape="0">
            <a:srgbClr val="808080">
              <a:alpha val="37999"/>
            </a:srgbClr>
          </a:outerShdw>
        </a:effectLst>
        <a:extLst>
          <a:ext uri="{909E8E84-426E-40DD-AFC4-6F175D3DCCD1}">
            <a14:hiddenFill xmlns:a14="http://schemas.microsoft.com/office/drawing/2010/main">
              <a:noFill/>
            </a14:hiddenFill>
          </a:ext>
        </a:extLst>
      </xdr:spPr>
    </xdr:cxnSp>
    <xdr:clientData/>
  </xdr:twoCellAnchor>
  <xdr:twoCellAnchor>
    <xdr:from>
      <xdr:col>35</xdr:col>
      <xdr:colOff>0</xdr:colOff>
      <xdr:row>19</xdr:row>
      <xdr:rowOff>0</xdr:rowOff>
    </xdr:from>
    <xdr:to>
      <xdr:col>36</xdr:col>
      <xdr:colOff>0</xdr:colOff>
      <xdr:row>19</xdr:row>
      <xdr:rowOff>0</xdr:rowOff>
    </xdr:to>
    <xdr:cxnSp macro="">
      <xdr:nvCxnSpPr>
        <xdr:cNvPr id="16" name="直線矢印コネクタ 6">
          <a:extLst>
            <a:ext uri="{FF2B5EF4-FFF2-40B4-BE49-F238E27FC236}">
              <a16:creationId xmlns:a16="http://schemas.microsoft.com/office/drawing/2014/main" id="{00000000-0008-0000-0600-000010000000}"/>
            </a:ext>
          </a:extLst>
        </xdr:cNvPr>
        <xdr:cNvCxnSpPr>
          <a:cxnSpLocks noChangeShapeType="1"/>
        </xdr:cNvCxnSpPr>
      </xdr:nvCxnSpPr>
      <xdr:spPr bwMode="auto">
        <a:xfrm>
          <a:off x="7000875" y="4095750"/>
          <a:ext cx="200025" cy="0"/>
        </a:xfrm>
        <a:prstGeom prst="straightConnector1">
          <a:avLst/>
        </a:prstGeom>
        <a:noFill/>
        <a:ln w="25400">
          <a:solidFill>
            <a:srgbClr val="4F81BD"/>
          </a:solidFill>
          <a:round/>
          <a:headEnd type="arrow" w="med" len="sm"/>
          <a:tailEnd type="arrow" w="med" len="sm"/>
        </a:ln>
        <a:effectLst>
          <a:outerShdw dist="20000" dir="5400000" rotWithShape="0">
            <a:srgbClr val="808080">
              <a:alpha val="37999"/>
            </a:srgbClr>
          </a:outerShdw>
        </a:effectLst>
        <a:extLst>
          <a:ext uri="{909E8E84-426E-40DD-AFC4-6F175D3DCCD1}">
            <a14:hiddenFill xmlns:a14="http://schemas.microsoft.com/office/drawing/2010/main">
              <a:noFill/>
            </a14:hiddenFill>
          </a:ext>
        </a:extLst>
      </xdr:spPr>
    </xdr:cxnSp>
    <xdr:clientData/>
  </xdr:twoCellAnchor>
  <xdr:twoCellAnchor>
    <xdr:from>
      <xdr:col>3</xdr:col>
      <xdr:colOff>0</xdr:colOff>
      <xdr:row>19</xdr:row>
      <xdr:rowOff>0</xdr:rowOff>
    </xdr:from>
    <xdr:to>
      <xdr:col>4</xdr:col>
      <xdr:colOff>0</xdr:colOff>
      <xdr:row>19</xdr:row>
      <xdr:rowOff>0</xdr:rowOff>
    </xdr:to>
    <xdr:cxnSp macro="">
      <xdr:nvCxnSpPr>
        <xdr:cNvPr id="17" name="直線矢印コネクタ 6">
          <a:extLst>
            <a:ext uri="{FF2B5EF4-FFF2-40B4-BE49-F238E27FC236}">
              <a16:creationId xmlns:a16="http://schemas.microsoft.com/office/drawing/2014/main" id="{00000000-0008-0000-0600-000011000000}"/>
            </a:ext>
          </a:extLst>
        </xdr:cNvPr>
        <xdr:cNvCxnSpPr>
          <a:cxnSpLocks noChangeShapeType="1"/>
        </xdr:cNvCxnSpPr>
      </xdr:nvCxnSpPr>
      <xdr:spPr bwMode="auto">
        <a:xfrm>
          <a:off x="600075" y="4095750"/>
          <a:ext cx="200025" cy="0"/>
        </a:xfrm>
        <a:prstGeom prst="straightConnector1">
          <a:avLst/>
        </a:prstGeom>
        <a:noFill/>
        <a:ln w="25400">
          <a:solidFill>
            <a:srgbClr val="4F81BD"/>
          </a:solidFill>
          <a:round/>
          <a:headEnd type="arrow" w="med" len="sm"/>
          <a:tailEnd type="arrow" w="med" len="sm"/>
        </a:ln>
        <a:effectLst>
          <a:outerShdw dist="20000" dir="5400000" rotWithShape="0">
            <a:srgbClr val="808080">
              <a:alpha val="37999"/>
            </a:srgbClr>
          </a:outerShdw>
        </a:effectLst>
        <a:extLst>
          <a:ext uri="{909E8E84-426E-40DD-AFC4-6F175D3DCCD1}">
            <a14:hiddenFill xmlns:a14="http://schemas.microsoft.com/office/drawing/2010/main">
              <a:noFill/>
            </a14:hiddenFill>
          </a:ext>
        </a:extLst>
      </xdr:spPr>
    </xdr:cxnSp>
    <xdr:clientData/>
  </xdr:twoCellAnchor>
  <xdr:twoCellAnchor>
    <xdr:from>
      <xdr:col>31</xdr:col>
      <xdr:colOff>152400</xdr:colOff>
      <xdr:row>5</xdr:row>
      <xdr:rowOff>161924</xdr:rowOff>
    </xdr:from>
    <xdr:to>
      <xdr:col>42</xdr:col>
      <xdr:colOff>152400</xdr:colOff>
      <xdr:row>8</xdr:row>
      <xdr:rowOff>85725</xdr:rowOff>
    </xdr:to>
    <xdr:sp macro="" textlink="">
      <xdr:nvSpPr>
        <xdr:cNvPr id="18" name="角丸四角形吹き出し 17">
          <a:extLst>
            <a:ext uri="{FF2B5EF4-FFF2-40B4-BE49-F238E27FC236}">
              <a16:creationId xmlns:a16="http://schemas.microsoft.com/office/drawing/2014/main" id="{00000000-0008-0000-0600-000012000000}"/>
            </a:ext>
          </a:extLst>
        </xdr:cNvPr>
        <xdr:cNvSpPr/>
      </xdr:nvSpPr>
      <xdr:spPr>
        <a:xfrm>
          <a:off x="6353175" y="1323974"/>
          <a:ext cx="2200275" cy="552451"/>
        </a:xfrm>
        <a:prstGeom prst="wedgeRoundRectCallout">
          <a:avLst>
            <a:gd name="adj1" fmla="val -48457"/>
            <a:gd name="adj2" fmla="val 115441"/>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ja-JP" sz="1000">
              <a:solidFill>
                <a:srgbClr val="FF0000"/>
              </a:solidFill>
              <a:effectLst/>
              <a:latin typeface="+mn-ea"/>
              <a:ea typeface="+mn-ea"/>
              <a:cs typeface="+mn-cs"/>
            </a:rPr>
            <a:t>設営担当：第１試合を除く</a:t>
          </a:r>
          <a:endParaRPr lang="ja-JP" altLang="ja-JP" sz="1000">
            <a:solidFill>
              <a:srgbClr val="FF0000"/>
            </a:solidFill>
            <a:effectLst/>
            <a:latin typeface="+mn-ea"/>
            <a:ea typeface="+mn-ea"/>
          </a:endParaRPr>
        </a:p>
        <a:p>
          <a:pPr algn="l"/>
          <a:r>
            <a:rPr kumimoji="1" lang="en-US" altLang="ja-JP" sz="1000">
              <a:solidFill>
                <a:srgbClr val="FF0000"/>
              </a:solidFill>
              <a:latin typeface="+mn-ea"/>
              <a:ea typeface="+mn-ea"/>
            </a:rPr>
            <a:t>A,B,C,D</a:t>
          </a:r>
          <a:r>
            <a:rPr kumimoji="1" lang="ja-JP" altLang="en-US" sz="1000">
              <a:solidFill>
                <a:srgbClr val="FF0000"/>
              </a:solidFill>
              <a:latin typeface="+mn-ea"/>
              <a:ea typeface="+mn-ea"/>
            </a:rPr>
            <a:t>パート</a:t>
          </a:r>
          <a:r>
            <a:rPr kumimoji="1" lang="ja-JP" altLang="ja-JP" sz="1000">
              <a:solidFill>
                <a:srgbClr val="FF0000"/>
              </a:solidFill>
              <a:effectLst/>
              <a:latin typeface="+mn-ea"/>
              <a:ea typeface="+mn-ea"/>
              <a:cs typeface="+mn-cs"/>
            </a:rPr>
            <a:t>の大分市内チーム</a:t>
          </a:r>
          <a:endParaRPr lang="ja-JP" altLang="ja-JP" sz="1000">
            <a:solidFill>
              <a:srgbClr val="FF0000"/>
            </a:solidFill>
            <a:effectLst/>
            <a:latin typeface="+mn-ea"/>
            <a:ea typeface="+mn-ea"/>
          </a:endParaRPr>
        </a:p>
      </xdr:txBody>
    </xdr:sp>
    <xdr:clientData/>
  </xdr:twoCellAnchor>
  <xdr:twoCellAnchor>
    <xdr:from>
      <xdr:col>11</xdr:col>
      <xdr:colOff>152399</xdr:colOff>
      <xdr:row>5</xdr:row>
      <xdr:rowOff>152400</xdr:rowOff>
    </xdr:from>
    <xdr:to>
      <xdr:col>22</xdr:col>
      <xdr:colOff>114299</xdr:colOff>
      <xdr:row>8</xdr:row>
      <xdr:rowOff>9526</xdr:rowOff>
    </xdr:to>
    <xdr:sp macro="" textlink="">
      <xdr:nvSpPr>
        <xdr:cNvPr id="19" name="角丸四角形吹き出し 18">
          <a:extLst>
            <a:ext uri="{FF2B5EF4-FFF2-40B4-BE49-F238E27FC236}">
              <a16:creationId xmlns:a16="http://schemas.microsoft.com/office/drawing/2014/main" id="{00000000-0008-0000-0600-000013000000}"/>
            </a:ext>
          </a:extLst>
        </xdr:cNvPr>
        <xdr:cNvSpPr/>
      </xdr:nvSpPr>
      <xdr:spPr>
        <a:xfrm>
          <a:off x="2352674" y="1314450"/>
          <a:ext cx="2162175" cy="485776"/>
        </a:xfrm>
        <a:prstGeom prst="wedgeRoundRectCallout">
          <a:avLst>
            <a:gd name="adj1" fmla="val -48457"/>
            <a:gd name="adj2" fmla="val 115441"/>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200"/>
            </a:lnSpc>
          </a:pPr>
          <a:r>
            <a:rPr kumimoji="1" lang="ja-JP" altLang="en-US" sz="1000">
              <a:solidFill>
                <a:srgbClr val="FF0000"/>
              </a:solidFill>
              <a:latin typeface="+mn-ea"/>
              <a:ea typeface="+mn-ea"/>
            </a:rPr>
            <a:t>設営担当：第１試合を除く</a:t>
          </a:r>
          <a:endParaRPr kumimoji="1" lang="en-US" altLang="ja-JP" sz="1000">
            <a:solidFill>
              <a:srgbClr val="FF0000"/>
            </a:solidFill>
            <a:latin typeface="+mn-ea"/>
            <a:ea typeface="+mn-ea"/>
          </a:endParaRPr>
        </a:p>
        <a:p>
          <a:pPr algn="l"/>
          <a:r>
            <a:rPr kumimoji="1" lang="en-US" altLang="ja-JP" sz="1000">
              <a:solidFill>
                <a:srgbClr val="FF0000"/>
              </a:solidFill>
              <a:latin typeface="+mn-ea"/>
              <a:ea typeface="+mn-ea"/>
            </a:rPr>
            <a:t>E,F,G,H</a:t>
          </a:r>
          <a:r>
            <a:rPr kumimoji="1" lang="ja-JP" altLang="en-US" sz="1000">
              <a:solidFill>
                <a:srgbClr val="FF0000"/>
              </a:solidFill>
              <a:latin typeface="+mn-ea"/>
              <a:ea typeface="+mn-ea"/>
            </a:rPr>
            <a:t>パートの大分市内チーム</a:t>
          </a:r>
        </a:p>
      </xdr:txBody>
    </xdr:sp>
    <xdr:clientData/>
  </xdr:twoCellAnchor>
  <xdr:twoCellAnchor>
    <xdr:from>
      <xdr:col>20</xdr:col>
      <xdr:colOff>76200</xdr:colOff>
      <xdr:row>42</xdr:row>
      <xdr:rowOff>66675</xdr:rowOff>
    </xdr:from>
    <xdr:to>
      <xdr:col>30</xdr:col>
      <xdr:colOff>171450</xdr:colOff>
      <xdr:row>44</xdr:row>
      <xdr:rowOff>190500</xdr:rowOff>
    </xdr:to>
    <xdr:sp macro="" textlink="">
      <xdr:nvSpPr>
        <xdr:cNvPr id="20" name="角丸四角形吹き出し 19">
          <a:extLst>
            <a:ext uri="{FF2B5EF4-FFF2-40B4-BE49-F238E27FC236}">
              <a16:creationId xmlns:a16="http://schemas.microsoft.com/office/drawing/2014/main" id="{00000000-0008-0000-0600-000014000000}"/>
            </a:ext>
          </a:extLst>
        </xdr:cNvPr>
        <xdr:cNvSpPr/>
      </xdr:nvSpPr>
      <xdr:spPr>
        <a:xfrm>
          <a:off x="4076700" y="8982075"/>
          <a:ext cx="2095500" cy="542925"/>
        </a:xfrm>
        <a:prstGeom prst="wedgeRoundRectCallout">
          <a:avLst>
            <a:gd name="adj1" fmla="val 62452"/>
            <a:gd name="adj2" fmla="val 90879"/>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200"/>
            </a:lnSpc>
          </a:pPr>
          <a:r>
            <a:rPr kumimoji="1" lang="ja-JP" altLang="ja-JP" sz="1000">
              <a:solidFill>
                <a:srgbClr val="FF0000"/>
              </a:solidFill>
              <a:effectLst/>
              <a:latin typeface="+mn-ea"/>
              <a:ea typeface="+mn-ea"/>
              <a:cs typeface="+mn-cs"/>
            </a:rPr>
            <a:t>設営担当：第１試合を除く</a:t>
          </a:r>
          <a:endParaRPr lang="ja-JP" altLang="ja-JP" sz="1000">
            <a:solidFill>
              <a:srgbClr val="FF0000"/>
            </a:solidFill>
            <a:effectLst/>
            <a:latin typeface="+mn-ea"/>
            <a:ea typeface="+mn-ea"/>
          </a:endParaRPr>
        </a:p>
        <a:p>
          <a:pPr algn="l"/>
          <a:r>
            <a:rPr kumimoji="1" lang="en-US" altLang="ja-JP" sz="1000">
              <a:solidFill>
                <a:srgbClr val="FF0000"/>
              </a:solidFill>
              <a:effectLst/>
              <a:latin typeface="+mn-ea"/>
              <a:ea typeface="+mn-ea"/>
              <a:cs typeface="+mn-cs"/>
            </a:rPr>
            <a:t>I,J,K,L</a:t>
          </a:r>
          <a:r>
            <a:rPr kumimoji="1" lang="ja-JP" altLang="ja-JP" sz="1000">
              <a:solidFill>
                <a:srgbClr val="FF0000"/>
              </a:solidFill>
              <a:effectLst/>
              <a:latin typeface="+mn-ea"/>
              <a:ea typeface="+mn-ea"/>
              <a:cs typeface="+mn-cs"/>
            </a:rPr>
            <a:t>パートの大分市内チーム</a:t>
          </a:r>
          <a:endParaRPr lang="ja-JP" altLang="ja-JP" sz="1000">
            <a:solidFill>
              <a:srgbClr val="FF0000"/>
            </a:solidFill>
            <a:effectLst/>
            <a:latin typeface="+mn-ea"/>
            <a:ea typeface="+mn-ea"/>
          </a:endParaRPr>
        </a:p>
        <a:p>
          <a:pPr algn="ctr">
            <a:lnSpc>
              <a:spcPts val="1200"/>
            </a:lnSpc>
          </a:pPr>
          <a:endParaRPr kumimoji="1" lang="ja-JP" altLang="en-US" sz="1000">
            <a:solidFill>
              <a:srgbClr val="FF0000"/>
            </a:solidFill>
            <a:latin typeface="+mn-ea"/>
            <a:ea typeface="+mn-ea"/>
          </a:endParaRPr>
        </a:p>
      </xdr:txBody>
    </xdr:sp>
    <xdr:clientData/>
  </xdr:twoCellAnchor>
  <xdr:twoCellAnchor>
    <xdr:from>
      <xdr:col>13</xdr:col>
      <xdr:colOff>180975</xdr:colOff>
      <xdr:row>48</xdr:row>
      <xdr:rowOff>95251</xdr:rowOff>
    </xdr:from>
    <xdr:to>
      <xdr:col>24</xdr:col>
      <xdr:colOff>171450</xdr:colOff>
      <xdr:row>51</xdr:row>
      <xdr:rowOff>1</xdr:rowOff>
    </xdr:to>
    <xdr:sp macro="" textlink="">
      <xdr:nvSpPr>
        <xdr:cNvPr id="21" name="角丸四角形吹き出し 20">
          <a:extLst>
            <a:ext uri="{FF2B5EF4-FFF2-40B4-BE49-F238E27FC236}">
              <a16:creationId xmlns:a16="http://schemas.microsoft.com/office/drawing/2014/main" id="{00000000-0008-0000-0600-000015000000}"/>
            </a:ext>
          </a:extLst>
        </xdr:cNvPr>
        <xdr:cNvSpPr/>
      </xdr:nvSpPr>
      <xdr:spPr>
        <a:xfrm>
          <a:off x="2781300" y="10267951"/>
          <a:ext cx="2190750" cy="533400"/>
        </a:xfrm>
        <a:prstGeom prst="wedgeRoundRectCallout">
          <a:avLst>
            <a:gd name="adj1" fmla="val -73003"/>
            <a:gd name="adj2" fmla="val 57546"/>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marL="0" marR="0" indent="0" defTabSz="914400" eaLnBrk="1" fontAlgn="auto" latinLnBrk="0" hangingPunct="1">
            <a:lnSpc>
              <a:spcPts val="1200"/>
            </a:lnSpc>
            <a:spcBef>
              <a:spcPts val="0"/>
            </a:spcBef>
            <a:spcAft>
              <a:spcPts val="0"/>
            </a:spcAft>
            <a:buClrTx/>
            <a:buSzTx/>
            <a:buFontTx/>
            <a:buNone/>
            <a:tabLst/>
            <a:defRPr/>
          </a:pPr>
          <a:r>
            <a:rPr kumimoji="1" lang="ja-JP" altLang="ja-JP" sz="1000">
              <a:solidFill>
                <a:srgbClr val="FF0000"/>
              </a:solidFill>
              <a:effectLst/>
              <a:latin typeface="+mn-ea"/>
              <a:ea typeface="+mn-ea"/>
              <a:cs typeface="+mn-cs"/>
            </a:rPr>
            <a:t>設営担当：第１試合を除く</a:t>
          </a:r>
          <a:endParaRPr lang="ja-JP" altLang="ja-JP" sz="1000">
            <a:solidFill>
              <a:srgbClr val="FF0000"/>
            </a:solidFill>
            <a:effectLst/>
            <a:latin typeface="+mn-ea"/>
            <a:ea typeface="+mn-ea"/>
          </a:endParaRPr>
        </a:p>
        <a:p>
          <a:r>
            <a:rPr kumimoji="1" lang="en-US" altLang="ja-JP" sz="1000">
              <a:solidFill>
                <a:srgbClr val="FF0000"/>
              </a:solidFill>
              <a:effectLst/>
              <a:latin typeface="+mn-ea"/>
              <a:ea typeface="+mn-ea"/>
              <a:cs typeface="+mn-cs"/>
            </a:rPr>
            <a:t>M,N,O,P</a:t>
          </a:r>
          <a:r>
            <a:rPr kumimoji="1" lang="ja-JP" altLang="ja-JP" sz="1000">
              <a:solidFill>
                <a:srgbClr val="FF0000"/>
              </a:solidFill>
              <a:effectLst/>
              <a:latin typeface="+mn-ea"/>
              <a:ea typeface="+mn-ea"/>
              <a:cs typeface="+mn-cs"/>
            </a:rPr>
            <a:t>パートの大分市内チーム</a:t>
          </a:r>
          <a:endParaRPr lang="ja-JP" altLang="ja-JP" sz="1000">
            <a:solidFill>
              <a:srgbClr val="FF0000"/>
            </a:solidFill>
            <a:effectLst/>
            <a:latin typeface="+mn-ea"/>
            <a:ea typeface="+mn-ea"/>
          </a:endParaRPr>
        </a:p>
      </xdr:txBody>
    </xdr:sp>
    <xdr:clientData/>
  </xdr:twoCellAnchor>
  <xdr:twoCellAnchor>
    <xdr:from>
      <xdr:col>22</xdr:col>
      <xdr:colOff>152400</xdr:colOff>
      <xdr:row>1</xdr:row>
      <xdr:rowOff>200025</xdr:rowOff>
    </xdr:from>
    <xdr:to>
      <xdr:col>34</xdr:col>
      <xdr:colOff>47625</xdr:colOff>
      <xdr:row>6</xdr:row>
      <xdr:rowOff>85724</xdr:rowOff>
    </xdr:to>
    <xdr:sp macro="" textlink="">
      <xdr:nvSpPr>
        <xdr:cNvPr id="22" name="雲形吹き出し 21">
          <a:extLst>
            <a:ext uri="{FF2B5EF4-FFF2-40B4-BE49-F238E27FC236}">
              <a16:creationId xmlns:a16="http://schemas.microsoft.com/office/drawing/2014/main" id="{00000000-0008-0000-0600-000016000000}"/>
            </a:ext>
          </a:extLst>
        </xdr:cNvPr>
        <xdr:cNvSpPr/>
      </xdr:nvSpPr>
      <xdr:spPr>
        <a:xfrm>
          <a:off x="4552950" y="504825"/>
          <a:ext cx="2295525" cy="952499"/>
        </a:xfrm>
        <a:prstGeom prst="cloudCallout">
          <a:avLst>
            <a:gd name="adj1" fmla="val -22149"/>
            <a:gd name="adj2" fmla="val 80500"/>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rgbClr val="FF0000"/>
              </a:solidFill>
              <a:latin typeface="+mn-ea"/>
              <a:ea typeface="+mn-ea"/>
            </a:rPr>
            <a:t>設営：</a:t>
          </a:r>
          <a:r>
            <a:rPr kumimoji="1" lang="en-US" altLang="ja-JP" sz="1000">
              <a:solidFill>
                <a:srgbClr val="FF0000"/>
              </a:solidFill>
              <a:latin typeface="+mn-ea"/>
              <a:ea typeface="+mn-ea"/>
            </a:rPr>
            <a:t>7/14</a:t>
          </a:r>
          <a:r>
            <a:rPr kumimoji="1" lang="ja-JP" altLang="en-US" sz="1000">
              <a:solidFill>
                <a:srgbClr val="FF0000"/>
              </a:solidFill>
              <a:latin typeface="+mn-ea"/>
              <a:ea typeface="+mn-ea"/>
            </a:rPr>
            <a:t>（日）</a:t>
          </a:r>
          <a:r>
            <a:rPr kumimoji="1" lang="en-US" altLang="ja-JP" sz="1000">
              <a:solidFill>
                <a:srgbClr val="FF0000"/>
              </a:solidFill>
              <a:latin typeface="+mn-ea"/>
              <a:ea typeface="+mn-ea"/>
            </a:rPr>
            <a:t>8</a:t>
          </a:r>
          <a:r>
            <a:rPr kumimoji="1" lang="ja-JP" altLang="en-US" sz="1000">
              <a:solidFill>
                <a:srgbClr val="FF0000"/>
              </a:solidFill>
              <a:latin typeface="+mn-ea"/>
              <a:ea typeface="+mn-ea"/>
            </a:rPr>
            <a:t>：</a:t>
          </a:r>
          <a:r>
            <a:rPr kumimoji="1" lang="en-US" altLang="ja-JP" sz="1000">
              <a:solidFill>
                <a:srgbClr val="FF0000"/>
              </a:solidFill>
              <a:latin typeface="+mn-ea"/>
              <a:ea typeface="+mn-ea"/>
            </a:rPr>
            <a:t>30</a:t>
          </a:r>
          <a:r>
            <a:rPr kumimoji="1" lang="ja-JP" altLang="en-US" sz="1000">
              <a:solidFill>
                <a:srgbClr val="FF0000"/>
              </a:solidFill>
              <a:latin typeface="+mn-ea"/>
              <a:ea typeface="+mn-ea"/>
            </a:rPr>
            <a:t>～</a:t>
          </a:r>
          <a:endParaRPr kumimoji="1" lang="en-US" altLang="ja-JP" sz="1000">
            <a:solidFill>
              <a:srgbClr val="FF0000"/>
            </a:solidFill>
            <a:latin typeface="+mn-ea"/>
            <a:ea typeface="+mn-ea"/>
          </a:endParaRPr>
        </a:p>
        <a:p>
          <a:pPr algn="l"/>
          <a:r>
            <a:rPr kumimoji="1" lang="ja-JP" altLang="en-US" sz="1000">
              <a:solidFill>
                <a:srgbClr val="FF0000"/>
              </a:solidFill>
              <a:latin typeface="+mn-ea"/>
              <a:ea typeface="+mn-ea"/>
            </a:rPr>
            <a:t>ゴール移動・ネット張り</a:t>
          </a:r>
          <a:endParaRPr kumimoji="1" lang="en-US" altLang="ja-JP" sz="1000">
            <a:solidFill>
              <a:srgbClr val="FF0000"/>
            </a:solidFill>
            <a:latin typeface="+mn-ea"/>
            <a:ea typeface="+mn-ea"/>
          </a:endParaRPr>
        </a:p>
        <a:p>
          <a:pPr algn="l"/>
          <a:r>
            <a:rPr kumimoji="1" lang="ja-JP" altLang="en-US" sz="1000">
              <a:solidFill>
                <a:srgbClr val="FF0000"/>
              </a:solidFill>
              <a:latin typeface="+mn-ea"/>
              <a:ea typeface="+mn-ea"/>
            </a:rPr>
            <a:t>を行います。</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7181850</xdr:colOff>
      <xdr:row>6</xdr:row>
      <xdr:rowOff>171450</xdr:rowOff>
    </xdr:from>
    <xdr:to>
      <xdr:col>3</xdr:col>
      <xdr:colOff>533400</xdr:colOff>
      <xdr:row>11</xdr:row>
      <xdr:rowOff>87313</xdr:rowOff>
    </xdr:to>
    <xdr:pic>
      <xdr:nvPicPr>
        <xdr:cNvPr id="2" name="図 1" descr="F:\Temporary Internet Files\Content.IE5\30N7Z8M9\MC900416428[1].wmf">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81925" y="4105275"/>
          <a:ext cx="2105025" cy="17541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13</xdr:col>
      <xdr:colOff>553171</xdr:colOff>
      <xdr:row>34</xdr:row>
      <xdr:rowOff>160655</xdr:rowOff>
    </xdr:to>
    <xdr:pic>
      <xdr:nvPicPr>
        <xdr:cNvPr id="2" name="図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685800" y="523875"/>
          <a:ext cx="8782771" cy="600900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P127"/>
  <sheetViews>
    <sheetView topLeftCell="A112" zoomScaleNormal="100" zoomScaleSheetLayoutView="100" workbookViewId="0">
      <selection activeCell="I133" sqref="I133"/>
    </sheetView>
  </sheetViews>
  <sheetFormatPr defaultColWidth="9" defaultRowHeight="13.25"/>
  <cols>
    <col min="1" max="1" width="3.36328125" style="331" customWidth="1"/>
    <col min="2" max="2" width="6.36328125" style="331" customWidth="1"/>
    <col min="3" max="3" width="8.5" style="331" customWidth="1"/>
    <col min="4" max="4" width="4.2265625" style="331" customWidth="1"/>
    <col min="5" max="9" width="9" style="331"/>
    <col min="10" max="10" width="10.1328125" style="331" customWidth="1"/>
    <col min="11" max="11" width="4" style="331" customWidth="1"/>
    <col min="12" max="12" width="3.2265625" style="331" customWidth="1"/>
    <col min="13" max="13" width="3.1328125" style="331" customWidth="1"/>
    <col min="14" max="14" width="3.86328125" style="331" customWidth="1"/>
    <col min="15" max="15" width="0.2265625" style="331" customWidth="1"/>
    <col min="16" max="16384" width="9" style="331"/>
  </cols>
  <sheetData>
    <row r="1" spans="1:14" ht="19.5" customHeight="1">
      <c r="A1" s="387" t="s">
        <v>405</v>
      </c>
      <c r="B1" s="387"/>
      <c r="C1" s="387"/>
      <c r="D1" s="387"/>
      <c r="E1" s="387"/>
      <c r="F1" s="387"/>
      <c r="G1" s="387"/>
      <c r="H1" s="387"/>
      <c r="I1" s="387"/>
      <c r="J1" s="387"/>
      <c r="K1" s="387"/>
      <c r="L1" s="387"/>
      <c r="M1" s="387"/>
      <c r="N1" s="387"/>
    </row>
    <row r="2" spans="1:14" ht="12.75" customHeight="1"/>
    <row r="3" spans="1:14" ht="17.25" customHeight="1">
      <c r="B3" s="331" t="s">
        <v>406</v>
      </c>
      <c r="D3" s="331" t="s">
        <v>407</v>
      </c>
    </row>
    <row r="4" spans="1:14" ht="17.25" customHeight="1">
      <c r="D4" s="331" t="s">
        <v>408</v>
      </c>
    </row>
    <row r="5" spans="1:14" ht="17.25" customHeight="1">
      <c r="D5" s="331" t="s">
        <v>409</v>
      </c>
    </row>
    <row r="6" spans="1:14" ht="17.25" customHeight="1">
      <c r="D6" s="331" t="s">
        <v>410</v>
      </c>
    </row>
    <row r="7" spans="1:14" ht="17.25" customHeight="1">
      <c r="D7" s="331" t="s">
        <v>411</v>
      </c>
    </row>
    <row r="8" spans="1:14" ht="17.25" customHeight="1">
      <c r="D8" s="331" t="s">
        <v>412</v>
      </c>
    </row>
    <row r="9" spans="1:14" ht="5.25" customHeight="1"/>
    <row r="10" spans="1:14" ht="17.25" customHeight="1">
      <c r="A10" s="332">
        <v>1</v>
      </c>
      <c r="B10" s="331" t="s">
        <v>413</v>
      </c>
      <c r="D10" s="331" t="s">
        <v>414</v>
      </c>
    </row>
    <row r="11" spans="1:14" ht="17.25" customHeight="1">
      <c r="A11" s="332">
        <v>2</v>
      </c>
      <c r="B11" s="331" t="s">
        <v>415</v>
      </c>
      <c r="D11" s="331" t="s">
        <v>416</v>
      </c>
    </row>
    <row r="12" spans="1:14" ht="17.25" customHeight="1">
      <c r="D12" s="331" t="s">
        <v>417</v>
      </c>
    </row>
    <row r="13" spans="1:14" ht="17.25" customHeight="1">
      <c r="A13" s="332">
        <v>3</v>
      </c>
      <c r="B13" s="331" t="s">
        <v>418</v>
      </c>
      <c r="D13" s="331" t="s">
        <v>419</v>
      </c>
    </row>
    <row r="14" spans="1:14" ht="17.25" customHeight="1">
      <c r="A14" s="332">
        <v>4</v>
      </c>
      <c r="B14" s="331" t="s">
        <v>420</v>
      </c>
      <c r="D14" s="331" t="s">
        <v>421</v>
      </c>
    </row>
    <row r="15" spans="1:14" ht="17.25" customHeight="1">
      <c r="D15" s="331" t="s">
        <v>422</v>
      </c>
    </row>
    <row r="16" spans="1:14" ht="17.25" customHeight="1">
      <c r="A16" s="332">
        <v>5</v>
      </c>
      <c r="B16" s="331" t="s">
        <v>423</v>
      </c>
      <c r="D16" s="331" t="s">
        <v>424</v>
      </c>
    </row>
    <row r="17" spans="1:6" ht="17.25" customHeight="1">
      <c r="A17" s="332">
        <v>6</v>
      </c>
      <c r="B17" s="331" t="s">
        <v>425</v>
      </c>
      <c r="D17" s="331" t="s">
        <v>426</v>
      </c>
    </row>
    <row r="18" spans="1:6" ht="17.25" customHeight="1">
      <c r="A18" s="332">
        <v>7</v>
      </c>
      <c r="B18" s="331" t="s">
        <v>427</v>
      </c>
      <c r="D18" s="331" t="s">
        <v>428</v>
      </c>
    </row>
    <row r="19" spans="1:6" ht="5.25" customHeight="1">
      <c r="A19" s="332"/>
    </row>
    <row r="20" spans="1:6" ht="16.5" customHeight="1">
      <c r="A20" s="332">
        <v>8</v>
      </c>
      <c r="B20" s="331" t="s">
        <v>429</v>
      </c>
      <c r="D20" s="331" t="s">
        <v>430</v>
      </c>
      <c r="E20" s="333" t="s">
        <v>431</v>
      </c>
    </row>
    <row r="21" spans="1:6" ht="16.5" customHeight="1">
      <c r="D21" s="331" t="s">
        <v>432</v>
      </c>
      <c r="E21" s="331" t="s">
        <v>433</v>
      </c>
    </row>
    <row r="22" spans="1:6" ht="16.5" customHeight="1">
      <c r="D22" s="331" t="s">
        <v>434</v>
      </c>
      <c r="E22" s="331" t="s">
        <v>435</v>
      </c>
    </row>
    <row r="23" spans="1:6" ht="16.5" customHeight="1">
      <c r="E23" s="331" t="s">
        <v>436</v>
      </c>
    </row>
    <row r="24" spans="1:6" ht="16.5" customHeight="1">
      <c r="D24" s="334" t="s">
        <v>437</v>
      </c>
      <c r="E24" s="331" t="s">
        <v>438</v>
      </c>
    </row>
    <row r="25" spans="1:6" ht="16.5" customHeight="1">
      <c r="E25" s="331" t="s">
        <v>439</v>
      </c>
    </row>
    <row r="26" spans="1:6" ht="16.5" customHeight="1">
      <c r="E26" s="331" t="s">
        <v>440</v>
      </c>
    </row>
    <row r="27" spans="1:6" ht="16.5" customHeight="1">
      <c r="E27" s="331" t="s">
        <v>441</v>
      </c>
    </row>
    <row r="28" spans="1:6" ht="17.25" customHeight="1">
      <c r="A28" s="332">
        <v>9</v>
      </c>
      <c r="B28" s="331" t="s">
        <v>442</v>
      </c>
      <c r="D28" s="335" t="s">
        <v>443</v>
      </c>
      <c r="E28" s="336"/>
      <c r="F28" s="336"/>
    </row>
    <row r="29" spans="1:6" ht="17.25" customHeight="1">
      <c r="A29" s="332">
        <v>10</v>
      </c>
      <c r="B29" s="331" t="s">
        <v>444</v>
      </c>
      <c r="D29" s="331" t="s">
        <v>445</v>
      </c>
    </row>
    <row r="30" spans="1:6" ht="17.25" customHeight="1">
      <c r="A30" s="332">
        <v>11</v>
      </c>
      <c r="B30" s="331" t="s">
        <v>446</v>
      </c>
      <c r="D30" s="331" t="s">
        <v>447</v>
      </c>
    </row>
    <row r="31" spans="1:6" ht="17.25" customHeight="1">
      <c r="A31" s="332"/>
      <c r="D31" s="331" t="s">
        <v>448</v>
      </c>
    </row>
    <row r="32" spans="1:6" ht="17.25" customHeight="1">
      <c r="A32" s="332">
        <v>12</v>
      </c>
      <c r="B32" s="331" t="s">
        <v>449</v>
      </c>
      <c r="D32" s="331" t="s">
        <v>450</v>
      </c>
    </row>
    <row r="33" spans="1:16" ht="7.5" customHeight="1">
      <c r="A33" s="332"/>
    </row>
    <row r="34" spans="1:16" ht="16.5" customHeight="1">
      <c r="A34" s="332">
        <v>13</v>
      </c>
      <c r="B34" s="331" t="s">
        <v>451</v>
      </c>
      <c r="D34" s="334" t="s">
        <v>452</v>
      </c>
      <c r="E34" s="331" t="s">
        <v>453</v>
      </c>
      <c r="P34" s="337"/>
    </row>
    <row r="35" spans="1:16" ht="16.5" customHeight="1">
      <c r="A35" s="332"/>
      <c r="D35" s="334"/>
      <c r="E35" s="331" t="s">
        <v>454</v>
      </c>
      <c r="P35" s="337" t="s">
        <v>455</v>
      </c>
    </row>
    <row r="36" spans="1:16" ht="16.5" customHeight="1">
      <c r="A36" s="332"/>
      <c r="D36" s="334"/>
      <c r="E36" s="338" t="s">
        <v>456</v>
      </c>
      <c r="P36" s="337"/>
    </row>
    <row r="37" spans="1:16" ht="16.5" customHeight="1">
      <c r="A37" s="332"/>
      <c r="D37" s="339" t="s">
        <v>432</v>
      </c>
      <c r="E37" s="331" t="s">
        <v>457</v>
      </c>
      <c r="P37" s="337"/>
    </row>
    <row r="38" spans="1:16" ht="16.5" customHeight="1">
      <c r="A38" s="332"/>
      <c r="D38" s="334"/>
      <c r="E38" s="331" t="s">
        <v>458</v>
      </c>
      <c r="P38" s="337"/>
    </row>
    <row r="39" spans="1:16" ht="16.5" customHeight="1">
      <c r="A39" s="332"/>
      <c r="D39" s="334"/>
      <c r="E39" s="331" t="s">
        <v>459</v>
      </c>
      <c r="P39" s="337" t="s">
        <v>460</v>
      </c>
    </row>
    <row r="40" spans="1:16" ht="16.5" customHeight="1">
      <c r="A40" s="332"/>
      <c r="D40" s="334" t="s">
        <v>434</v>
      </c>
      <c r="E40" s="331" t="s">
        <v>461</v>
      </c>
      <c r="P40" s="337"/>
    </row>
    <row r="41" spans="1:16" ht="16.5" customHeight="1">
      <c r="A41" s="332"/>
      <c r="D41" s="334"/>
      <c r="E41" s="331" t="s">
        <v>462</v>
      </c>
      <c r="P41" s="337"/>
    </row>
    <row r="42" spans="1:16" ht="16.5" customHeight="1">
      <c r="A42" s="332"/>
      <c r="D42" s="334" t="s">
        <v>463</v>
      </c>
      <c r="E42" s="331" t="s">
        <v>464</v>
      </c>
      <c r="P42" s="337" t="s">
        <v>465</v>
      </c>
    </row>
    <row r="43" spans="1:16" ht="16.5" customHeight="1">
      <c r="A43" s="332"/>
      <c r="D43" s="339"/>
      <c r="E43" s="331" t="s">
        <v>466</v>
      </c>
    </row>
    <row r="44" spans="1:16" ht="16.5" customHeight="1">
      <c r="A44" s="332"/>
      <c r="D44" s="339"/>
      <c r="E44" s="338" t="s">
        <v>467</v>
      </c>
    </row>
    <row r="45" spans="1:16" ht="16.5" customHeight="1">
      <c r="A45" s="332"/>
      <c r="D45" s="339"/>
      <c r="E45" s="338" t="s">
        <v>468</v>
      </c>
    </row>
    <row r="46" spans="1:16" ht="16.5" customHeight="1">
      <c r="A46" s="332"/>
      <c r="D46" s="334" t="s">
        <v>469</v>
      </c>
      <c r="E46" s="340" t="s">
        <v>470</v>
      </c>
    </row>
    <row r="47" spans="1:16" ht="16.5" customHeight="1">
      <c r="E47" s="340" t="s">
        <v>471</v>
      </c>
    </row>
    <row r="48" spans="1:16" ht="16.5" customHeight="1">
      <c r="D48" s="334"/>
      <c r="E48" s="340" t="s">
        <v>472</v>
      </c>
    </row>
    <row r="49" spans="1:8" ht="16.5" customHeight="1">
      <c r="D49" s="334" t="s">
        <v>473</v>
      </c>
      <c r="E49" s="338" t="s">
        <v>474</v>
      </c>
    </row>
    <row r="50" spans="1:8" ht="16.5" customHeight="1">
      <c r="D50" s="334"/>
      <c r="E50" s="338" t="s">
        <v>475</v>
      </c>
    </row>
    <row r="51" spans="1:8" ht="16.5" customHeight="1">
      <c r="D51" s="334"/>
      <c r="E51" s="331" t="s">
        <v>476</v>
      </c>
    </row>
    <row r="52" spans="1:8" ht="16.5" customHeight="1">
      <c r="E52" s="331" t="s">
        <v>477</v>
      </c>
    </row>
    <row r="53" spans="1:8" ht="16.5" customHeight="1">
      <c r="D53" s="334" t="s">
        <v>478</v>
      </c>
      <c r="E53" s="331" t="s">
        <v>479</v>
      </c>
      <c r="F53" s="341"/>
      <c r="G53" s="341"/>
      <c r="H53" s="341"/>
    </row>
    <row r="54" spans="1:8" ht="16.5" customHeight="1">
      <c r="E54" s="331" t="s">
        <v>480</v>
      </c>
    </row>
    <row r="55" spans="1:8" ht="16.5" customHeight="1">
      <c r="E55" s="331" t="s">
        <v>481</v>
      </c>
    </row>
    <row r="56" spans="1:8" ht="16.5" customHeight="1">
      <c r="A56" s="332"/>
      <c r="D56" s="334" t="s">
        <v>482</v>
      </c>
      <c r="E56" s="331" t="s">
        <v>483</v>
      </c>
    </row>
    <row r="57" spans="1:8" ht="16.5" customHeight="1">
      <c r="E57" s="331" t="s">
        <v>484</v>
      </c>
    </row>
    <row r="58" spans="1:8" ht="16.5" customHeight="1">
      <c r="E58" s="331" t="s">
        <v>485</v>
      </c>
    </row>
    <row r="59" spans="1:8" ht="16.5" customHeight="1">
      <c r="D59" s="334" t="s">
        <v>486</v>
      </c>
      <c r="E59" s="331" t="s">
        <v>487</v>
      </c>
    </row>
    <row r="60" spans="1:8" ht="16.5" customHeight="1">
      <c r="D60" s="334" t="s">
        <v>488</v>
      </c>
      <c r="E60" s="331" t="s">
        <v>489</v>
      </c>
    </row>
    <row r="61" spans="1:8" ht="16.5" customHeight="1">
      <c r="E61" s="331" t="s">
        <v>490</v>
      </c>
    </row>
    <row r="62" spans="1:8" ht="16.5" customHeight="1">
      <c r="E62" s="331" t="s">
        <v>491</v>
      </c>
    </row>
    <row r="63" spans="1:8" ht="16.5" customHeight="1">
      <c r="D63" s="334" t="s">
        <v>492</v>
      </c>
      <c r="E63" s="331" t="s">
        <v>493</v>
      </c>
    </row>
    <row r="64" spans="1:8" ht="16.5" customHeight="1">
      <c r="D64" s="334" t="s">
        <v>494</v>
      </c>
      <c r="E64" s="331" t="s">
        <v>495</v>
      </c>
    </row>
    <row r="65" spans="1:12" ht="16.5" customHeight="1">
      <c r="C65" s="342"/>
      <c r="D65" s="343" t="s">
        <v>496</v>
      </c>
      <c r="E65" s="338" t="s">
        <v>497</v>
      </c>
    </row>
    <row r="66" spans="1:12" ht="16.5" customHeight="1">
      <c r="D66" s="334"/>
      <c r="E66" s="338" t="s">
        <v>498</v>
      </c>
    </row>
    <row r="67" spans="1:12" ht="16.5" customHeight="1">
      <c r="D67" s="334"/>
      <c r="E67" s="338" t="s">
        <v>499</v>
      </c>
    </row>
    <row r="68" spans="1:12" ht="16.5" customHeight="1">
      <c r="D68" s="334"/>
      <c r="E68" s="338" t="s">
        <v>500</v>
      </c>
    </row>
    <row r="69" spans="1:12" ht="4.5" customHeight="1">
      <c r="D69" s="334"/>
      <c r="E69" s="338"/>
    </row>
    <row r="70" spans="1:12" ht="16.5" customHeight="1">
      <c r="D70" s="334" t="s">
        <v>501</v>
      </c>
      <c r="E70" s="331" t="s">
        <v>502</v>
      </c>
    </row>
    <row r="71" spans="1:12" ht="17.25" customHeight="1">
      <c r="D71" s="334"/>
      <c r="E71" s="344" t="s">
        <v>503</v>
      </c>
      <c r="F71" s="345"/>
      <c r="G71" s="345"/>
      <c r="H71" s="345"/>
      <c r="I71" s="345"/>
      <c r="J71" s="345"/>
      <c r="K71" s="345"/>
      <c r="L71" s="345"/>
    </row>
    <row r="72" spans="1:12" ht="7.5" customHeight="1"/>
    <row r="73" spans="1:12" ht="16.5" customHeight="1">
      <c r="A73" s="332">
        <v>14</v>
      </c>
      <c r="B73" s="331" t="s">
        <v>504</v>
      </c>
      <c r="D73" s="331" t="s">
        <v>452</v>
      </c>
      <c r="E73" s="331" t="s">
        <v>505</v>
      </c>
    </row>
    <row r="74" spans="1:12" ht="16.5" customHeight="1">
      <c r="E74" s="331" t="s">
        <v>506</v>
      </c>
    </row>
    <row r="75" spans="1:12" ht="4.5" customHeight="1"/>
    <row r="76" spans="1:12" ht="16.5" customHeight="1">
      <c r="E76" s="331" t="s">
        <v>507</v>
      </c>
    </row>
    <row r="77" spans="1:12" ht="16.5" customHeight="1">
      <c r="E77" s="341" t="s">
        <v>508</v>
      </c>
    </row>
    <row r="78" spans="1:12" ht="16.5" customHeight="1">
      <c r="E78" s="341" t="s">
        <v>509</v>
      </c>
    </row>
    <row r="79" spans="1:12" ht="16.5" customHeight="1">
      <c r="E79" s="331" t="s">
        <v>510</v>
      </c>
    </row>
    <row r="80" spans="1:12" ht="16.5" customHeight="1">
      <c r="E80" s="331" t="s">
        <v>511</v>
      </c>
    </row>
    <row r="81" spans="1:10" ht="16.5" customHeight="1">
      <c r="D81" s="331" t="s">
        <v>432</v>
      </c>
      <c r="E81" s="331" t="s">
        <v>512</v>
      </c>
    </row>
    <row r="82" spans="1:10" ht="7.5" customHeight="1"/>
    <row r="83" spans="1:10" ht="18" customHeight="1">
      <c r="A83" s="332">
        <v>15</v>
      </c>
      <c r="B83" s="331" t="s">
        <v>513</v>
      </c>
      <c r="D83" s="338" t="s">
        <v>514</v>
      </c>
    </row>
    <row r="84" spans="1:10" ht="18" customHeight="1">
      <c r="A84" s="332">
        <v>16</v>
      </c>
      <c r="B84" s="331" t="s">
        <v>515</v>
      </c>
      <c r="D84" s="331" t="s">
        <v>452</v>
      </c>
      <c r="E84" s="331" t="s">
        <v>516</v>
      </c>
    </row>
    <row r="85" spans="1:10" ht="18" customHeight="1">
      <c r="E85" s="331" t="s">
        <v>517</v>
      </c>
    </row>
    <row r="86" spans="1:10" ht="18" customHeight="1">
      <c r="E86" s="331" t="s">
        <v>518</v>
      </c>
    </row>
    <row r="87" spans="1:10" ht="18" customHeight="1">
      <c r="D87" s="331" t="s">
        <v>432</v>
      </c>
      <c r="E87" s="331" t="s">
        <v>519</v>
      </c>
    </row>
    <row r="88" spans="1:10" ht="18" customHeight="1">
      <c r="E88" s="331" t="s">
        <v>520</v>
      </c>
    </row>
    <row r="89" spans="1:10" ht="18" customHeight="1">
      <c r="D89" s="331" t="s">
        <v>434</v>
      </c>
      <c r="E89" s="331" t="s">
        <v>521</v>
      </c>
    </row>
    <row r="90" spans="1:10" ht="18" customHeight="1">
      <c r="D90" s="331" t="s">
        <v>522</v>
      </c>
      <c r="E90" s="331" t="s">
        <v>523</v>
      </c>
    </row>
    <row r="91" spans="1:10" ht="5.25" customHeight="1"/>
    <row r="92" spans="1:10" ht="18" customHeight="1">
      <c r="A92" s="332">
        <v>17</v>
      </c>
      <c r="B92" s="331" t="s">
        <v>524</v>
      </c>
      <c r="C92" s="332"/>
      <c r="D92" s="331" t="s">
        <v>452</v>
      </c>
      <c r="E92" s="331" t="s">
        <v>525</v>
      </c>
    </row>
    <row r="93" spans="1:10" ht="18" customHeight="1">
      <c r="A93" s="332"/>
      <c r="C93" s="332"/>
      <c r="E93" s="331" t="s">
        <v>526</v>
      </c>
    </row>
    <row r="94" spans="1:10" ht="18" customHeight="1">
      <c r="D94" s="331" t="s">
        <v>432</v>
      </c>
      <c r="E94" s="346" t="s">
        <v>527</v>
      </c>
      <c r="F94" s="347"/>
      <c r="G94" s="347"/>
      <c r="H94" s="347"/>
      <c r="I94" s="347"/>
      <c r="J94" s="347"/>
    </row>
    <row r="95" spans="1:10" ht="18" customHeight="1">
      <c r="E95" s="348" t="s">
        <v>528</v>
      </c>
      <c r="F95" s="388" t="s">
        <v>529</v>
      </c>
      <c r="G95" s="388"/>
      <c r="H95" s="331" t="s">
        <v>530</v>
      </c>
    </row>
    <row r="96" spans="1:10" ht="18" customHeight="1">
      <c r="F96" s="331" t="s">
        <v>531</v>
      </c>
    </row>
    <row r="97" spans="1:11" ht="6" customHeight="1"/>
    <row r="98" spans="1:11" ht="18" customHeight="1">
      <c r="C98" s="389" t="s">
        <v>532</v>
      </c>
      <c r="D98" s="390"/>
      <c r="E98" s="390"/>
      <c r="F98" s="390"/>
      <c r="G98" s="390"/>
      <c r="H98" s="390"/>
      <c r="I98" s="390"/>
      <c r="J98" s="390"/>
      <c r="K98" s="391"/>
    </row>
    <row r="99" spans="1:11" ht="18" customHeight="1">
      <c r="D99" s="331" t="s">
        <v>522</v>
      </c>
      <c r="E99" s="335" t="s">
        <v>533</v>
      </c>
      <c r="F99" s="336"/>
      <c r="G99" s="336"/>
      <c r="H99" s="336"/>
      <c r="I99" s="349"/>
      <c r="J99" s="336"/>
    </row>
    <row r="100" spans="1:11" ht="18" customHeight="1">
      <c r="E100" s="336"/>
      <c r="F100" s="335" t="s">
        <v>534</v>
      </c>
      <c r="G100" s="336"/>
      <c r="H100" s="336"/>
      <c r="I100" s="336"/>
      <c r="J100" s="336"/>
    </row>
    <row r="101" spans="1:11" ht="8.25" customHeight="1" thickBot="1"/>
    <row r="102" spans="1:11" ht="18" customHeight="1" thickBot="1">
      <c r="C102" s="392" t="s">
        <v>535</v>
      </c>
      <c r="D102" s="393"/>
      <c r="E102" s="393"/>
      <c r="F102" s="393"/>
      <c r="G102" s="393"/>
      <c r="H102" s="393"/>
      <c r="I102" s="393"/>
      <c r="J102" s="394"/>
      <c r="K102" s="350"/>
    </row>
    <row r="103" spans="1:11" ht="9.75" customHeight="1">
      <c r="E103" s="351"/>
      <c r="F103" s="350"/>
      <c r="G103" s="352"/>
      <c r="H103" s="352"/>
      <c r="I103" s="352"/>
      <c r="J103" s="352"/>
      <c r="K103" s="350"/>
    </row>
    <row r="104" spans="1:11" ht="18" customHeight="1">
      <c r="D104" s="331" t="s">
        <v>469</v>
      </c>
      <c r="E104" s="331" t="s">
        <v>536</v>
      </c>
      <c r="G104" s="353" t="s">
        <v>537</v>
      </c>
    </row>
    <row r="105" spans="1:11" ht="6" customHeight="1">
      <c r="G105" s="353"/>
    </row>
    <row r="106" spans="1:11" ht="18" customHeight="1">
      <c r="A106" s="332">
        <v>18</v>
      </c>
      <c r="B106" s="331" t="s">
        <v>538</v>
      </c>
      <c r="D106" s="331" t="s">
        <v>452</v>
      </c>
      <c r="E106" s="331" t="s">
        <v>539</v>
      </c>
    </row>
    <row r="107" spans="1:11" ht="18" customHeight="1">
      <c r="D107" s="331" t="s">
        <v>432</v>
      </c>
      <c r="E107" s="333" t="s">
        <v>540</v>
      </c>
    </row>
    <row r="108" spans="1:11" ht="18" customHeight="1">
      <c r="E108" s="338" t="s">
        <v>541</v>
      </c>
    </row>
    <row r="109" spans="1:11" ht="18" customHeight="1">
      <c r="E109" s="338"/>
    </row>
    <row r="110" spans="1:11" ht="18" customHeight="1">
      <c r="A110" s="332">
        <v>19</v>
      </c>
      <c r="B110" s="331" t="s">
        <v>542</v>
      </c>
      <c r="D110" s="331" t="s">
        <v>452</v>
      </c>
      <c r="E110" s="331" t="s">
        <v>543</v>
      </c>
      <c r="F110" s="341"/>
      <c r="G110" s="341"/>
      <c r="H110" s="341"/>
      <c r="I110" s="341"/>
      <c r="J110" s="341"/>
    </row>
    <row r="111" spans="1:11" ht="18" customHeight="1">
      <c r="E111" s="331" t="s">
        <v>544</v>
      </c>
    </row>
    <row r="112" spans="1:11" ht="14.25" customHeight="1">
      <c r="E112" s="336"/>
    </row>
    <row r="113" spans="1:5" ht="18" customHeight="1">
      <c r="A113" s="332">
        <v>20</v>
      </c>
      <c r="B113" s="331" t="s">
        <v>545</v>
      </c>
      <c r="D113" s="334" t="s">
        <v>452</v>
      </c>
      <c r="E113" s="338" t="s">
        <v>546</v>
      </c>
    </row>
    <row r="114" spans="1:5" ht="18" customHeight="1">
      <c r="D114" s="334"/>
      <c r="E114" s="338" t="s">
        <v>547</v>
      </c>
    </row>
    <row r="115" spans="1:5" ht="18" customHeight="1">
      <c r="D115" s="334"/>
      <c r="E115" s="338" t="s">
        <v>548</v>
      </c>
    </row>
    <row r="116" spans="1:5" ht="18" customHeight="1">
      <c r="D116" s="334"/>
      <c r="E116" s="338" t="s">
        <v>549</v>
      </c>
    </row>
    <row r="117" spans="1:5" ht="18" customHeight="1">
      <c r="D117" s="334" t="s">
        <v>432</v>
      </c>
      <c r="E117" s="331" t="s">
        <v>550</v>
      </c>
    </row>
    <row r="118" spans="1:5" ht="18" customHeight="1">
      <c r="D118" s="334" t="s">
        <v>434</v>
      </c>
      <c r="E118" s="331" t="s">
        <v>551</v>
      </c>
    </row>
    <row r="119" spans="1:5" ht="18" customHeight="1">
      <c r="D119" s="334" t="s">
        <v>463</v>
      </c>
      <c r="E119" s="331" t="s">
        <v>552</v>
      </c>
    </row>
    <row r="120" spans="1:5" ht="18" customHeight="1">
      <c r="D120" s="334" t="s">
        <v>469</v>
      </c>
      <c r="E120" s="331" t="s">
        <v>553</v>
      </c>
    </row>
    <row r="121" spans="1:5" ht="18" customHeight="1">
      <c r="D121" s="334" t="s">
        <v>554</v>
      </c>
      <c r="E121" s="331" t="s">
        <v>555</v>
      </c>
    </row>
    <row r="122" spans="1:5" ht="18" customHeight="1">
      <c r="D122" s="334" t="s">
        <v>478</v>
      </c>
      <c r="E122" s="331" t="s">
        <v>556</v>
      </c>
    </row>
    <row r="123" spans="1:5" ht="18" customHeight="1">
      <c r="D123" s="334"/>
      <c r="E123" s="331" t="s">
        <v>557</v>
      </c>
    </row>
    <row r="124" spans="1:5" ht="18" customHeight="1">
      <c r="D124" s="334"/>
      <c r="E124" s="331" t="s">
        <v>558</v>
      </c>
    </row>
    <row r="125" spans="1:5" ht="18" customHeight="1">
      <c r="D125" s="334"/>
      <c r="E125" s="331" t="s">
        <v>559</v>
      </c>
    </row>
    <row r="126" spans="1:5">
      <c r="D126" s="334"/>
      <c r="E126" s="331" t="s">
        <v>560</v>
      </c>
    </row>
    <row r="127" spans="1:5">
      <c r="D127" s="334" t="s">
        <v>482</v>
      </c>
      <c r="E127" s="331" t="s">
        <v>561</v>
      </c>
    </row>
  </sheetData>
  <mergeCells count="4">
    <mergeCell ref="A1:N1"/>
    <mergeCell ref="F95:G95"/>
    <mergeCell ref="C98:K98"/>
    <mergeCell ref="C102:J102"/>
  </mergeCells>
  <phoneticPr fontId="3"/>
  <pageMargins left="0.47244094488188981" right="0.11811023622047245" top="0.59055118110236227" bottom="0.59055118110236227" header="0.51181102362204722" footer="0.31496062992125984"/>
  <pageSetup paperSize="9" scale="93" orientation="portrait" horizontalDpi="4294967293" r:id="rId1"/>
  <headerFooter alignWithMargins="0">
    <oddFooter>&amp;P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B1:S52"/>
  <sheetViews>
    <sheetView zoomScale="40" zoomScaleNormal="40" zoomScaleSheetLayoutView="75" workbookViewId="0"/>
  </sheetViews>
  <sheetFormatPr defaultRowHeight="13.25"/>
  <cols>
    <col min="1" max="1" width="1.1328125" style="236" customWidth="1"/>
    <col min="2" max="2" width="3.2265625" style="236" customWidth="1"/>
    <col min="3" max="18" width="13.5" style="236" customWidth="1"/>
    <col min="19" max="19" width="6.2265625" style="236" customWidth="1"/>
    <col min="20" max="20" width="1.5" style="236" customWidth="1"/>
    <col min="21" max="21" width="8.6328125" style="236" customWidth="1"/>
    <col min="22" max="26" width="12.36328125" style="236" customWidth="1"/>
    <col min="27" max="257" width="9" style="236"/>
    <col min="258" max="258" width="3.2265625" style="236" customWidth="1"/>
    <col min="259" max="274" width="13.5" style="236" customWidth="1"/>
    <col min="275" max="275" width="6.2265625" style="236" customWidth="1"/>
    <col min="276" max="276" width="1.5" style="236" customWidth="1"/>
    <col min="277" max="277" width="8.6328125" style="236" customWidth="1"/>
    <col min="278" max="282" width="12.36328125" style="236" customWidth="1"/>
    <col min="283" max="513" width="9" style="236"/>
    <col min="514" max="514" width="3.2265625" style="236" customWidth="1"/>
    <col min="515" max="530" width="13.5" style="236" customWidth="1"/>
    <col min="531" max="531" width="6.2265625" style="236" customWidth="1"/>
    <col min="532" max="532" width="1.5" style="236" customWidth="1"/>
    <col min="533" max="533" width="8.6328125" style="236" customWidth="1"/>
    <col min="534" max="538" width="12.36328125" style="236" customWidth="1"/>
    <col min="539" max="769" width="9" style="236"/>
    <col min="770" max="770" width="3.2265625" style="236" customWidth="1"/>
    <col min="771" max="786" width="13.5" style="236" customWidth="1"/>
    <col min="787" max="787" width="6.2265625" style="236" customWidth="1"/>
    <col min="788" max="788" width="1.5" style="236" customWidth="1"/>
    <col min="789" max="789" width="8.6328125" style="236" customWidth="1"/>
    <col min="790" max="794" width="12.36328125" style="236" customWidth="1"/>
    <col min="795" max="1025" width="9" style="236"/>
    <col min="1026" max="1026" width="3.2265625" style="236" customWidth="1"/>
    <col min="1027" max="1042" width="13.5" style="236" customWidth="1"/>
    <col min="1043" max="1043" width="6.2265625" style="236" customWidth="1"/>
    <col min="1044" max="1044" width="1.5" style="236" customWidth="1"/>
    <col min="1045" max="1045" width="8.6328125" style="236" customWidth="1"/>
    <col min="1046" max="1050" width="12.36328125" style="236" customWidth="1"/>
    <col min="1051" max="1281" width="9" style="236"/>
    <col min="1282" max="1282" width="3.2265625" style="236" customWidth="1"/>
    <col min="1283" max="1298" width="13.5" style="236" customWidth="1"/>
    <col min="1299" max="1299" width="6.2265625" style="236" customWidth="1"/>
    <col min="1300" max="1300" width="1.5" style="236" customWidth="1"/>
    <col min="1301" max="1301" width="8.6328125" style="236" customWidth="1"/>
    <col min="1302" max="1306" width="12.36328125" style="236" customWidth="1"/>
    <col min="1307" max="1537" width="9" style="236"/>
    <col min="1538" max="1538" width="3.2265625" style="236" customWidth="1"/>
    <col min="1539" max="1554" width="13.5" style="236" customWidth="1"/>
    <col min="1555" max="1555" width="6.2265625" style="236" customWidth="1"/>
    <col min="1556" max="1556" width="1.5" style="236" customWidth="1"/>
    <col min="1557" max="1557" width="8.6328125" style="236" customWidth="1"/>
    <col min="1558" max="1562" width="12.36328125" style="236" customWidth="1"/>
    <col min="1563" max="1793" width="9" style="236"/>
    <col min="1794" max="1794" width="3.2265625" style="236" customWidth="1"/>
    <col min="1795" max="1810" width="13.5" style="236" customWidth="1"/>
    <col min="1811" max="1811" width="6.2265625" style="236" customWidth="1"/>
    <col min="1812" max="1812" width="1.5" style="236" customWidth="1"/>
    <col min="1813" max="1813" width="8.6328125" style="236" customWidth="1"/>
    <col min="1814" max="1818" width="12.36328125" style="236" customWidth="1"/>
    <col min="1819" max="2049" width="9" style="236"/>
    <col min="2050" max="2050" width="3.2265625" style="236" customWidth="1"/>
    <col min="2051" max="2066" width="13.5" style="236" customWidth="1"/>
    <col min="2067" max="2067" width="6.2265625" style="236" customWidth="1"/>
    <col min="2068" max="2068" width="1.5" style="236" customWidth="1"/>
    <col min="2069" max="2069" width="8.6328125" style="236" customWidth="1"/>
    <col min="2070" max="2074" width="12.36328125" style="236" customWidth="1"/>
    <col min="2075" max="2305" width="9" style="236"/>
    <col min="2306" max="2306" width="3.2265625" style="236" customWidth="1"/>
    <col min="2307" max="2322" width="13.5" style="236" customWidth="1"/>
    <col min="2323" max="2323" width="6.2265625" style="236" customWidth="1"/>
    <col min="2324" max="2324" width="1.5" style="236" customWidth="1"/>
    <col min="2325" max="2325" width="8.6328125" style="236" customWidth="1"/>
    <col min="2326" max="2330" width="12.36328125" style="236" customWidth="1"/>
    <col min="2331" max="2561" width="9" style="236"/>
    <col min="2562" max="2562" width="3.2265625" style="236" customWidth="1"/>
    <col min="2563" max="2578" width="13.5" style="236" customWidth="1"/>
    <col min="2579" max="2579" width="6.2265625" style="236" customWidth="1"/>
    <col min="2580" max="2580" width="1.5" style="236" customWidth="1"/>
    <col min="2581" max="2581" width="8.6328125" style="236" customWidth="1"/>
    <col min="2582" max="2586" width="12.36328125" style="236" customWidth="1"/>
    <col min="2587" max="2817" width="9" style="236"/>
    <col min="2818" max="2818" width="3.2265625" style="236" customWidth="1"/>
    <col min="2819" max="2834" width="13.5" style="236" customWidth="1"/>
    <col min="2835" max="2835" width="6.2265625" style="236" customWidth="1"/>
    <col min="2836" max="2836" width="1.5" style="236" customWidth="1"/>
    <col min="2837" max="2837" width="8.6328125" style="236" customWidth="1"/>
    <col min="2838" max="2842" width="12.36328125" style="236" customWidth="1"/>
    <col min="2843" max="3073" width="9" style="236"/>
    <col min="3074" max="3074" width="3.2265625" style="236" customWidth="1"/>
    <col min="3075" max="3090" width="13.5" style="236" customWidth="1"/>
    <col min="3091" max="3091" width="6.2265625" style="236" customWidth="1"/>
    <col min="3092" max="3092" width="1.5" style="236" customWidth="1"/>
    <col min="3093" max="3093" width="8.6328125" style="236" customWidth="1"/>
    <col min="3094" max="3098" width="12.36328125" style="236" customWidth="1"/>
    <col min="3099" max="3329" width="9" style="236"/>
    <col min="3330" max="3330" width="3.2265625" style="236" customWidth="1"/>
    <col min="3331" max="3346" width="13.5" style="236" customWidth="1"/>
    <col min="3347" max="3347" width="6.2265625" style="236" customWidth="1"/>
    <col min="3348" max="3348" width="1.5" style="236" customWidth="1"/>
    <col min="3349" max="3349" width="8.6328125" style="236" customWidth="1"/>
    <col min="3350" max="3354" width="12.36328125" style="236" customWidth="1"/>
    <col min="3355" max="3585" width="9" style="236"/>
    <col min="3586" max="3586" width="3.2265625" style="236" customWidth="1"/>
    <col min="3587" max="3602" width="13.5" style="236" customWidth="1"/>
    <col min="3603" max="3603" width="6.2265625" style="236" customWidth="1"/>
    <col min="3604" max="3604" width="1.5" style="236" customWidth="1"/>
    <col min="3605" max="3605" width="8.6328125" style="236" customWidth="1"/>
    <col min="3606" max="3610" width="12.36328125" style="236" customWidth="1"/>
    <col min="3611" max="3841" width="9" style="236"/>
    <col min="3842" max="3842" width="3.2265625" style="236" customWidth="1"/>
    <col min="3843" max="3858" width="13.5" style="236" customWidth="1"/>
    <col min="3859" max="3859" width="6.2265625" style="236" customWidth="1"/>
    <col min="3860" max="3860" width="1.5" style="236" customWidth="1"/>
    <col min="3861" max="3861" width="8.6328125" style="236" customWidth="1"/>
    <col min="3862" max="3866" width="12.36328125" style="236" customWidth="1"/>
    <col min="3867" max="4097" width="9" style="236"/>
    <col min="4098" max="4098" width="3.2265625" style="236" customWidth="1"/>
    <col min="4099" max="4114" width="13.5" style="236" customWidth="1"/>
    <col min="4115" max="4115" width="6.2265625" style="236" customWidth="1"/>
    <col min="4116" max="4116" width="1.5" style="236" customWidth="1"/>
    <col min="4117" max="4117" width="8.6328125" style="236" customWidth="1"/>
    <col min="4118" max="4122" width="12.36328125" style="236" customWidth="1"/>
    <col min="4123" max="4353" width="9" style="236"/>
    <col min="4354" max="4354" width="3.2265625" style="236" customWidth="1"/>
    <col min="4355" max="4370" width="13.5" style="236" customWidth="1"/>
    <col min="4371" max="4371" width="6.2265625" style="236" customWidth="1"/>
    <col min="4372" max="4372" width="1.5" style="236" customWidth="1"/>
    <col min="4373" max="4373" width="8.6328125" style="236" customWidth="1"/>
    <col min="4374" max="4378" width="12.36328125" style="236" customWidth="1"/>
    <col min="4379" max="4609" width="9" style="236"/>
    <col min="4610" max="4610" width="3.2265625" style="236" customWidth="1"/>
    <col min="4611" max="4626" width="13.5" style="236" customWidth="1"/>
    <col min="4627" max="4627" width="6.2265625" style="236" customWidth="1"/>
    <col min="4628" max="4628" width="1.5" style="236" customWidth="1"/>
    <col min="4629" max="4629" width="8.6328125" style="236" customWidth="1"/>
    <col min="4630" max="4634" width="12.36328125" style="236" customWidth="1"/>
    <col min="4635" max="4865" width="9" style="236"/>
    <col min="4866" max="4866" width="3.2265625" style="236" customWidth="1"/>
    <col min="4867" max="4882" width="13.5" style="236" customWidth="1"/>
    <col min="4883" max="4883" width="6.2265625" style="236" customWidth="1"/>
    <col min="4884" max="4884" width="1.5" style="236" customWidth="1"/>
    <col min="4885" max="4885" width="8.6328125" style="236" customWidth="1"/>
    <col min="4886" max="4890" width="12.36328125" style="236" customWidth="1"/>
    <col min="4891" max="5121" width="9" style="236"/>
    <col min="5122" max="5122" width="3.2265625" style="236" customWidth="1"/>
    <col min="5123" max="5138" width="13.5" style="236" customWidth="1"/>
    <col min="5139" max="5139" width="6.2265625" style="236" customWidth="1"/>
    <col min="5140" max="5140" width="1.5" style="236" customWidth="1"/>
    <col min="5141" max="5141" width="8.6328125" style="236" customWidth="1"/>
    <col min="5142" max="5146" width="12.36328125" style="236" customWidth="1"/>
    <col min="5147" max="5377" width="9" style="236"/>
    <col min="5378" max="5378" width="3.2265625" style="236" customWidth="1"/>
    <col min="5379" max="5394" width="13.5" style="236" customWidth="1"/>
    <col min="5395" max="5395" width="6.2265625" style="236" customWidth="1"/>
    <col min="5396" max="5396" width="1.5" style="236" customWidth="1"/>
    <col min="5397" max="5397" width="8.6328125" style="236" customWidth="1"/>
    <col min="5398" max="5402" width="12.36328125" style="236" customWidth="1"/>
    <col min="5403" max="5633" width="9" style="236"/>
    <col min="5634" max="5634" width="3.2265625" style="236" customWidth="1"/>
    <col min="5635" max="5650" width="13.5" style="236" customWidth="1"/>
    <col min="5651" max="5651" width="6.2265625" style="236" customWidth="1"/>
    <col min="5652" max="5652" width="1.5" style="236" customWidth="1"/>
    <col min="5653" max="5653" width="8.6328125" style="236" customWidth="1"/>
    <col min="5654" max="5658" width="12.36328125" style="236" customWidth="1"/>
    <col min="5659" max="5889" width="9" style="236"/>
    <col min="5890" max="5890" width="3.2265625" style="236" customWidth="1"/>
    <col min="5891" max="5906" width="13.5" style="236" customWidth="1"/>
    <col min="5907" max="5907" width="6.2265625" style="236" customWidth="1"/>
    <col min="5908" max="5908" width="1.5" style="236" customWidth="1"/>
    <col min="5909" max="5909" width="8.6328125" style="236" customWidth="1"/>
    <col min="5910" max="5914" width="12.36328125" style="236" customWidth="1"/>
    <col min="5915" max="6145" width="9" style="236"/>
    <col min="6146" max="6146" width="3.2265625" style="236" customWidth="1"/>
    <col min="6147" max="6162" width="13.5" style="236" customWidth="1"/>
    <col min="6163" max="6163" width="6.2265625" style="236" customWidth="1"/>
    <col min="6164" max="6164" width="1.5" style="236" customWidth="1"/>
    <col min="6165" max="6165" width="8.6328125" style="236" customWidth="1"/>
    <col min="6166" max="6170" width="12.36328125" style="236" customWidth="1"/>
    <col min="6171" max="6401" width="9" style="236"/>
    <col min="6402" max="6402" width="3.2265625" style="236" customWidth="1"/>
    <col min="6403" max="6418" width="13.5" style="236" customWidth="1"/>
    <col min="6419" max="6419" width="6.2265625" style="236" customWidth="1"/>
    <col min="6420" max="6420" width="1.5" style="236" customWidth="1"/>
    <col min="6421" max="6421" width="8.6328125" style="236" customWidth="1"/>
    <col min="6422" max="6426" width="12.36328125" style="236" customWidth="1"/>
    <col min="6427" max="6657" width="9" style="236"/>
    <col min="6658" max="6658" width="3.2265625" style="236" customWidth="1"/>
    <col min="6659" max="6674" width="13.5" style="236" customWidth="1"/>
    <col min="6675" max="6675" width="6.2265625" style="236" customWidth="1"/>
    <col min="6676" max="6676" width="1.5" style="236" customWidth="1"/>
    <col min="6677" max="6677" width="8.6328125" style="236" customWidth="1"/>
    <col min="6678" max="6682" width="12.36328125" style="236" customWidth="1"/>
    <col min="6683" max="6913" width="9" style="236"/>
    <col min="6914" max="6914" width="3.2265625" style="236" customWidth="1"/>
    <col min="6915" max="6930" width="13.5" style="236" customWidth="1"/>
    <col min="6931" max="6931" width="6.2265625" style="236" customWidth="1"/>
    <col min="6932" max="6932" width="1.5" style="236" customWidth="1"/>
    <col min="6933" max="6933" width="8.6328125" style="236" customWidth="1"/>
    <col min="6934" max="6938" width="12.36328125" style="236" customWidth="1"/>
    <col min="6939" max="7169" width="9" style="236"/>
    <col min="7170" max="7170" width="3.2265625" style="236" customWidth="1"/>
    <col min="7171" max="7186" width="13.5" style="236" customWidth="1"/>
    <col min="7187" max="7187" width="6.2265625" style="236" customWidth="1"/>
    <col min="7188" max="7188" width="1.5" style="236" customWidth="1"/>
    <col min="7189" max="7189" width="8.6328125" style="236" customWidth="1"/>
    <col min="7190" max="7194" width="12.36328125" style="236" customWidth="1"/>
    <col min="7195" max="7425" width="9" style="236"/>
    <col min="7426" max="7426" width="3.2265625" style="236" customWidth="1"/>
    <col min="7427" max="7442" width="13.5" style="236" customWidth="1"/>
    <col min="7443" max="7443" width="6.2265625" style="236" customWidth="1"/>
    <col min="7444" max="7444" width="1.5" style="236" customWidth="1"/>
    <col min="7445" max="7445" width="8.6328125" style="236" customWidth="1"/>
    <col min="7446" max="7450" width="12.36328125" style="236" customWidth="1"/>
    <col min="7451" max="7681" width="9" style="236"/>
    <col min="7682" max="7682" width="3.2265625" style="236" customWidth="1"/>
    <col min="7683" max="7698" width="13.5" style="236" customWidth="1"/>
    <col min="7699" max="7699" width="6.2265625" style="236" customWidth="1"/>
    <col min="7700" max="7700" width="1.5" style="236" customWidth="1"/>
    <col min="7701" max="7701" width="8.6328125" style="236" customWidth="1"/>
    <col min="7702" max="7706" width="12.36328125" style="236" customWidth="1"/>
    <col min="7707" max="7937" width="9" style="236"/>
    <col min="7938" max="7938" width="3.2265625" style="236" customWidth="1"/>
    <col min="7939" max="7954" width="13.5" style="236" customWidth="1"/>
    <col min="7955" max="7955" width="6.2265625" style="236" customWidth="1"/>
    <col min="7956" max="7956" width="1.5" style="236" customWidth="1"/>
    <col min="7957" max="7957" width="8.6328125" style="236" customWidth="1"/>
    <col min="7958" max="7962" width="12.36328125" style="236" customWidth="1"/>
    <col min="7963" max="8193" width="9" style="236"/>
    <col min="8194" max="8194" width="3.2265625" style="236" customWidth="1"/>
    <col min="8195" max="8210" width="13.5" style="236" customWidth="1"/>
    <col min="8211" max="8211" width="6.2265625" style="236" customWidth="1"/>
    <col min="8212" max="8212" width="1.5" style="236" customWidth="1"/>
    <col min="8213" max="8213" width="8.6328125" style="236" customWidth="1"/>
    <col min="8214" max="8218" width="12.36328125" style="236" customWidth="1"/>
    <col min="8219" max="8449" width="9" style="236"/>
    <col min="8450" max="8450" width="3.2265625" style="236" customWidth="1"/>
    <col min="8451" max="8466" width="13.5" style="236" customWidth="1"/>
    <col min="8467" max="8467" width="6.2265625" style="236" customWidth="1"/>
    <col min="8468" max="8468" width="1.5" style="236" customWidth="1"/>
    <col min="8469" max="8469" width="8.6328125" style="236" customWidth="1"/>
    <col min="8470" max="8474" width="12.36328125" style="236" customWidth="1"/>
    <col min="8475" max="8705" width="9" style="236"/>
    <col min="8706" max="8706" width="3.2265625" style="236" customWidth="1"/>
    <col min="8707" max="8722" width="13.5" style="236" customWidth="1"/>
    <col min="8723" max="8723" width="6.2265625" style="236" customWidth="1"/>
    <col min="8724" max="8724" width="1.5" style="236" customWidth="1"/>
    <col min="8725" max="8725" width="8.6328125" style="236" customWidth="1"/>
    <col min="8726" max="8730" width="12.36328125" style="236" customWidth="1"/>
    <col min="8731" max="8961" width="9" style="236"/>
    <col min="8962" max="8962" width="3.2265625" style="236" customWidth="1"/>
    <col min="8963" max="8978" width="13.5" style="236" customWidth="1"/>
    <col min="8979" max="8979" width="6.2265625" style="236" customWidth="1"/>
    <col min="8980" max="8980" width="1.5" style="236" customWidth="1"/>
    <col min="8981" max="8981" width="8.6328125" style="236" customWidth="1"/>
    <col min="8982" max="8986" width="12.36328125" style="236" customWidth="1"/>
    <col min="8987" max="9217" width="9" style="236"/>
    <col min="9218" max="9218" width="3.2265625" style="236" customWidth="1"/>
    <col min="9219" max="9234" width="13.5" style="236" customWidth="1"/>
    <col min="9235" max="9235" width="6.2265625" style="236" customWidth="1"/>
    <col min="9236" max="9236" width="1.5" style="236" customWidth="1"/>
    <col min="9237" max="9237" width="8.6328125" style="236" customWidth="1"/>
    <col min="9238" max="9242" width="12.36328125" style="236" customWidth="1"/>
    <col min="9243" max="9473" width="9" style="236"/>
    <col min="9474" max="9474" width="3.2265625" style="236" customWidth="1"/>
    <col min="9475" max="9490" width="13.5" style="236" customWidth="1"/>
    <col min="9491" max="9491" width="6.2265625" style="236" customWidth="1"/>
    <col min="9492" max="9492" width="1.5" style="236" customWidth="1"/>
    <col min="9493" max="9493" width="8.6328125" style="236" customWidth="1"/>
    <col min="9494" max="9498" width="12.36328125" style="236" customWidth="1"/>
    <col min="9499" max="9729" width="9" style="236"/>
    <col min="9730" max="9730" width="3.2265625" style="236" customWidth="1"/>
    <col min="9731" max="9746" width="13.5" style="236" customWidth="1"/>
    <col min="9747" max="9747" width="6.2265625" style="236" customWidth="1"/>
    <col min="9748" max="9748" width="1.5" style="236" customWidth="1"/>
    <col min="9749" max="9749" width="8.6328125" style="236" customWidth="1"/>
    <col min="9750" max="9754" width="12.36328125" style="236" customWidth="1"/>
    <col min="9755" max="9985" width="9" style="236"/>
    <col min="9986" max="9986" width="3.2265625" style="236" customWidth="1"/>
    <col min="9987" max="10002" width="13.5" style="236" customWidth="1"/>
    <col min="10003" max="10003" width="6.2265625" style="236" customWidth="1"/>
    <col min="10004" max="10004" width="1.5" style="236" customWidth="1"/>
    <col min="10005" max="10005" width="8.6328125" style="236" customWidth="1"/>
    <col min="10006" max="10010" width="12.36328125" style="236" customWidth="1"/>
    <col min="10011" max="10241" width="9" style="236"/>
    <col min="10242" max="10242" width="3.2265625" style="236" customWidth="1"/>
    <col min="10243" max="10258" width="13.5" style="236" customWidth="1"/>
    <col min="10259" max="10259" width="6.2265625" style="236" customWidth="1"/>
    <col min="10260" max="10260" width="1.5" style="236" customWidth="1"/>
    <col min="10261" max="10261" width="8.6328125" style="236" customWidth="1"/>
    <col min="10262" max="10266" width="12.36328125" style="236" customWidth="1"/>
    <col min="10267" max="10497" width="9" style="236"/>
    <col min="10498" max="10498" width="3.2265625" style="236" customWidth="1"/>
    <col min="10499" max="10514" width="13.5" style="236" customWidth="1"/>
    <col min="10515" max="10515" width="6.2265625" style="236" customWidth="1"/>
    <col min="10516" max="10516" width="1.5" style="236" customWidth="1"/>
    <col min="10517" max="10517" width="8.6328125" style="236" customWidth="1"/>
    <col min="10518" max="10522" width="12.36328125" style="236" customWidth="1"/>
    <col min="10523" max="10753" width="9" style="236"/>
    <col min="10754" max="10754" width="3.2265625" style="236" customWidth="1"/>
    <col min="10755" max="10770" width="13.5" style="236" customWidth="1"/>
    <col min="10771" max="10771" width="6.2265625" style="236" customWidth="1"/>
    <col min="10772" max="10772" width="1.5" style="236" customWidth="1"/>
    <col min="10773" max="10773" width="8.6328125" style="236" customWidth="1"/>
    <col min="10774" max="10778" width="12.36328125" style="236" customWidth="1"/>
    <col min="10779" max="11009" width="9" style="236"/>
    <col min="11010" max="11010" width="3.2265625" style="236" customWidth="1"/>
    <col min="11011" max="11026" width="13.5" style="236" customWidth="1"/>
    <col min="11027" max="11027" width="6.2265625" style="236" customWidth="1"/>
    <col min="11028" max="11028" width="1.5" style="236" customWidth="1"/>
    <col min="11029" max="11029" width="8.6328125" style="236" customWidth="1"/>
    <col min="11030" max="11034" width="12.36328125" style="236" customWidth="1"/>
    <col min="11035" max="11265" width="9" style="236"/>
    <col min="11266" max="11266" width="3.2265625" style="236" customWidth="1"/>
    <col min="11267" max="11282" width="13.5" style="236" customWidth="1"/>
    <col min="11283" max="11283" width="6.2265625" style="236" customWidth="1"/>
    <col min="11284" max="11284" width="1.5" style="236" customWidth="1"/>
    <col min="11285" max="11285" width="8.6328125" style="236" customWidth="1"/>
    <col min="11286" max="11290" width="12.36328125" style="236" customWidth="1"/>
    <col min="11291" max="11521" width="9" style="236"/>
    <col min="11522" max="11522" width="3.2265625" style="236" customWidth="1"/>
    <col min="11523" max="11538" width="13.5" style="236" customWidth="1"/>
    <col min="11539" max="11539" width="6.2265625" style="236" customWidth="1"/>
    <col min="11540" max="11540" width="1.5" style="236" customWidth="1"/>
    <col min="11541" max="11541" width="8.6328125" style="236" customWidth="1"/>
    <col min="11542" max="11546" width="12.36328125" style="236" customWidth="1"/>
    <col min="11547" max="11777" width="9" style="236"/>
    <col min="11778" max="11778" width="3.2265625" style="236" customWidth="1"/>
    <col min="11779" max="11794" width="13.5" style="236" customWidth="1"/>
    <col min="11795" max="11795" width="6.2265625" style="236" customWidth="1"/>
    <col min="11796" max="11796" width="1.5" style="236" customWidth="1"/>
    <col min="11797" max="11797" width="8.6328125" style="236" customWidth="1"/>
    <col min="11798" max="11802" width="12.36328125" style="236" customWidth="1"/>
    <col min="11803" max="12033" width="9" style="236"/>
    <col min="12034" max="12034" width="3.2265625" style="236" customWidth="1"/>
    <col min="12035" max="12050" width="13.5" style="236" customWidth="1"/>
    <col min="12051" max="12051" width="6.2265625" style="236" customWidth="1"/>
    <col min="12052" max="12052" width="1.5" style="236" customWidth="1"/>
    <col min="12053" max="12053" width="8.6328125" style="236" customWidth="1"/>
    <col min="12054" max="12058" width="12.36328125" style="236" customWidth="1"/>
    <col min="12059" max="12289" width="9" style="236"/>
    <col min="12290" max="12290" width="3.2265625" style="236" customWidth="1"/>
    <col min="12291" max="12306" width="13.5" style="236" customWidth="1"/>
    <col min="12307" max="12307" width="6.2265625" style="236" customWidth="1"/>
    <col min="12308" max="12308" width="1.5" style="236" customWidth="1"/>
    <col min="12309" max="12309" width="8.6328125" style="236" customWidth="1"/>
    <col min="12310" max="12314" width="12.36328125" style="236" customWidth="1"/>
    <col min="12315" max="12545" width="9" style="236"/>
    <col min="12546" max="12546" width="3.2265625" style="236" customWidth="1"/>
    <col min="12547" max="12562" width="13.5" style="236" customWidth="1"/>
    <col min="12563" max="12563" width="6.2265625" style="236" customWidth="1"/>
    <col min="12564" max="12564" width="1.5" style="236" customWidth="1"/>
    <col min="12565" max="12565" width="8.6328125" style="236" customWidth="1"/>
    <col min="12566" max="12570" width="12.36328125" style="236" customWidth="1"/>
    <col min="12571" max="12801" width="9" style="236"/>
    <col min="12802" max="12802" width="3.2265625" style="236" customWidth="1"/>
    <col min="12803" max="12818" width="13.5" style="236" customWidth="1"/>
    <col min="12819" max="12819" width="6.2265625" style="236" customWidth="1"/>
    <col min="12820" max="12820" width="1.5" style="236" customWidth="1"/>
    <col min="12821" max="12821" width="8.6328125" style="236" customWidth="1"/>
    <col min="12822" max="12826" width="12.36328125" style="236" customWidth="1"/>
    <col min="12827" max="13057" width="9" style="236"/>
    <col min="13058" max="13058" width="3.2265625" style="236" customWidth="1"/>
    <col min="13059" max="13074" width="13.5" style="236" customWidth="1"/>
    <col min="13075" max="13075" width="6.2265625" style="236" customWidth="1"/>
    <col min="13076" max="13076" width="1.5" style="236" customWidth="1"/>
    <col min="13077" max="13077" width="8.6328125" style="236" customWidth="1"/>
    <col min="13078" max="13082" width="12.36328125" style="236" customWidth="1"/>
    <col min="13083" max="13313" width="9" style="236"/>
    <col min="13314" max="13314" width="3.2265625" style="236" customWidth="1"/>
    <col min="13315" max="13330" width="13.5" style="236" customWidth="1"/>
    <col min="13331" max="13331" width="6.2265625" style="236" customWidth="1"/>
    <col min="13332" max="13332" width="1.5" style="236" customWidth="1"/>
    <col min="13333" max="13333" width="8.6328125" style="236" customWidth="1"/>
    <col min="13334" max="13338" width="12.36328125" style="236" customWidth="1"/>
    <col min="13339" max="13569" width="9" style="236"/>
    <col min="13570" max="13570" width="3.2265625" style="236" customWidth="1"/>
    <col min="13571" max="13586" width="13.5" style="236" customWidth="1"/>
    <col min="13587" max="13587" width="6.2265625" style="236" customWidth="1"/>
    <col min="13588" max="13588" width="1.5" style="236" customWidth="1"/>
    <col min="13589" max="13589" width="8.6328125" style="236" customWidth="1"/>
    <col min="13590" max="13594" width="12.36328125" style="236" customWidth="1"/>
    <col min="13595" max="13825" width="9" style="236"/>
    <col min="13826" max="13826" width="3.2265625" style="236" customWidth="1"/>
    <col min="13827" max="13842" width="13.5" style="236" customWidth="1"/>
    <col min="13843" max="13843" width="6.2265625" style="236" customWidth="1"/>
    <col min="13844" max="13844" width="1.5" style="236" customWidth="1"/>
    <col min="13845" max="13845" width="8.6328125" style="236" customWidth="1"/>
    <col min="13846" max="13850" width="12.36328125" style="236" customWidth="1"/>
    <col min="13851" max="14081" width="9" style="236"/>
    <col min="14082" max="14082" width="3.2265625" style="236" customWidth="1"/>
    <col min="14083" max="14098" width="13.5" style="236" customWidth="1"/>
    <col min="14099" max="14099" width="6.2265625" style="236" customWidth="1"/>
    <col min="14100" max="14100" width="1.5" style="236" customWidth="1"/>
    <col min="14101" max="14101" width="8.6328125" style="236" customWidth="1"/>
    <col min="14102" max="14106" width="12.36328125" style="236" customWidth="1"/>
    <col min="14107" max="14337" width="9" style="236"/>
    <col min="14338" max="14338" width="3.2265625" style="236" customWidth="1"/>
    <col min="14339" max="14354" width="13.5" style="236" customWidth="1"/>
    <col min="14355" max="14355" width="6.2265625" style="236" customWidth="1"/>
    <col min="14356" max="14356" width="1.5" style="236" customWidth="1"/>
    <col min="14357" max="14357" width="8.6328125" style="236" customWidth="1"/>
    <col min="14358" max="14362" width="12.36328125" style="236" customWidth="1"/>
    <col min="14363" max="14593" width="9" style="236"/>
    <col min="14594" max="14594" width="3.2265625" style="236" customWidth="1"/>
    <col min="14595" max="14610" width="13.5" style="236" customWidth="1"/>
    <col min="14611" max="14611" width="6.2265625" style="236" customWidth="1"/>
    <col min="14612" max="14612" width="1.5" style="236" customWidth="1"/>
    <col min="14613" max="14613" width="8.6328125" style="236" customWidth="1"/>
    <col min="14614" max="14618" width="12.36328125" style="236" customWidth="1"/>
    <col min="14619" max="14849" width="9" style="236"/>
    <col min="14850" max="14850" width="3.2265625" style="236" customWidth="1"/>
    <col min="14851" max="14866" width="13.5" style="236" customWidth="1"/>
    <col min="14867" max="14867" width="6.2265625" style="236" customWidth="1"/>
    <col min="14868" max="14868" width="1.5" style="236" customWidth="1"/>
    <col min="14869" max="14869" width="8.6328125" style="236" customWidth="1"/>
    <col min="14870" max="14874" width="12.36328125" style="236" customWidth="1"/>
    <col min="14875" max="15105" width="9" style="236"/>
    <col min="15106" max="15106" width="3.2265625" style="236" customWidth="1"/>
    <col min="15107" max="15122" width="13.5" style="236" customWidth="1"/>
    <col min="15123" max="15123" width="6.2265625" style="236" customWidth="1"/>
    <col min="15124" max="15124" width="1.5" style="236" customWidth="1"/>
    <col min="15125" max="15125" width="8.6328125" style="236" customWidth="1"/>
    <col min="15126" max="15130" width="12.36328125" style="236" customWidth="1"/>
    <col min="15131" max="15361" width="9" style="236"/>
    <col min="15362" max="15362" width="3.2265625" style="236" customWidth="1"/>
    <col min="15363" max="15378" width="13.5" style="236" customWidth="1"/>
    <col min="15379" max="15379" width="6.2265625" style="236" customWidth="1"/>
    <col min="15380" max="15380" width="1.5" style="236" customWidth="1"/>
    <col min="15381" max="15381" width="8.6328125" style="236" customWidth="1"/>
    <col min="15382" max="15386" width="12.36328125" style="236" customWidth="1"/>
    <col min="15387" max="15617" width="9" style="236"/>
    <col min="15618" max="15618" width="3.2265625" style="236" customWidth="1"/>
    <col min="15619" max="15634" width="13.5" style="236" customWidth="1"/>
    <col min="15635" max="15635" width="6.2265625" style="236" customWidth="1"/>
    <col min="15636" max="15636" width="1.5" style="236" customWidth="1"/>
    <col min="15637" max="15637" width="8.6328125" style="236" customWidth="1"/>
    <col min="15638" max="15642" width="12.36328125" style="236" customWidth="1"/>
    <col min="15643" max="15873" width="9" style="236"/>
    <col min="15874" max="15874" width="3.2265625" style="236" customWidth="1"/>
    <col min="15875" max="15890" width="13.5" style="236" customWidth="1"/>
    <col min="15891" max="15891" width="6.2265625" style="236" customWidth="1"/>
    <col min="15892" max="15892" width="1.5" style="236" customWidth="1"/>
    <col min="15893" max="15893" width="8.6328125" style="236" customWidth="1"/>
    <col min="15894" max="15898" width="12.36328125" style="236" customWidth="1"/>
    <col min="15899" max="16129" width="9" style="236"/>
    <col min="16130" max="16130" width="3.2265625" style="236" customWidth="1"/>
    <col min="16131" max="16146" width="13.5" style="236" customWidth="1"/>
    <col min="16147" max="16147" width="6.2265625" style="236" customWidth="1"/>
    <col min="16148" max="16148" width="1.5" style="236" customWidth="1"/>
    <col min="16149" max="16149" width="8.6328125" style="236" customWidth="1"/>
    <col min="16150" max="16154" width="12.36328125" style="236" customWidth="1"/>
    <col min="16155" max="16384" width="9" style="236"/>
  </cols>
  <sheetData>
    <row r="1" spans="2:19" ht="32.75">
      <c r="B1" s="231"/>
      <c r="C1" s="232"/>
      <c r="D1" s="233"/>
      <c r="E1" s="234"/>
      <c r="F1" s="235" t="s">
        <v>329</v>
      </c>
      <c r="G1" s="234"/>
      <c r="H1" s="234"/>
      <c r="I1" s="234"/>
      <c r="J1" s="234"/>
      <c r="K1" s="233"/>
      <c r="L1" s="233"/>
      <c r="M1" s="233"/>
      <c r="N1" s="233"/>
      <c r="O1" s="233"/>
      <c r="P1" s="233"/>
      <c r="Q1" s="233"/>
      <c r="R1" s="233"/>
      <c r="S1" s="233"/>
    </row>
    <row r="2" spans="2:19" ht="12.75" customHeight="1">
      <c r="B2" s="237"/>
      <c r="C2" s="238"/>
      <c r="D2" s="233"/>
      <c r="E2" s="233"/>
      <c r="F2" s="233"/>
      <c r="G2" s="233"/>
      <c r="H2" s="233"/>
      <c r="I2" s="233"/>
      <c r="J2" s="233"/>
      <c r="K2" s="233"/>
      <c r="L2" s="233"/>
      <c r="M2" s="233"/>
      <c r="N2" s="233"/>
      <c r="O2" s="233"/>
      <c r="P2" s="233"/>
      <c r="Q2" s="233"/>
      <c r="R2" s="233"/>
      <c r="S2" s="233"/>
    </row>
    <row r="3" spans="2:19" ht="21" customHeight="1">
      <c r="B3" s="239" t="s">
        <v>19</v>
      </c>
      <c r="C3" s="240"/>
      <c r="D3" s="233"/>
      <c r="E3" s="233"/>
      <c r="F3" s="233"/>
      <c r="G3" s="233"/>
      <c r="H3" s="233"/>
      <c r="I3" s="233"/>
      <c r="J3" s="233"/>
      <c r="K3" s="233"/>
      <c r="L3" s="233"/>
      <c r="M3" s="233"/>
      <c r="N3" s="233"/>
      <c r="O3" s="233"/>
      <c r="P3" s="233"/>
      <c r="Q3" s="233"/>
      <c r="R3" s="233"/>
      <c r="S3" s="233"/>
    </row>
    <row r="4" spans="2:19" ht="7.5" customHeight="1">
      <c r="B4" s="239"/>
      <c r="C4" s="240"/>
      <c r="D4" s="233"/>
      <c r="E4" s="233"/>
      <c r="F4" s="233"/>
      <c r="G4" s="233"/>
      <c r="H4" s="233"/>
      <c r="I4" s="233"/>
      <c r="J4" s="233"/>
      <c r="K4" s="233"/>
      <c r="L4" s="233"/>
      <c r="M4" s="233"/>
      <c r="N4" s="233"/>
      <c r="O4" s="233"/>
      <c r="P4" s="233"/>
      <c r="Q4" s="233"/>
      <c r="R4" s="233"/>
      <c r="S4" s="233"/>
    </row>
    <row r="5" spans="2:19" ht="21" customHeight="1">
      <c r="B5" s="241" t="s">
        <v>83</v>
      </c>
      <c r="C5" s="242" t="s">
        <v>340</v>
      </c>
      <c r="D5" s="233"/>
      <c r="E5" s="233"/>
      <c r="F5" s="233"/>
      <c r="G5" s="233"/>
      <c r="H5" s="233"/>
      <c r="I5" s="233"/>
      <c r="J5" s="233"/>
      <c r="K5" s="233"/>
      <c r="L5" s="233"/>
      <c r="M5" s="233"/>
      <c r="N5" s="233"/>
      <c r="O5" s="233"/>
      <c r="P5" s="233"/>
      <c r="Q5" s="233"/>
      <c r="R5" s="233"/>
      <c r="S5" s="233"/>
    </row>
    <row r="6" spans="2:19" ht="9" customHeight="1">
      <c r="B6" s="241"/>
      <c r="C6" s="242"/>
      <c r="D6" s="233"/>
      <c r="E6" s="233"/>
      <c r="F6" s="233"/>
      <c r="G6" s="233"/>
      <c r="H6" s="233"/>
      <c r="I6" s="233"/>
      <c r="J6" s="233"/>
      <c r="K6" s="233"/>
      <c r="L6" s="233"/>
      <c r="M6" s="233"/>
      <c r="N6" s="233"/>
      <c r="O6" s="233"/>
      <c r="P6" s="233"/>
      <c r="Q6" s="233"/>
      <c r="R6" s="233"/>
      <c r="S6" s="233"/>
    </row>
    <row r="7" spans="2:19" ht="21" customHeight="1">
      <c r="B7" s="241" t="s">
        <v>84</v>
      </c>
      <c r="C7" s="243" t="s">
        <v>330</v>
      </c>
      <c r="D7" s="233"/>
      <c r="E7" s="233"/>
      <c r="F7" s="233"/>
      <c r="G7" s="233"/>
      <c r="H7" s="233"/>
      <c r="I7" s="233"/>
      <c r="J7" s="233"/>
      <c r="K7" s="233"/>
      <c r="L7" s="233"/>
      <c r="M7" s="233"/>
      <c r="N7" s="233"/>
      <c r="O7" s="233"/>
      <c r="P7" s="233"/>
      <c r="Q7" s="233"/>
      <c r="R7" s="233"/>
      <c r="S7" s="233"/>
    </row>
    <row r="8" spans="2:19" ht="10.5" customHeight="1">
      <c r="B8" s="244"/>
      <c r="C8" s="243"/>
      <c r="D8" s="233"/>
      <c r="E8" s="233"/>
      <c r="F8" s="233"/>
      <c r="G8" s="233"/>
      <c r="H8" s="233"/>
      <c r="I8" s="233"/>
      <c r="J8" s="233"/>
      <c r="K8" s="233"/>
      <c r="L8" s="233"/>
      <c r="M8" s="233"/>
      <c r="N8" s="233"/>
      <c r="O8" s="233"/>
      <c r="P8" s="233"/>
      <c r="Q8" s="233"/>
      <c r="R8" s="233"/>
      <c r="S8" s="233"/>
    </row>
    <row r="9" spans="2:19" ht="21" customHeight="1">
      <c r="B9" s="244"/>
      <c r="C9" s="243" t="s">
        <v>136</v>
      </c>
      <c r="D9" s="233"/>
      <c r="E9" s="233"/>
      <c r="F9" s="233"/>
      <c r="G9" s="233"/>
      <c r="H9" s="233"/>
      <c r="I9" s="233"/>
      <c r="J9" s="233"/>
      <c r="K9" s="233"/>
      <c r="L9" s="233"/>
      <c r="M9" s="233"/>
      <c r="N9" s="233"/>
      <c r="O9" s="233"/>
      <c r="P9" s="233"/>
      <c r="Q9" s="233"/>
      <c r="R9" s="233"/>
      <c r="S9" s="233"/>
    </row>
    <row r="10" spans="2:19" ht="21" customHeight="1">
      <c r="B10" s="243"/>
      <c r="C10" s="245"/>
      <c r="D10" s="233"/>
      <c r="E10" s="233"/>
      <c r="F10" s="233"/>
      <c r="G10" s="233"/>
      <c r="H10" s="233"/>
      <c r="I10" s="233"/>
      <c r="J10" s="233"/>
      <c r="K10" s="233"/>
      <c r="L10" s="233"/>
      <c r="M10" s="233"/>
      <c r="N10" s="233"/>
      <c r="O10" s="233"/>
      <c r="P10" s="233"/>
      <c r="Q10" s="233"/>
      <c r="R10" s="233"/>
      <c r="S10" s="233"/>
    </row>
    <row r="11" spans="2:19" ht="21" customHeight="1">
      <c r="B11" s="239" t="s">
        <v>20</v>
      </c>
      <c r="C11" s="238"/>
      <c r="D11" s="245"/>
      <c r="E11" s="233"/>
      <c r="F11" s="233"/>
      <c r="G11" s="233"/>
      <c r="H11" s="233"/>
      <c r="I11" s="233"/>
      <c r="J11" s="233"/>
      <c r="K11" s="233"/>
      <c r="L11" s="233"/>
      <c r="N11" s="246"/>
      <c r="O11" s="246" t="s">
        <v>85</v>
      </c>
      <c r="P11" s="233"/>
      <c r="Q11" s="233"/>
      <c r="R11" s="233"/>
      <c r="S11" s="233"/>
    </row>
    <row r="12" spans="2:19" ht="11.25" customHeight="1">
      <c r="B12" s="239"/>
      <c r="C12" s="238"/>
      <c r="D12" s="245"/>
      <c r="E12" s="233"/>
      <c r="F12" s="233"/>
      <c r="G12" s="233"/>
      <c r="H12" s="233"/>
      <c r="I12" s="233"/>
      <c r="J12" s="233"/>
      <c r="K12" s="233"/>
      <c r="L12" s="233"/>
      <c r="M12" s="233"/>
      <c r="P12" s="233"/>
      <c r="Q12" s="233"/>
      <c r="R12" s="233"/>
      <c r="S12" s="233"/>
    </row>
    <row r="13" spans="2:19" ht="21" customHeight="1">
      <c r="C13" s="233" t="s">
        <v>331</v>
      </c>
      <c r="E13" s="233" t="s">
        <v>86</v>
      </c>
      <c r="F13" s="233"/>
      <c r="G13" s="233" t="s">
        <v>166</v>
      </c>
      <c r="H13" s="233"/>
      <c r="K13" s="233"/>
      <c r="N13" s="247"/>
      <c r="O13" s="248" t="s">
        <v>137</v>
      </c>
      <c r="P13" s="248"/>
      <c r="Q13" s="248"/>
      <c r="R13" s="248"/>
      <c r="S13" s="248"/>
    </row>
    <row r="14" spans="2:19" ht="11.25" customHeight="1">
      <c r="C14" s="233"/>
      <c r="E14" s="233"/>
      <c r="F14" s="233"/>
      <c r="G14" s="233"/>
      <c r="H14" s="233"/>
      <c r="I14" s="233"/>
      <c r="K14" s="233"/>
      <c r="L14" s="233"/>
      <c r="N14" s="248"/>
      <c r="O14" s="249"/>
      <c r="P14" s="248"/>
      <c r="Q14" s="248"/>
      <c r="R14" s="248"/>
      <c r="S14" s="248"/>
    </row>
    <row r="15" spans="2:19" ht="21" customHeight="1">
      <c r="B15" s="250"/>
      <c r="C15" s="233" t="s">
        <v>332</v>
      </c>
      <c r="E15" s="233" t="s">
        <v>247</v>
      </c>
      <c r="F15" s="233"/>
      <c r="G15" s="233"/>
      <c r="H15" s="233"/>
      <c r="I15" s="233"/>
      <c r="K15" s="233"/>
      <c r="L15" s="233"/>
      <c r="N15" s="248"/>
      <c r="O15" s="249" t="s">
        <v>161</v>
      </c>
      <c r="P15" s="249"/>
      <c r="Q15" s="249"/>
      <c r="R15" s="249"/>
      <c r="S15" s="249"/>
    </row>
    <row r="16" spans="2:19" ht="10.5" customHeight="1">
      <c r="B16" s="250"/>
      <c r="C16" s="251"/>
      <c r="E16" s="233"/>
      <c r="F16" s="233"/>
      <c r="G16" s="233"/>
      <c r="H16" s="233"/>
      <c r="I16" s="233"/>
      <c r="K16" s="233"/>
      <c r="L16" s="233"/>
      <c r="N16" s="249"/>
      <c r="O16" s="249"/>
      <c r="P16" s="249"/>
      <c r="Q16" s="249"/>
      <c r="R16" s="249"/>
      <c r="S16" s="249"/>
    </row>
    <row r="17" spans="2:19" ht="21" customHeight="1">
      <c r="B17" s="250"/>
      <c r="C17" s="233" t="s">
        <v>333</v>
      </c>
      <c r="E17" s="243" t="s">
        <v>87</v>
      </c>
      <c r="F17" s="233"/>
      <c r="G17" s="233" t="s">
        <v>167</v>
      </c>
      <c r="H17" s="233"/>
      <c r="K17" s="233"/>
      <c r="L17" s="233"/>
      <c r="N17" s="249"/>
      <c r="O17" s="252" t="s">
        <v>156</v>
      </c>
      <c r="P17" s="249"/>
      <c r="Q17" s="249"/>
      <c r="R17" s="249"/>
      <c r="S17" s="249"/>
    </row>
    <row r="18" spans="2:19" ht="10.5" customHeight="1">
      <c r="B18" s="250"/>
      <c r="C18" s="243"/>
      <c r="D18" s="253"/>
      <c r="E18" s="233"/>
      <c r="F18" s="243"/>
      <c r="G18" s="233"/>
      <c r="H18" s="233"/>
      <c r="I18" s="233"/>
      <c r="J18" s="233"/>
      <c r="K18" s="233"/>
      <c r="L18" s="233"/>
      <c r="M18" s="249"/>
      <c r="N18" s="254"/>
      <c r="O18" s="249"/>
      <c r="P18" s="249"/>
      <c r="Q18" s="249"/>
      <c r="R18" s="249"/>
      <c r="S18" s="249"/>
    </row>
    <row r="19" spans="2:19" ht="21.75" customHeight="1">
      <c r="B19" s="250"/>
      <c r="C19" s="243"/>
      <c r="D19" s="253"/>
      <c r="E19" s="233"/>
      <c r="F19" s="243"/>
      <c r="G19" s="233"/>
      <c r="H19" s="233"/>
      <c r="I19" s="233"/>
      <c r="J19" s="233"/>
      <c r="K19" s="233"/>
      <c r="L19" s="233"/>
      <c r="M19" s="249"/>
      <c r="N19" s="254"/>
      <c r="O19" s="252" t="s">
        <v>246</v>
      </c>
      <c r="P19" s="249"/>
      <c r="Q19" s="249"/>
      <c r="R19" s="249"/>
      <c r="S19" s="249"/>
    </row>
    <row r="20" spans="2:19" ht="10.5" customHeight="1">
      <c r="B20" s="250"/>
      <c r="C20" s="243"/>
      <c r="D20" s="253"/>
      <c r="E20" s="233"/>
      <c r="F20" s="243"/>
      <c r="G20" s="233"/>
      <c r="H20" s="233"/>
      <c r="I20" s="233"/>
      <c r="J20" s="233"/>
      <c r="K20" s="233"/>
      <c r="L20" s="233"/>
      <c r="M20" s="249"/>
      <c r="N20" s="254"/>
      <c r="O20" s="249"/>
      <c r="P20" s="249"/>
      <c r="Q20" s="249"/>
      <c r="R20" s="249"/>
      <c r="S20" s="249"/>
    </row>
    <row r="21" spans="2:19" ht="21" customHeight="1">
      <c r="C21" s="238"/>
      <c r="D21" s="233"/>
      <c r="E21" s="233" t="s">
        <v>88</v>
      </c>
      <c r="F21" s="233"/>
      <c r="N21" s="247"/>
      <c r="P21" s="233"/>
      <c r="Q21" s="233"/>
      <c r="R21" s="233"/>
      <c r="S21" s="233"/>
    </row>
    <row r="22" spans="2:19" ht="21" customHeight="1" thickBot="1">
      <c r="B22" s="255" t="s">
        <v>21</v>
      </c>
      <c r="C22" s="256"/>
      <c r="D22" s="257"/>
      <c r="E22" s="233"/>
      <c r="F22" s="233"/>
      <c r="G22" s="258" t="s">
        <v>141</v>
      </c>
      <c r="H22" s="233"/>
      <c r="I22" s="233"/>
      <c r="J22" s="233"/>
      <c r="K22" s="233"/>
      <c r="L22" s="233"/>
      <c r="M22" s="233"/>
      <c r="N22" s="233"/>
      <c r="O22" s="259"/>
      <c r="P22" s="233"/>
      <c r="Q22" s="233"/>
      <c r="R22" s="233"/>
      <c r="S22" s="233"/>
    </row>
    <row r="23" spans="2:19" ht="19.75" thickBot="1">
      <c r="B23" s="260"/>
      <c r="C23" s="316" t="s">
        <v>89</v>
      </c>
      <c r="D23" s="317" t="s">
        <v>90</v>
      </c>
      <c r="E23" s="261" t="s">
        <v>91</v>
      </c>
      <c r="F23" s="261" t="s">
        <v>92</v>
      </c>
      <c r="G23" s="261" t="s">
        <v>93</v>
      </c>
      <c r="H23" s="261" t="s">
        <v>94</v>
      </c>
      <c r="I23" s="261" t="s">
        <v>95</v>
      </c>
      <c r="J23" s="261" t="s">
        <v>96</v>
      </c>
      <c r="K23" s="261" t="s">
        <v>97</v>
      </c>
      <c r="L23" s="261" t="s">
        <v>98</v>
      </c>
      <c r="M23" s="261" t="s">
        <v>99</v>
      </c>
      <c r="N23" s="261" t="s">
        <v>100</v>
      </c>
      <c r="O23" s="261" t="s">
        <v>101</v>
      </c>
      <c r="P23" s="261" t="s">
        <v>102</v>
      </c>
      <c r="Q23" s="261" t="s">
        <v>103</v>
      </c>
      <c r="R23" s="262" t="s">
        <v>104</v>
      </c>
      <c r="S23" s="263"/>
    </row>
    <row r="24" spans="2:19" s="268" customFormat="1" ht="19.75" thickBot="1">
      <c r="B24" s="264"/>
      <c r="C24" s="318" t="s">
        <v>79</v>
      </c>
      <c r="D24" s="319" t="s">
        <v>80</v>
      </c>
      <c r="E24" s="265" t="s">
        <v>154</v>
      </c>
      <c r="F24" s="265" t="s">
        <v>155</v>
      </c>
      <c r="G24" s="265" t="s">
        <v>334</v>
      </c>
      <c r="H24" s="265" t="s">
        <v>335</v>
      </c>
      <c r="I24" s="265" t="s">
        <v>82</v>
      </c>
      <c r="J24" s="265" t="s">
        <v>105</v>
      </c>
      <c r="K24" s="265" t="s">
        <v>106</v>
      </c>
      <c r="L24" s="265" t="s">
        <v>173</v>
      </c>
      <c r="M24" s="265" t="s">
        <v>107</v>
      </c>
      <c r="N24" s="265" t="s">
        <v>108</v>
      </c>
      <c r="O24" s="265" t="s">
        <v>160</v>
      </c>
      <c r="P24" s="265" t="s">
        <v>159</v>
      </c>
      <c r="Q24" s="265" t="s">
        <v>55</v>
      </c>
      <c r="R24" s="266" t="s">
        <v>60</v>
      </c>
      <c r="S24" s="267"/>
    </row>
    <row r="25" spans="2:19" ht="19">
      <c r="B25" s="260"/>
      <c r="C25" s="320" t="s">
        <v>127</v>
      </c>
      <c r="D25" s="321" t="s">
        <v>127</v>
      </c>
      <c r="E25" s="296" t="s">
        <v>127</v>
      </c>
      <c r="F25" s="296" t="s">
        <v>127</v>
      </c>
      <c r="G25" s="296" t="s">
        <v>140</v>
      </c>
      <c r="H25" s="296" t="s">
        <v>127</v>
      </c>
      <c r="I25" s="296" t="s">
        <v>127</v>
      </c>
      <c r="J25" s="296" t="s">
        <v>127</v>
      </c>
      <c r="K25" s="296" t="s">
        <v>127</v>
      </c>
      <c r="L25" s="296" t="s">
        <v>127</v>
      </c>
      <c r="M25" s="296" t="s">
        <v>127</v>
      </c>
      <c r="N25" s="296" t="s">
        <v>127</v>
      </c>
      <c r="O25" s="296" t="s">
        <v>140</v>
      </c>
      <c r="P25" s="296" t="s">
        <v>127</v>
      </c>
      <c r="Q25" s="298" t="s">
        <v>127</v>
      </c>
      <c r="R25" s="297" t="s">
        <v>127</v>
      </c>
      <c r="S25" s="270"/>
    </row>
    <row r="26" spans="2:19" ht="36" customHeight="1" thickBot="1">
      <c r="B26" s="274">
        <v>1</v>
      </c>
      <c r="C26" s="322" t="s">
        <v>109</v>
      </c>
      <c r="D26" s="323" t="s">
        <v>336</v>
      </c>
      <c r="E26" s="309" t="s">
        <v>65</v>
      </c>
      <c r="F26" s="309" t="s">
        <v>115</v>
      </c>
      <c r="G26" s="309" t="s">
        <v>148</v>
      </c>
      <c r="H26" s="309" t="s">
        <v>194</v>
      </c>
      <c r="I26" s="310" t="s">
        <v>110</v>
      </c>
      <c r="J26" s="310" t="s">
        <v>111</v>
      </c>
      <c r="K26" s="310" t="s">
        <v>112</v>
      </c>
      <c r="L26" s="310" t="s">
        <v>71</v>
      </c>
      <c r="M26" s="310" t="s">
        <v>68</v>
      </c>
      <c r="N26" s="310" t="s">
        <v>62</v>
      </c>
      <c r="O26" s="309" t="s">
        <v>177</v>
      </c>
      <c r="P26" s="310" t="s">
        <v>64</v>
      </c>
      <c r="Q26" s="311" t="s">
        <v>113</v>
      </c>
      <c r="R26" s="312" t="s">
        <v>61</v>
      </c>
      <c r="S26" s="267"/>
    </row>
    <row r="27" spans="2:19" ht="20.25" customHeight="1">
      <c r="B27" s="272"/>
      <c r="C27" s="324" t="s">
        <v>129</v>
      </c>
      <c r="D27" s="324" t="s">
        <v>133</v>
      </c>
      <c r="E27" s="273" t="s">
        <v>134</v>
      </c>
      <c r="F27" s="273" t="s">
        <v>134</v>
      </c>
      <c r="G27" s="60" t="s">
        <v>128</v>
      </c>
      <c r="H27" s="273" t="s">
        <v>135</v>
      </c>
      <c r="I27" s="30" t="s">
        <v>135</v>
      </c>
      <c r="J27" s="30" t="s">
        <v>135</v>
      </c>
      <c r="K27" s="30" t="s">
        <v>126</v>
      </c>
      <c r="L27" s="30" t="s">
        <v>139</v>
      </c>
      <c r="M27" s="273" t="s">
        <v>135</v>
      </c>
      <c r="N27" s="30" t="s">
        <v>135</v>
      </c>
      <c r="O27" s="30" t="s">
        <v>138</v>
      </c>
      <c r="P27" s="273" t="s">
        <v>129</v>
      </c>
      <c r="Q27" s="30" t="s">
        <v>174</v>
      </c>
      <c r="R27" s="269" t="s">
        <v>138</v>
      </c>
      <c r="S27" s="270"/>
    </row>
    <row r="28" spans="2:19" ht="37.5" customHeight="1" thickBot="1">
      <c r="B28" s="271">
        <v>2</v>
      </c>
      <c r="C28" s="325" t="s">
        <v>132</v>
      </c>
      <c r="D28" s="326" t="s">
        <v>117</v>
      </c>
      <c r="E28" s="295" t="s">
        <v>67</v>
      </c>
      <c r="F28" s="295" t="s">
        <v>152</v>
      </c>
      <c r="G28" s="61" t="s">
        <v>183</v>
      </c>
      <c r="H28" s="295" t="s">
        <v>193</v>
      </c>
      <c r="I28" s="293" t="s">
        <v>70</v>
      </c>
      <c r="J28" s="293" t="s">
        <v>114</v>
      </c>
      <c r="K28" s="293" t="s">
        <v>176</v>
      </c>
      <c r="L28" s="293" t="s">
        <v>147</v>
      </c>
      <c r="M28" s="295" t="s">
        <v>185</v>
      </c>
      <c r="N28" s="293" t="s">
        <v>158</v>
      </c>
      <c r="O28" s="293" t="s">
        <v>81</v>
      </c>
      <c r="P28" s="302" t="s">
        <v>189</v>
      </c>
      <c r="Q28" s="293" t="s">
        <v>66</v>
      </c>
      <c r="R28" s="294" t="s">
        <v>187</v>
      </c>
      <c r="S28" s="267"/>
    </row>
    <row r="29" spans="2:19" ht="19.5" customHeight="1">
      <c r="B29" s="274"/>
      <c r="C29" s="327" t="s">
        <v>127</v>
      </c>
      <c r="D29" s="328" t="s">
        <v>127</v>
      </c>
      <c r="E29" s="299" t="s">
        <v>127</v>
      </c>
      <c r="F29" s="299" t="s">
        <v>127</v>
      </c>
      <c r="G29" s="300" t="s">
        <v>140</v>
      </c>
      <c r="H29" s="30" t="s">
        <v>140</v>
      </c>
      <c r="I29" s="299" t="s">
        <v>127</v>
      </c>
      <c r="J29" s="299" t="s">
        <v>127</v>
      </c>
      <c r="K29" s="299" t="s">
        <v>140</v>
      </c>
      <c r="L29" s="299" t="s">
        <v>127</v>
      </c>
      <c r="M29" s="299" t="s">
        <v>127</v>
      </c>
      <c r="N29" s="299" t="s">
        <v>124</v>
      </c>
      <c r="O29" s="299" t="s">
        <v>127</v>
      </c>
      <c r="P29" s="300" t="s">
        <v>127</v>
      </c>
      <c r="Q29" s="299" t="s">
        <v>127</v>
      </c>
      <c r="R29" s="301" t="s">
        <v>127</v>
      </c>
      <c r="S29" s="270"/>
    </row>
    <row r="30" spans="2:19" ht="36" customHeight="1" thickBot="1">
      <c r="B30" s="271">
        <v>3</v>
      </c>
      <c r="C30" s="329" t="s">
        <v>337</v>
      </c>
      <c r="D30" s="326" t="s">
        <v>63</v>
      </c>
      <c r="E30" s="61" t="s">
        <v>175</v>
      </c>
      <c r="F30" s="61" t="s">
        <v>76</v>
      </c>
      <c r="G30" s="295" t="s">
        <v>180</v>
      </c>
      <c r="H30" s="293" t="s">
        <v>120</v>
      </c>
      <c r="I30" s="61" t="s">
        <v>184</v>
      </c>
      <c r="J30" s="293" t="s">
        <v>69</v>
      </c>
      <c r="K30" s="61" t="s">
        <v>186</v>
      </c>
      <c r="L30" s="293" t="s">
        <v>75</v>
      </c>
      <c r="M30" s="61" t="s">
        <v>149</v>
      </c>
      <c r="N30" s="293" t="s">
        <v>72</v>
      </c>
      <c r="O30" s="61" t="s">
        <v>118</v>
      </c>
      <c r="P30" s="275" t="s">
        <v>181</v>
      </c>
      <c r="Q30" s="61" t="s">
        <v>150</v>
      </c>
      <c r="R30" s="276" t="s">
        <v>339</v>
      </c>
      <c r="S30" s="267"/>
    </row>
    <row r="31" spans="2:19" ht="18.75" customHeight="1">
      <c r="B31" s="272"/>
      <c r="C31" s="324" t="s">
        <v>125</v>
      </c>
      <c r="D31" s="330" t="s">
        <v>144</v>
      </c>
      <c r="E31" s="30" t="s">
        <v>124</v>
      </c>
      <c r="F31" s="273" t="s">
        <v>130</v>
      </c>
      <c r="G31" s="30" t="s">
        <v>127</v>
      </c>
      <c r="H31" s="30" t="s">
        <v>125</v>
      </c>
      <c r="I31" s="30" t="s">
        <v>127</v>
      </c>
      <c r="J31" s="30" t="s">
        <v>127</v>
      </c>
      <c r="K31" s="30" t="s">
        <v>139</v>
      </c>
      <c r="L31" s="30" t="s">
        <v>127</v>
      </c>
      <c r="M31" s="30" t="s">
        <v>123</v>
      </c>
      <c r="N31" s="30" t="s">
        <v>190</v>
      </c>
      <c r="O31" s="30" t="s">
        <v>127</v>
      </c>
      <c r="P31" s="273" t="s">
        <v>125</v>
      </c>
      <c r="Q31" s="30" t="s">
        <v>131</v>
      </c>
      <c r="R31" s="269" t="s">
        <v>143</v>
      </c>
      <c r="S31" s="270"/>
    </row>
    <row r="32" spans="2:19" ht="35.25" customHeight="1" thickBot="1">
      <c r="B32" s="271">
        <v>4</v>
      </c>
      <c r="C32" s="329" t="s">
        <v>188</v>
      </c>
      <c r="D32" s="326" t="s">
        <v>77</v>
      </c>
      <c r="E32" s="293" t="s">
        <v>151</v>
      </c>
      <c r="F32" s="295" t="s">
        <v>192</v>
      </c>
      <c r="G32" s="61" t="s">
        <v>157</v>
      </c>
      <c r="H32" s="61" t="s">
        <v>249</v>
      </c>
      <c r="I32" s="293" t="s">
        <v>178</v>
      </c>
      <c r="J32" s="293" t="s">
        <v>338</v>
      </c>
      <c r="K32" s="293" t="s">
        <v>182</v>
      </c>
      <c r="L32" s="61" t="s">
        <v>179</v>
      </c>
      <c r="M32" s="293" t="s">
        <v>153</v>
      </c>
      <c r="N32" s="61" t="s">
        <v>191</v>
      </c>
      <c r="O32" s="293" t="s">
        <v>116</v>
      </c>
      <c r="P32" s="295" t="s">
        <v>119</v>
      </c>
      <c r="Q32" s="293" t="s">
        <v>74</v>
      </c>
      <c r="R32" s="294" t="s">
        <v>73</v>
      </c>
      <c r="S32" s="267"/>
    </row>
    <row r="33" spans="2:19" ht="18.75" customHeight="1">
      <c r="B33" s="277"/>
      <c r="C33" s="267"/>
      <c r="D33" s="267"/>
      <c r="E33" s="267"/>
      <c r="F33" s="267"/>
      <c r="G33" s="267"/>
      <c r="H33" s="267"/>
      <c r="I33" s="267"/>
      <c r="J33" s="267"/>
      <c r="K33" s="278"/>
      <c r="L33" s="270"/>
      <c r="M33" s="267"/>
      <c r="N33" s="267"/>
      <c r="O33" s="267"/>
      <c r="P33" s="267"/>
      <c r="Q33" s="267"/>
      <c r="R33" s="267"/>
      <c r="S33" s="267"/>
    </row>
    <row r="34" spans="2:19" ht="19.5" customHeight="1">
      <c r="B34" s="237"/>
      <c r="C34" s="245" t="s">
        <v>121</v>
      </c>
      <c r="D34" s="233"/>
      <c r="E34" s="279" t="s">
        <v>341</v>
      </c>
      <c r="F34" s="243"/>
      <c r="G34" s="233"/>
      <c r="H34" s="313" t="s">
        <v>346</v>
      </c>
      <c r="I34" s="314"/>
      <c r="J34" s="315"/>
      <c r="K34" s="315"/>
      <c r="L34" s="259"/>
      <c r="O34" s="259"/>
      <c r="S34" s="259"/>
    </row>
    <row r="35" spans="2:19" ht="4.5" customHeight="1">
      <c r="B35" s="237"/>
      <c r="C35" s="245"/>
      <c r="D35" s="233"/>
      <c r="E35" s="279"/>
      <c r="F35" s="243"/>
      <c r="G35" s="233"/>
      <c r="H35" s="313"/>
      <c r="I35" s="314"/>
      <c r="J35" s="315"/>
      <c r="K35" s="315"/>
      <c r="L35" s="259"/>
      <c r="O35" s="259"/>
      <c r="S35" s="259"/>
    </row>
    <row r="36" spans="2:19" ht="19.5" customHeight="1">
      <c r="B36" s="237"/>
      <c r="C36" s="245"/>
      <c r="D36" s="233"/>
      <c r="E36" s="282" t="s">
        <v>347</v>
      </c>
      <c r="F36" s="243"/>
      <c r="G36" s="233"/>
      <c r="H36" s="280"/>
      <c r="I36" s="281"/>
      <c r="J36" s="259"/>
      <c r="K36" s="259"/>
      <c r="L36" s="259"/>
      <c r="O36" s="259"/>
      <c r="S36" s="259"/>
    </row>
    <row r="37" spans="2:19" ht="19.5" customHeight="1">
      <c r="B37" s="243"/>
      <c r="C37" s="233"/>
      <c r="E37" s="282" t="s">
        <v>195</v>
      </c>
      <c r="F37" s="243"/>
      <c r="G37" s="233"/>
      <c r="H37" s="233"/>
      <c r="I37" s="233"/>
      <c r="J37" s="233"/>
      <c r="K37" s="233"/>
      <c r="S37" s="233"/>
    </row>
    <row r="38" spans="2:19" ht="22.5" customHeight="1">
      <c r="C38" s="245" t="s">
        <v>122</v>
      </c>
      <c r="E38" s="245" t="s">
        <v>196</v>
      </c>
      <c r="H38" s="233"/>
      <c r="I38" s="233"/>
      <c r="K38" s="233"/>
      <c r="L38" s="245" t="s">
        <v>145</v>
      </c>
      <c r="N38" s="233"/>
      <c r="P38" s="233"/>
      <c r="Q38" s="233"/>
      <c r="R38" s="233"/>
      <c r="S38" s="233"/>
    </row>
    <row r="39" spans="2:19" ht="22.5" customHeight="1">
      <c r="E39" s="233" t="s">
        <v>168</v>
      </c>
      <c r="G39" s="233"/>
      <c r="H39" s="233"/>
      <c r="I39" s="233"/>
      <c r="L39" s="245" t="s">
        <v>146</v>
      </c>
      <c r="M39" s="233"/>
      <c r="N39" s="233"/>
      <c r="O39" s="233"/>
      <c r="P39" s="233"/>
      <c r="Q39" s="233"/>
      <c r="R39" s="233"/>
      <c r="S39" s="233"/>
    </row>
    <row r="40" spans="2:19" ht="6.75" customHeight="1">
      <c r="E40" s="233"/>
      <c r="G40" s="233"/>
      <c r="H40" s="233"/>
      <c r="I40" s="233"/>
      <c r="L40" s="245"/>
      <c r="M40" s="233"/>
      <c r="N40" s="233"/>
      <c r="O40" s="233"/>
      <c r="P40" s="233"/>
      <c r="Q40" s="233"/>
      <c r="R40" s="233"/>
      <c r="S40" s="233"/>
    </row>
    <row r="41" spans="2:19" ht="22.5" customHeight="1">
      <c r="C41" s="245" t="s">
        <v>162</v>
      </c>
      <c r="E41" s="303" t="s">
        <v>342</v>
      </c>
      <c r="G41" s="233"/>
      <c r="H41" s="233"/>
      <c r="I41" s="233"/>
      <c r="L41" s="245"/>
      <c r="M41" s="233"/>
      <c r="N41" s="233"/>
      <c r="O41" s="233"/>
      <c r="P41" s="233"/>
      <c r="Q41" s="233"/>
      <c r="R41" s="233"/>
      <c r="S41" s="233"/>
    </row>
    <row r="42" spans="2:19" ht="22.5" customHeight="1">
      <c r="E42" s="283" t="s">
        <v>248</v>
      </c>
      <c r="H42" s="233"/>
      <c r="I42" s="233"/>
      <c r="M42" s="233"/>
      <c r="N42" s="233"/>
      <c r="P42" s="233"/>
      <c r="Q42" s="233"/>
      <c r="R42" s="233"/>
      <c r="S42" s="233"/>
    </row>
    <row r="43" spans="2:19" ht="19.5" customHeight="1">
      <c r="I43" s="233"/>
      <c r="K43" s="233"/>
      <c r="L43" s="233"/>
      <c r="M43" s="233"/>
      <c r="N43" s="233"/>
      <c r="P43" s="233"/>
      <c r="Q43" s="233"/>
      <c r="R43" s="233"/>
      <c r="S43" s="233"/>
    </row>
    <row r="44" spans="2:19" ht="19.5" customHeight="1">
      <c r="E44" s="245"/>
      <c r="I44" s="233"/>
      <c r="J44" s="233"/>
      <c r="K44" s="233"/>
      <c r="L44" s="233"/>
      <c r="M44" s="233"/>
      <c r="N44" s="233"/>
      <c r="O44" s="233"/>
      <c r="P44" s="233"/>
      <c r="Q44" s="233"/>
      <c r="R44" s="233"/>
      <c r="S44" s="233"/>
    </row>
    <row r="45" spans="2:19" ht="19.5" customHeight="1">
      <c r="B45" s="284"/>
    </row>
    <row r="46" spans="2:19" ht="19.5" customHeight="1"/>
    <row r="47" spans="2:19" ht="19.5" customHeight="1"/>
    <row r="48" spans="2:19" ht="19.5" customHeight="1"/>
    <row r="49" ht="19.5" customHeight="1"/>
    <row r="50" ht="19.5" customHeight="1"/>
    <row r="51" ht="19.5" customHeight="1"/>
    <row r="52" ht="19.5" customHeight="1"/>
  </sheetData>
  <phoneticPr fontId="3"/>
  <printOptions horizontalCentered="1" verticalCentered="1"/>
  <pageMargins left="0.59055118110236227" right="0.19685039370078741" top="0.39370078740157483" bottom="0.39370078740157483" header="0.51181102362204722" footer="0.51181102362204722"/>
  <pageSetup paperSize="9" scale="63" orientation="landscape" horizontalDpi="4294967293"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AY26"/>
  <sheetViews>
    <sheetView topLeftCell="K1" zoomScale="70" zoomScaleNormal="70" workbookViewId="0">
      <selection activeCell="AW19" sqref="AW19"/>
    </sheetView>
  </sheetViews>
  <sheetFormatPr defaultColWidth="9" defaultRowHeight="14.5"/>
  <cols>
    <col min="1" max="1" width="3.6328125" style="3" customWidth="1"/>
    <col min="2" max="2" width="14.6328125" style="3" customWidth="1"/>
    <col min="3" max="3" width="4.7265625" style="3" customWidth="1"/>
    <col min="4" max="4" width="8.6328125" style="3" customWidth="1"/>
    <col min="5" max="5" width="3.6328125" style="5" customWidth="1"/>
    <col min="6" max="6" width="2.1328125" style="3" customWidth="1"/>
    <col min="7" max="7" width="3.6328125" style="5" customWidth="1"/>
    <col min="8" max="8" width="8.6328125" style="3" customWidth="1"/>
    <col min="9" max="9" width="7.36328125" style="3" customWidth="1"/>
    <col min="10" max="10" width="8.6328125" style="3" customWidth="1"/>
    <col min="11" max="11" width="3.6328125" style="5" customWidth="1"/>
    <col min="12" max="12" width="2.1328125" style="3" customWidth="1"/>
    <col min="13" max="13" width="3.6328125" style="5" customWidth="1"/>
    <col min="14" max="14" width="8.6328125" style="3" customWidth="1"/>
    <col min="15" max="15" width="7.36328125" style="3" customWidth="1"/>
    <col min="16" max="16" width="8.6328125" style="3" customWidth="1"/>
    <col min="17" max="17" width="3.6328125" style="5" customWidth="1"/>
    <col min="18" max="18" width="2.1328125" style="3" customWidth="1"/>
    <col min="19" max="19" width="3.6328125" style="5" customWidth="1"/>
    <col min="20" max="20" width="8.6328125" style="3" customWidth="1"/>
    <col min="21" max="21" width="7.2265625" style="3" customWidth="1"/>
    <col min="22" max="22" width="8.6328125" style="3" customWidth="1"/>
    <col min="23" max="23" width="3.6328125" style="5" customWidth="1"/>
    <col min="24" max="24" width="2.1328125" style="3" customWidth="1"/>
    <col min="25" max="25" width="3.6328125" style="5" customWidth="1"/>
    <col min="26" max="26" width="8.6328125" style="3" customWidth="1"/>
    <col min="27" max="27" width="7.36328125" style="3" customWidth="1"/>
    <col min="28" max="28" width="8.6328125" style="3" customWidth="1"/>
    <col min="29" max="29" width="3.6328125" style="5" customWidth="1"/>
    <col min="30" max="30" width="2.1328125" style="3" customWidth="1"/>
    <col min="31" max="31" width="3.6328125" style="5" customWidth="1"/>
    <col min="32" max="32" width="8.6328125" style="3" customWidth="1"/>
    <col min="33" max="33" width="7.36328125" style="3" customWidth="1"/>
    <col min="34" max="34" width="8.6328125" style="3" customWidth="1"/>
    <col min="35" max="35" width="3.6328125" style="5" customWidth="1"/>
    <col min="36" max="36" width="2.1328125" style="3" customWidth="1"/>
    <col min="37" max="37" width="3.6328125" style="5" customWidth="1"/>
    <col min="38" max="38" width="8.6328125" style="3" customWidth="1"/>
    <col min="39" max="39" width="7.36328125" style="3" customWidth="1"/>
    <col min="40" max="40" width="8.6328125" style="3" customWidth="1"/>
    <col min="41" max="41" width="3.6328125" style="5" customWidth="1"/>
    <col min="42" max="42" width="2.1328125" style="3" customWidth="1"/>
    <col min="43" max="43" width="3.6328125" style="5" customWidth="1"/>
    <col min="44" max="44" width="8.6328125" style="3" customWidth="1"/>
    <col min="45" max="45" width="7.36328125" style="3" customWidth="1"/>
    <col min="46" max="46" width="8.6328125" style="3" customWidth="1"/>
    <col min="47" max="47" width="3.6328125" style="5" customWidth="1"/>
    <col min="48" max="48" width="2.1328125" style="3" customWidth="1"/>
    <col min="49" max="49" width="3.6328125" style="5" customWidth="1"/>
    <col min="50" max="50" width="8.6328125" style="3" customWidth="1"/>
    <col min="51" max="51" width="7.5" style="3" customWidth="1"/>
    <col min="52" max="52" width="3.6328125" style="3" customWidth="1"/>
    <col min="53" max="53" width="0.2265625" style="3" customWidth="1"/>
    <col min="54" max="54" width="0.36328125" style="3" customWidth="1"/>
    <col min="55" max="55" width="1.7265625" style="3" customWidth="1"/>
    <col min="56" max="56" width="1.5" style="3" customWidth="1"/>
    <col min="57" max="58" width="9" style="3"/>
    <col min="59" max="59" width="15.6328125" style="3" customWidth="1"/>
    <col min="60" max="60" width="5.6328125" style="3" customWidth="1"/>
    <col min="61" max="61" width="15.6328125" style="3" customWidth="1"/>
    <col min="62" max="62" width="5.6328125" style="3" customWidth="1"/>
    <col min="63" max="63" width="15.6328125" style="3" customWidth="1"/>
    <col min="64" max="64" width="5.6328125" style="3" customWidth="1"/>
    <col min="65" max="16384" width="9" style="3"/>
  </cols>
  <sheetData>
    <row r="1" spans="1:51" ht="42" customHeight="1">
      <c r="B1" s="4" t="s">
        <v>1</v>
      </c>
      <c r="C1" s="4"/>
      <c r="D1" s="4"/>
      <c r="F1" s="4"/>
      <c r="O1" s="43"/>
      <c r="P1" s="44"/>
      <c r="Q1" s="44"/>
      <c r="R1" s="44"/>
      <c r="S1" s="44"/>
      <c r="T1" s="44"/>
      <c r="U1" s="44"/>
      <c r="V1" s="44"/>
      <c r="W1" s="44"/>
      <c r="X1" s="44"/>
      <c r="Y1" s="44"/>
      <c r="Z1" s="44"/>
      <c r="AA1" s="45"/>
      <c r="AB1" s="44"/>
      <c r="AC1" s="44"/>
      <c r="AD1" s="44"/>
      <c r="AE1" s="44"/>
      <c r="AF1" s="44"/>
      <c r="AG1" s="44"/>
      <c r="AH1" s="44"/>
      <c r="AI1" s="44"/>
      <c r="AJ1" s="44"/>
      <c r="AK1" s="44"/>
      <c r="AL1" s="44"/>
      <c r="AM1" s="44"/>
      <c r="AN1" s="44"/>
      <c r="AO1" s="44"/>
      <c r="AP1" s="44"/>
      <c r="AQ1" s="44"/>
      <c r="AR1" s="44"/>
      <c r="AS1" s="44"/>
      <c r="AT1" s="44"/>
      <c r="AU1" s="44"/>
      <c r="AV1" s="44"/>
      <c r="AW1" s="44"/>
      <c r="AX1" s="44"/>
      <c r="AY1" s="44"/>
    </row>
    <row r="2" spans="1:51" ht="15" customHeight="1" thickBot="1">
      <c r="B2" s="4"/>
      <c r="C2" s="4"/>
      <c r="D2" s="4"/>
      <c r="F2" s="4"/>
    </row>
    <row r="3" spans="1:51" ht="41.25" customHeight="1">
      <c r="A3" s="403" t="s">
        <v>2</v>
      </c>
      <c r="B3" s="286" t="s">
        <v>3</v>
      </c>
      <c r="C3" s="285"/>
      <c r="D3" s="405" t="s">
        <v>4</v>
      </c>
      <c r="E3" s="406"/>
      <c r="F3" s="406"/>
      <c r="G3" s="406"/>
      <c r="H3" s="406"/>
      <c r="I3" s="407"/>
      <c r="J3" s="405" t="s">
        <v>5</v>
      </c>
      <c r="K3" s="406"/>
      <c r="L3" s="406"/>
      <c r="M3" s="406"/>
      <c r="N3" s="406"/>
      <c r="O3" s="407"/>
      <c r="P3" s="398" t="s">
        <v>6</v>
      </c>
      <c r="Q3" s="399"/>
      <c r="R3" s="399"/>
      <c r="S3" s="399"/>
      <c r="T3" s="399"/>
      <c r="U3" s="400"/>
      <c r="V3" s="398" t="s">
        <v>7</v>
      </c>
      <c r="W3" s="399"/>
      <c r="X3" s="399"/>
      <c r="Y3" s="399"/>
      <c r="Z3" s="399"/>
      <c r="AA3" s="400"/>
      <c r="AB3" s="405" t="s">
        <v>8</v>
      </c>
      <c r="AC3" s="406"/>
      <c r="AD3" s="406"/>
      <c r="AE3" s="406"/>
      <c r="AF3" s="406"/>
      <c r="AG3" s="407"/>
      <c r="AH3" s="398" t="s">
        <v>9</v>
      </c>
      <c r="AI3" s="399"/>
      <c r="AJ3" s="399"/>
      <c r="AK3" s="399"/>
      <c r="AL3" s="399"/>
      <c r="AM3" s="400"/>
      <c r="AN3" s="398" t="s">
        <v>10</v>
      </c>
      <c r="AO3" s="399"/>
      <c r="AP3" s="399"/>
      <c r="AQ3" s="399"/>
      <c r="AR3" s="399"/>
      <c r="AS3" s="400"/>
      <c r="AT3" s="399" t="s">
        <v>22</v>
      </c>
      <c r="AU3" s="399"/>
      <c r="AV3" s="399"/>
      <c r="AW3" s="399"/>
      <c r="AX3" s="399"/>
      <c r="AY3" s="400"/>
    </row>
    <row r="4" spans="1:51" s="5" customFormat="1" ht="41.25" customHeight="1">
      <c r="A4" s="404"/>
      <c r="B4" s="114" t="s">
        <v>11</v>
      </c>
      <c r="C4" s="11"/>
      <c r="D4" s="395" t="str">
        <f>予選組合せ!C24</f>
        <v>大在東Ａ</v>
      </c>
      <c r="E4" s="396"/>
      <c r="F4" s="396"/>
      <c r="G4" s="396"/>
      <c r="H4" s="397"/>
      <c r="I4" s="6" t="s">
        <v>12</v>
      </c>
      <c r="J4" s="395" t="str">
        <f>予選組合せ!D24</f>
        <v>大在東Ｂ</v>
      </c>
      <c r="K4" s="396"/>
      <c r="L4" s="396"/>
      <c r="M4" s="396"/>
      <c r="N4" s="397"/>
      <c r="O4" s="6" t="s">
        <v>12</v>
      </c>
      <c r="P4" s="395" t="str">
        <f>予選組合せ!E24</f>
        <v>七瀬川・山</v>
      </c>
      <c r="Q4" s="396"/>
      <c r="R4" s="396"/>
      <c r="S4" s="396"/>
      <c r="T4" s="397"/>
      <c r="U4" s="6" t="s">
        <v>12</v>
      </c>
      <c r="V4" s="395" t="str">
        <f>予選組合せ!F24</f>
        <v>七瀬川・川</v>
      </c>
      <c r="W4" s="396"/>
      <c r="X4" s="396"/>
      <c r="Y4" s="396"/>
      <c r="Z4" s="401"/>
      <c r="AA4" s="11" t="s">
        <v>12</v>
      </c>
      <c r="AB4" s="395" t="str">
        <f>予選組合せ!G24</f>
        <v>南大分ＳＰ北</v>
      </c>
      <c r="AC4" s="396"/>
      <c r="AD4" s="396"/>
      <c r="AE4" s="396"/>
      <c r="AF4" s="397"/>
      <c r="AG4" s="6" t="s">
        <v>12</v>
      </c>
      <c r="AH4" s="395" t="str">
        <f>予選組合せ!H24</f>
        <v>南大分ＳＰ南</v>
      </c>
      <c r="AI4" s="396"/>
      <c r="AJ4" s="396"/>
      <c r="AK4" s="396"/>
      <c r="AL4" s="397"/>
      <c r="AM4" s="6" t="s">
        <v>12</v>
      </c>
      <c r="AN4" s="396" t="str">
        <f>予選組合せ!I24</f>
        <v>明野西小</v>
      </c>
      <c r="AO4" s="396"/>
      <c r="AP4" s="396"/>
      <c r="AQ4" s="396"/>
      <c r="AR4" s="397"/>
      <c r="AS4" s="6" t="s">
        <v>12</v>
      </c>
      <c r="AT4" s="395" t="str">
        <f>予選組合せ!J24</f>
        <v>明野東小</v>
      </c>
      <c r="AU4" s="396"/>
      <c r="AV4" s="396"/>
      <c r="AW4" s="396"/>
      <c r="AX4" s="397"/>
      <c r="AY4" s="6" t="s">
        <v>12</v>
      </c>
    </row>
    <row r="5" spans="1:51" s="5" customFormat="1" ht="41.25" customHeight="1">
      <c r="A5" s="102">
        <v>7</v>
      </c>
      <c r="B5" s="115" t="s">
        <v>197</v>
      </c>
      <c r="C5" s="116"/>
      <c r="D5" s="25" t="str">
        <f>予選組合せ!C30</f>
        <v>滝尾下郡Ｂ</v>
      </c>
      <c r="E5" s="307">
        <v>1</v>
      </c>
      <c r="F5" s="307" t="s">
        <v>47</v>
      </c>
      <c r="G5" s="307">
        <v>8</v>
      </c>
      <c r="H5" s="23" t="str">
        <f>予選組合せ!C32</f>
        <v>安　岐</v>
      </c>
      <c r="I5" s="22" t="str">
        <f>D6</f>
        <v>金池長浜</v>
      </c>
      <c r="J5" s="25" t="str">
        <f>予選組合せ!D30</f>
        <v>春　日</v>
      </c>
      <c r="K5" s="307">
        <v>0</v>
      </c>
      <c r="L5" s="307" t="s">
        <v>47</v>
      </c>
      <c r="M5" s="307">
        <v>5</v>
      </c>
      <c r="N5" s="23" t="str">
        <f>予選組合せ!D32</f>
        <v>日　出</v>
      </c>
      <c r="O5" s="22" t="str">
        <f>J6</f>
        <v>滝尾下郡Ａ</v>
      </c>
      <c r="P5" s="25" t="str">
        <f>予選組合せ!E30</f>
        <v>戸次吉野</v>
      </c>
      <c r="Q5" s="307">
        <v>3</v>
      </c>
      <c r="R5" s="307" t="s">
        <v>47</v>
      </c>
      <c r="S5" s="307">
        <v>0</v>
      </c>
      <c r="T5" s="23" t="str">
        <f>予選組合せ!E32</f>
        <v>挾　間</v>
      </c>
      <c r="U5" s="22" t="str">
        <f>P6</f>
        <v>判　田</v>
      </c>
      <c r="V5" s="25" t="str">
        <f>予選組合せ!F30</f>
        <v>東　陽</v>
      </c>
      <c r="W5" s="307">
        <v>1</v>
      </c>
      <c r="X5" s="307" t="s">
        <v>47</v>
      </c>
      <c r="Y5" s="307">
        <v>1</v>
      </c>
      <c r="Z5" s="23" t="str">
        <f>予選組合せ!F32</f>
        <v>南大分</v>
      </c>
      <c r="AA5" s="22" t="str">
        <f>V6</f>
        <v>東稙田</v>
      </c>
      <c r="AB5" s="25" t="str">
        <f>予選組合せ!G30</f>
        <v>寒　田</v>
      </c>
      <c r="AC5" s="307">
        <v>4</v>
      </c>
      <c r="AD5" s="307" t="s">
        <v>47</v>
      </c>
      <c r="AE5" s="307">
        <v>0</v>
      </c>
      <c r="AF5" s="23" t="str">
        <f>予選組合せ!G32</f>
        <v>賀　来</v>
      </c>
      <c r="AG5" s="22" t="str">
        <f>AB6</f>
        <v>日　岡</v>
      </c>
      <c r="AH5" s="25" t="str">
        <f>予選組合せ!H30</f>
        <v>碩　田</v>
      </c>
      <c r="AI5" s="307">
        <v>0</v>
      </c>
      <c r="AJ5" s="307" t="s">
        <v>47</v>
      </c>
      <c r="AK5" s="307">
        <v>0</v>
      </c>
      <c r="AL5" s="23" t="str">
        <f>予選組合せ!H32</f>
        <v>くにさき東</v>
      </c>
      <c r="AM5" s="22" t="str">
        <f>AH6</f>
        <v>三　佐</v>
      </c>
      <c r="AN5" s="25" t="str">
        <f>予選組合せ!I30</f>
        <v>明　治</v>
      </c>
      <c r="AO5" s="307">
        <v>8</v>
      </c>
      <c r="AP5" s="307" t="s">
        <v>47</v>
      </c>
      <c r="AQ5" s="307">
        <v>0</v>
      </c>
      <c r="AR5" s="23" t="str">
        <f>予選組合せ!I32</f>
        <v>森　岡</v>
      </c>
      <c r="AS5" s="22" t="str">
        <f>AN6</f>
        <v>明野西</v>
      </c>
      <c r="AT5" s="25" t="str">
        <f>予選組合せ!J30</f>
        <v>東大分</v>
      </c>
      <c r="AU5" s="307">
        <v>5</v>
      </c>
      <c r="AV5" s="307" t="s">
        <v>47</v>
      </c>
      <c r="AW5" s="307">
        <v>0</v>
      </c>
      <c r="AX5" s="23" t="str">
        <f>予選組合せ!J32</f>
        <v>鶴　崎</v>
      </c>
      <c r="AY5" s="22" t="str">
        <f>AT6</f>
        <v>明野東</v>
      </c>
    </row>
    <row r="6" spans="1:51" s="5" customFormat="1" ht="41.25" customHeight="1">
      <c r="A6" s="103" t="s">
        <v>13</v>
      </c>
      <c r="B6" s="115" t="s">
        <v>198</v>
      </c>
      <c r="C6" s="116"/>
      <c r="D6" s="20" t="str">
        <f>予選組合せ!C26</f>
        <v>金池長浜</v>
      </c>
      <c r="E6" s="307">
        <v>0</v>
      </c>
      <c r="F6" s="307" t="s">
        <v>47</v>
      </c>
      <c r="G6" s="307">
        <v>6</v>
      </c>
      <c r="H6" s="28" t="str">
        <f>予選組合せ!C28</f>
        <v>中津沖代</v>
      </c>
      <c r="I6" s="24" t="str">
        <f>H5</f>
        <v>安　岐</v>
      </c>
      <c r="J6" s="20" t="str">
        <f>予選組合せ!D26</f>
        <v>滝尾下郡Ａ</v>
      </c>
      <c r="K6" s="307">
        <v>1</v>
      </c>
      <c r="L6" s="307" t="s">
        <v>47</v>
      </c>
      <c r="M6" s="307">
        <v>0</v>
      </c>
      <c r="N6" s="28" t="str">
        <f>予選組合せ!D28</f>
        <v>竹田直入</v>
      </c>
      <c r="O6" s="24" t="str">
        <f>N5</f>
        <v>日　出</v>
      </c>
      <c r="P6" s="20" t="str">
        <f>予選組合せ!E26</f>
        <v>判　田</v>
      </c>
      <c r="Q6" s="307">
        <v>0</v>
      </c>
      <c r="R6" s="307" t="s">
        <v>47</v>
      </c>
      <c r="S6" s="307">
        <v>1</v>
      </c>
      <c r="T6" s="28" t="str">
        <f>予選組合せ!E28</f>
        <v>大平山</v>
      </c>
      <c r="U6" s="24" t="str">
        <f>T5</f>
        <v>挾　間</v>
      </c>
      <c r="V6" s="20" t="str">
        <f>予選組合せ!F26</f>
        <v>東稙田</v>
      </c>
      <c r="W6" s="307">
        <v>2</v>
      </c>
      <c r="X6" s="307" t="s">
        <v>47</v>
      </c>
      <c r="Y6" s="307">
        <v>2</v>
      </c>
      <c r="Z6" s="28" t="str">
        <f>予選組合せ!F28</f>
        <v>緑　丘</v>
      </c>
      <c r="AA6" s="24" t="str">
        <f>Z5</f>
        <v>南大分</v>
      </c>
      <c r="AB6" s="20" t="str">
        <f>予選組合せ!G26</f>
        <v>日　岡</v>
      </c>
      <c r="AC6" s="307">
        <v>4</v>
      </c>
      <c r="AD6" s="307" t="s">
        <v>47</v>
      </c>
      <c r="AE6" s="307">
        <v>0</v>
      </c>
      <c r="AF6" s="28" t="str">
        <f>予選組合せ!G28</f>
        <v>千　怒</v>
      </c>
      <c r="AG6" s="24" t="str">
        <f>AF5</f>
        <v>賀　来</v>
      </c>
      <c r="AH6" s="20" t="str">
        <f>予選組合せ!H26</f>
        <v>三　佐</v>
      </c>
      <c r="AI6" s="307">
        <v>3</v>
      </c>
      <c r="AJ6" s="307" t="s">
        <v>47</v>
      </c>
      <c r="AK6" s="307">
        <v>2</v>
      </c>
      <c r="AL6" s="28" t="str">
        <f>予選組合せ!H28</f>
        <v>佐伯リベロ</v>
      </c>
      <c r="AM6" s="24" t="str">
        <f>AL5</f>
        <v>くにさき東</v>
      </c>
      <c r="AN6" s="20" t="str">
        <f>予選組合せ!I26</f>
        <v>明野西</v>
      </c>
      <c r="AO6" s="307">
        <v>7</v>
      </c>
      <c r="AP6" s="307" t="s">
        <v>47</v>
      </c>
      <c r="AQ6" s="307">
        <v>0</v>
      </c>
      <c r="AR6" s="28" t="str">
        <f>予選組合せ!I28</f>
        <v>渡町台</v>
      </c>
      <c r="AS6" s="24" t="str">
        <f>AR5</f>
        <v>森　岡</v>
      </c>
      <c r="AT6" s="20" t="str">
        <f>予選組合せ!J26</f>
        <v>明野東</v>
      </c>
      <c r="AU6" s="307">
        <v>0</v>
      </c>
      <c r="AV6" s="307" t="s">
        <v>47</v>
      </c>
      <c r="AW6" s="307">
        <v>1</v>
      </c>
      <c r="AX6" s="28" t="str">
        <f>予選組合せ!J28</f>
        <v>弥　生</v>
      </c>
      <c r="AY6" s="24" t="str">
        <f>AX5</f>
        <v>鶴　崎</v>
      </c>
    </row>
    <row r="7" spans="1:51" s="5" customFormat="1" ht="41.25" customHeight="1">
      <c r="A7" s="103">
        <v>13</v>
      </c>
      <c r="B7" s="115"/>
      <c r="C7" s="116"/>
      <c r="D7" s="7"/>
      <c r="E7" s="307"/>
      <c r="F7" s="307"/>
      <c r="G7" s="307"/>
      <c r="H7" s="21"/>
      <c r="I7" s="29"/>
      <c r="J7" s="7"/>
      <c r="K7" s="307"/>
      <c r="L7" s="307"/>
      <c r="M7" s="307"/>
      <c r="N7" s="21"/>
      <c r="O7" s="29"/>
      <c r="P7" s="7"/>
      <c r="Q7" s="307"/>
      <c r="R7" s="307"/>
      <c r="S7" s="307"/>
      <c r="T7" s="8"/>
      <c r="U7" s="29"/>
      <c r="V7" s="7"/>
      <c r="W7" s="307"/>
      <c r="X7" s="307"/>
      <c r="Y7" s="307"/>
      <c r="Z7" s="8"/>
      <c r="AA7" s="29"/>
      <c r="AB7" s="7"/>
      <c r="AC7" s="307"/>
      <c r="AD7" s="307"/>
      <c r="AE7" s="307"/>
      <c r="AF7" s="21"/>
      <c r="AG7" s="29"/>
      <c r="AH7" s="7"/>
      <c r="AI7" s="307"/>
      <c r="AJ7" s="307"/>
      <c r="AK7" s="307"/>
      <c r="AL7" s="8"/>
      <c r="AM7" s="29"/>
      <c r="AN7" s="7"/>
      <c r="AO7" s="307"/>
      <c r="AP7" s="307"/>
      <c r="AQ7" s="307"/>
      <c r="AR7" s="8"/>
      <c r="AS7" s="29"/>
      <c r="AT7" s="7"/>
      <c r="AU7" s="307"/>
      <c r="AV7" s="307"/>
      <c r="AW7" s="307"/>
      <c r="AX7" s="8"/>
      <c r="AY7" s="29"/>
    </row>
    <row r="8" spans="1:51" s="5" customFormat="1" ht="41.25" customHeight="1">
      <c r="A8" s="104" t="s">
        <v>2</v>
      </c>
      <c r="B8" s="115" t="s">
        <v>199</v>
      </c>
      <c r="C8" s="116"/>
      <c r="D8" s="304" t="str">
        <f>H6</f>
        <v>中津沖代</v>
      </c>
      <c r="E8" s="307">
        <v>3</v>
      </c>
      <c r="F8" s="307" t="s">
        <v>47</v>
      </c>
      <c r="G8" s="307">
        <v>0</v>
      </c>
      <c r="H8" s="23" t="str">
        <f>H5</f>
        <v>安　岐</v>
      </c>
      <c r="I8" s="27" t="str">
        <f>D5</f>
        <v>滝尾下郡Ｂ</v>
      </c>
      <c r="J8" s="304" t="str">
        <f>N6</f>
        <v>竹田直入</v>
      </c>
      <c r="K8" s="307">
        <v>1</v>
      </c>
      <c r="L8" s="307" t="s">
        <v>47</v>
      </c>
      <c r="M8" s="307">
        <v>0</v>
      </c>
      <c r="N8" s="23" t="str">
        <f>N5</f>
        <v>日　出</v>
      </c>
      <c r="O8" s="27" t="str">
        <f>J5</f>
        <v>春　日</v>
      </c>
      <c r="P8" s="304" t="str">
        <f>T6</f>
        <v>大平山</v>
      </c>
      <c r="Q8" s="307">
        <v>0</v>
      </c>
      <c r="R8" s="307" t="s">
        <v>47</v>
      </c>
      <c r="S8" s="307">
        <v>1</v>
      </c>
      <c r="T8" s="23" t="str">
        <f>T5</f>
        <v>挾　間</v>
      </c>
      <c r="U8" s="27" t="str">
        <f>P5</f>
        <v>戸次吉野</v>
      </c>
      <c r="V8" s="304" t="str">
        <f>Z6</f>
        <v>緑　丘</v>
      </c>
      <c r="W8" s="307">
        <v>0</v>
      </c>
      <c r="X8" s="307" t="s">
        <v>47</v>
      </c>
      <c r="Y8" s="307">
        <v>3</v>
      </c>
      <c r="Z8" s="23" t="str">
        <f>Z5</f>
        <v>南大分</v>
      </c>
      <c r="AA8" s="27" t="str">
        <f>V5</f>
        <v>東　陽</v>
      </c>
      <c r="AB8" s="304" t="str">
        <f>AF6</f>
        <v>千　怒</v>
      </c>
      <c r="AC8" s="307">
        <v>0</v>
      </c>
      <c r="AD8" s="307" t="s">
        <v>47</v>
      </c>
      <c r="AE8" s="307">
        <v>2</v>
      </c>
      <c r="AF8" s="23" t="str">
        <f>AF5</f>
        <v>賀　来</v>
      </c>
      <c r="AG8" s="27" t="str">
        <f>AB5</f>
        <v>寒　田</v>
      </c>
      <c r="AH8" s="304" t="str">
        <f>AL6</f>
        <v>佐伯リベロ</v>
      </c>
      <c r="AI8" s="307">
        <v>3</v>
      </c>
      <c r="AJ8" s="307" t="s">
        <v>47</v>
      </c>
      <c r="AK8" s="307">
        <v>1</v>
      </c>
      <c r="AL8" s="23" t="str">
        <f>AL5</f>
        <v>くにさき東</v>
      </c>
      <c r="AM8" s="27" t="str">
        <f>AH5</f>
        <v>碩　田</v>
      </c>
      <c r="AN8" s="304" t="str">
        <f>AR6</f>
        <v>渡町台</v>
      </c>
      <c r="AO8" s="307">
        <v>1</v>
      </c>
      <c r="AP8" s="307" t="s">
        <v>47</v>
      </c>
      <c r="AQ8" s="307">
        <v>1</v>
      </c>
      <c r="AR8" s="23" t="str">
        <f>AR5</f>
        <v>森　岡</v>
      </c>
      <c r="AS8" s="27" t="str">
        <f>AN5</f>
        <v>明　治</v>
      </c>
      <c r="AT8" s="304" t="str">
        <f>AX6</f>
        <v>弥　生</v>
      </c>
      <c r="AU8" s="307">
        <v>4</v>
      </c>
      <c r="AV8" s="307" t="s">
        <v>47</v>
      </c>
      <c r="AW8" s="307">
        <v>0</v>
      </c>
      <c r="AX8" s="23" t="str">
        <f>AX5</f>
        <v>鶴　崎</v>
      </c>
      <c r="AY8" s="27" t="str">
        <f>AT5</f>
        <v>東大分</v>
      </c>
    </row>
    <row r="9" spans="1:51" s="5" customFormat="1" ht="41.25" customHeight="1">
      <c r="A9" s="104"/>
      <c r="B9" s="115" t="s">
        <v>200</v>
      </c>
      <c r="C9" s="116"/>
      <c r="D9" s="20" t="str">
        <f>D6</f>
        <v>金池長浜</v>
      </c>
      <c r="E9" s="307">
        <v>5</v>
      </c>
      <c r="F9" s="307" t="s">
        <v>47</v>
      </c>
      <c r="G9" s="307">
        <v>1</v>
      </c>
      <c r="H9" s="26" t="str">
        <f>D5</f>
        <v>滝尾下郡Ｂ</v>
      </c>
      <c r="I9" s="29" t="str">
        <f>H6</f>
        <v>中津沖代</v>
      </c>
      <c r="J9" s="20" t="str">
        <f>J6</f>
        <v>滝尾下郡Ａ</v>
      </c>
      <c r="K9" s="307">
        <v>10</v>
      </c>
      <c r="L9" s="307" t="s">
        <v>47</v>
      </c>
      <c r="M9" s="307">
        <v>0</v>
      </c>
      <c r="N9" s="26" t="str">
        <f>J5</f>
        <v>春　日</v>
      </c>
      <c r="O9" s="29" t="str">
        <f>N6</f>
        <v>竹田直入</v>
      </c>
      <c r="P9" s="20" t="str">
        <f>P6</f>
        <v>判　田</v>
      </c>
      <c r="Q9" s="307">
        <v>1</v>
      </c>
      <c r="R9" s="307" t="s">
        <v>47</v>
      </c>
      <c r="S9" s="307">
        <v>0</v>
      </c>
      <c r="T9" s="26" t="str">
        <f>P5</f>
        <v>戸次吉野</v>
      </c>
      <c r="U9" s="29" t="str">
        <f>T6</f>
        <v>大平山</v>
      </c>
      <c r="V9" s="20" t="str">
        <f>V6</f>
        <v>東稙田</v>
      </c>
      <c r="W9" s="307">
        <v>1</v>
      </c>
      <c r="X9" s="307" t="s">
        <v>47</v>
      </c>
      <c r="Y9" s="307">
        <v>7</v>
      </c>
      <c r="Z9" s="26" t="str">
        <f>V5</f>
        <v>東　陽</v>
      </c>
      <c r="AA9" s="29" t="str">
        <f>Z6</f>
        <v>緑　丘</v>
      </c>
      <c r="AB9" s="20" t="str">
        <f>AB6</f>
        <v>日　岡</v>
      </c>
      <c r="AC9" s="307">
        <v>0</v>
      </c>
      <c r="AD9" s="307" t="s">
        <v>47</v>
      </c>
      <c r="AE9" s="307">
        <v>3</v>
      </c>
      <c r="AF9" s="26" t="str">
        <f>AB5</f>
        <v>寒　田</v>
      </c>
      <c r="AG9" s="29" t="str">
        <f>AF6</f>
        <v>千　怒</v>
      </c>
      <c r="AH9" s="20" t="str">
        <f>AH6</f>
        <v>三　佐</v>
      </c>
      <c r="AI9" s="307">
        <v>0</v>
      </c>
      <c r="AJ9" s="307" t="s">
        <v>47</v>
      </c>
      <c r="AK9" s="307">
        <v>1</v>
      </c>
      <c r="AL9" s="26" t="str">
        <f>AH5</f>
        <v>碩　田</v>
      </c>
      <c r="AM9" s="29" t="str">
        <f>AL6</f>
        <v>佐伯リベロ</v>
      </c>
      <c r="AN9" s="20" t="str">
        <f>AN6</f>
        <v>明野西</v>
      </c>
      <c r="AO9" s="307">
        <v>0</v>
      </c>
      <c r="AP9" s="307" t="s">
        <v>47</v>
      </c>
      <c r="AQ9" s="307">
        <v>0</v>
      </c>
      <c r="AR9" s="26" t="str">
        <f>AN5</f>
        <v>明　治</v>
      </c>
      <c r="AS9" s="29" t="str">
        <f>AR6</f>
        <v>渡町台</v>
      </c>
      <c r="AT9" s="20" t="str">
        <f>AT6</f>
        <v>明野東</v>
      </c>
      <c r="AU9" s="307">
        <v>2</v>
      </c>
      <c r="AV9" s="307" t="s">
        <v>47</v>
      </c>
      <c r="AW9" s="307">
        <v>0</v>
      </c>
      <c r="AX9" s="26" t="str">
        <f>AT5</f>
        <v>東大分</v>
      </c>
      <c r="AY9" s="29" t="str">
        <f>AX6</f>
        <v>弥　生</v>
      </c>
    </row>
    <row r="10" spans="1:51" s="5" customFormat="1" ht="41.25" customHeight="1">
      <c r="A10" s="104"/>
      <c r="B10" s="115"/>
      <c r="C10" s="116"/>
      <c r="D10" s="20"/>
      <c r="E10" s="307"/>
      <c r="F10" s="307"/>
      <c r="G10" s="307"/>
      <c r="H10" s="26"/>
      <c r="I10" s="29"/>
      <c r="J10" s="20"/>
      <c r="K10" s="307"/>
      <c r="L10" s="307"/>
      <c r="M10" s="307"/>
      <c r="N10" s="26"/>
      <c r="O10" s="29"/>
      <c r="P10" s="20"/>
      <c r="Q10" s="307"/>
      <c r="R10" s="307"/>
      <c r="S10" s="307"/>
      <c r="T10" s="26"/>
      <c r="U10" s="29"/>
      <c r="V10" s="20"/>
      <c r="W10" s="307"/>
      <c r="X10" s="307"/>
      <c r="Y10" s="307"/>
      <c r="Z10" s="26"/>
      <c r="AA10" s="29"/>
      <c r="AB10" s="20"/>
      <c r="AC10" s="307"/>
      <c r="AD10" s="307"/>
      <c r="AE10" s="307"/>
      <c r="AF10" s="26"/>
      <c r="AG10" s="29"/>
      <c r="AH10" s="20"/>
      <c r="AI10" s="307"/>
      <c r="AJ10" s="307"/>
      <c r="AK10" s="307"/>
      <c r="AL10" s="26"/>
      <c r="AM10" s="29"/>
      <c r="AN10" s="20"/>
      <c r="AO10" s="307"/>
      <c r="AP10" s="307"/>
      <c r="AQ10" s="307"/>
      <c r="AR10" s="26"/>
      <c r="AS10" s="29"/>
      <c r="AT10" s="20"/>
      <c r="AU10" s="307"/>
      <c r="AV10" s="307"/>
      <c r="AW10" s="307"/>
      <c r="AX10" s="26"/>
      <c r="AY10" s="29"/>
    </row>
    <row r="11" spans="1:51" s="5" customFormat="1" ht="41.25" customHeight="1">
      <c r="A11" s="103"/>
      <c r="B11" s="115" t="s">
        <v>201</v>
      </c>
      <c r="C11" s="117"/>
      <c r="D11" s="305" t="str">
        <f>D8</f>
        <v>中津沖代</v>
      </c>
      <c r="E11" s="308">
        <v>5</v>
      </c>
      <c r="F11" s="308" t="s">
        <v>0</v>
      </c>
      <c r="G11" s="308">
        <v>0</v>
      </c>
      <c r="H11" s="106" t="str">
        <f>H9</f>
        <v>滝尾下郡Ｂ</v>
      </c>
      <c r="I11" s="306" t="str">
        <f>D6</f>
        <v>金池長浜</v>
      </c>
      <c r="J11" s="305" t="str">
        <f>J8</f>
        <v>竹田直入</v>
      </c>
      <c r="K11" s="308">
        <v>8</v>
      </c>
      <c r="L11" s="308" t="s">
        <v>0</v>
      </c>
      <c r="M11" s="308">
        <v>1</v>
      </c>
      <c r="N11" s="106" t="str">
        <f>N9</f>
        <v>春　日</v>
      </c>
      <c r="O11" s="306" t="str">
        <f>J6</f>
        <v>滝尾下郡Ａ</v>
      </c>
      <c r="P11" s="305" t="str">
        <f>P8</f>
        <v>大平山</v>
      </c>
      <c r="Q11" s="308">
        <v>1</v>
      </c>
      <c r="R11" s="308" t="s">
        <v>0</v>
      </c>
      <c r="S11" s="308">
        <v>0</v>
      </c>
      <c r="T11" s="106" t="str">
        <f>T9</f>
        <v>戸次吉野</v>
      </c>
      <c r="U11" s="306" t="str">
        <f>P6</f>
        <v>判　田</v>
      </c>
      <c r="V11" s="305" t="str">
        <f>V8</f>
        <v>緑　丘</v>
      </c>
      <c r="W11" s="308">
        <v>0</v>
      </c>
      <c r="X11" s="308" t="s">
        <v>0</v>
      </c>
      <c r="Y11" s="308">
        <v>3</v>
      </c>
      <c r="Z11" s="106" t="str">
        <f>Z9</f>
        <v>東　陽</v>
      </c>
      <c r="AA11" s="306" t="str">
        <f>V6</f>
        <v>東稙田</v>
      </c>
      <c r="AB11" s="305" t="str">
        <f>AB8</f>
        <v>千　怒</v>
      </c>
      <c r="AC11" s="308">
        <v>0</v>
      </c>
      <c r="AD11" s="308" t="s">
        <v>0</v>
      </c>
      <c r="AE11" s="308">
        <v>7</v>
      </c>
      <c r="AF11" s="106" t="str">
        <f>AF9</f>
        <v>寒　田</v>
      </c>
      <c r="AG11" s="306" t="str">
        <f>AB6</f>
        <v>日　岡</v>
      </c>
      <c r="AH11" s="305" t="str">
        <f>AH8</f>
        <v>佐伯リベロ</v>
      </c>
      <c r="AI11" s="308">
        <v>1</v>
      </c>
      <c r="AJ11" s="308" t="s">
        <v>0</v>
      </c>
      <c r="AK11" s="308">
        <v>2</v>
      </c>
      <c r="AL11" s="106" t="str">
        <f>AL9</f>
        <v>碩　田</v>
      </c>
      <c r="AM11" s="306" t="str">
        <f>AH6</f>
        <v>三　佐</v>
      </c>
      <c r="AN11" s="305" t="str">
        <f>AN8</f>
        <v>渡町台</v>
      </c>
      <c r="AO11" s="308">
        <v>0</v>
      </c>
      <c r="AP11" s="308" t="s">
        <v>0</v>
      </c>
      <c r="AQ11" s="308">
        <v>18</v>
      </c>
      <c r="AR11" s="106" t="str">
        <f>AR9</f>
        <v>明　治</v>
      </c>
      <c r="AS11" s="306" t="str">
        <f>AN6</f>
        <v>明野西</v>
      </c>
      <c r="AT11" s="305" t="str">
        <f>AT8</f>
        <v>弥　生</v>
      </c>
      <c r="AU11" s="308">
        <v>2</v>
      </c>
      <c r="AV11" s="308" t="s">
        <v>0</v>
      </c>
      <c r="AW11" s="308">
        <v>1</v>
      </c>
      <c r="AX11" s="106" t="str">
        <f>AX9</f>
        <v>東大分</v>
      </c>
      <c r="AY11" s="306" t="str">
        <f>AT6</f>
        <v>明野東</v>
      </c>
    </row>
    <row r="12" spans="1:51" s="5" customFormat="1" ht="41.25" customHeight="1" thickBot="1">
      <c r="A12" s="103"/>
      <c r="B12" s="115" t="s">
        <v>202</v>
      </c>
      <c r="C12" s="118"/>
      <c r="D12" s="20" t="str">
        <f>D6</f>
        <v>金池長浜</v>
      </c>
      <c r="E12" s="307">
        <v>1</v>
      </c>
      <c r="F12" s="307" t="s">
        <v>0</v>
      </c>
      <c r="G12" s="307">
        <v>4</v>
      </c>
      <c r="H12" s="23" t="str">
        <f>H5</f>
        <v>安　岐</v>
      </c>
      <c r="I12" s="27" t="str">
        <f>D5</f>
        <v>滝尾下郡Ｂ</v>
      </c>
      <c r="J12" s="20" t="str">
        <f>J6</f>
        <v>滝尾下郡Ａ</v>
      </c>
      <c r="K12" s="307">
        <v>1</v>
      </c>
      <c r="L12" s="307" t="s">
        <v>0</v>
      </c>
      <c r="M12" s="307">
        <v>1</v>
      </c>
      <c r="N12" s="23" t="str">
        <f>N5</f>
        <v>日　出</v>
      </c>
      <c r="O12" s="27" t="str">
        <f>J5</f>
        <v>春　日</v>
      </c>
      <c r="P12" s="20" t="str">
        <f>P6</f>
        <v>判　田</v>
      </c>
      <c r="Q12" s="307">
        <v>3</v>
      </c>
      <c r="R12" s="307" t="s">
        <v>0</v>
      </c>
      <c r="S12" s="307">
        <v>0</v>
      </c>
      <c r="T12" s="23" t="str">
        <f>T5</f>
        <v>挾　間</v>
      </c>
      <c r="U12" s="27" t="str">
        <f>P5</f>
        <v>戸次吉野</v>
      </c>
      <c r="V12" s="20" t="str">
        <f>V6</f>
        <v>東稙田</v>
      </c>
      <c r="W12" s="307">
        <v>0</v>
      </c>
      <c r="X12" s="307" t="s">
        <v>0</v>
      </c>
      <c r="Y12" s="307">
        <v>6</v>
      </c>
      <c r="Z12" s="23" t="str">
        <f>Z5</f>
        <v>南大分</v>
      </c>
      <c r="AA12" s="27" t="str">
        <f>V5</f>
        <v>東　陽</v>
      </c>
      <c r="AB12" s="20" t="str">
        <f>AB6</f>
        <v>日　岡</v>
      </c>
      <c r="AC12" s="307">
        <v>0</v>
      </c>
      <c r="AD12" s="307" t="s">
        <v>0</v>
      </c>
      <c r="AE12" s="307">
        <v>0</v>
      </c>
      <c r="AF12" s="23" t="str">
        <f>AF5</f>
        <v>賀　来</v>
      </c>
      <c r="AG12" s="27" t="str">
        <f>AB5</f>
        <v>寒　田</v>
      </c>
      <c r="AH12" s="20" t="str">
        <f>AH6</f>
        <v>三　佐</v>
      </c>
      <c r="AI12" s="307">
        <v>2</v>
      </c>
      <c r="AJ12" s="307" t="s">
        <v>0</v>
      </c>
      <c r="AK12" s="307">
        <v>3</v>
      </c>
      <c r="AL12" s="23" t="str">
        <f>AL5</f>
        <v>くにさき東</v>
      </c>
      <c r="AM12" s="27" t="str">
        <f>AH5</f>
        <v>碩　田</v>
      </c>
      <c r="AN12" s="20" t="str">
        <f>AN6</f>
        <v>明野西</v>
      </c>
      <c r="AO12" s="307">
        <v>5</v>
      </c>
      <c r="AP12" s="307" t="s">
        <v>0</v>
      </c>
      <c r="AQ12" s="307">
        <v>0</v>
      </c>
      <c r="AR12" s="23" t="str">
        <f>AR5</f>
        <v>森　岡</v>
      </c>
      <c r="AS12" s="27" t="str">
        <f>AN5</f>
        <v>明　治</v>
      </c>
      <c r="AT12" s="20" t="str">
        <f>AT6</f>
        <v>明野東</v>
      </c>
      <c r="AU12" s="307">
        <v>8</v>
      </c>
      <c r="AV12" s="307" t="s">
        <v>0</v>
      </c>
      <c r="AW12" s="307">
        <v>0</v>
      </c>
      <c r="AX12" s="23" t="str">
        <f>AX5</f>
        <v>鶴　崎</v>
      </c>
      <c r="AY12" s="27" t="str">
        <f>AT5</f>
        <v>東大分</v>
      </c>
    </row>
    <row r="13" spans="1:51" s="5" customFormat="1" ht="67.5" customHeight="1" thickBot="1">
      <c r="A13" s="402" t="s">
        <v>348</v>
      </c>
      <c r="B13" s="402"/>
      <c r="C13" s="402"/>
      <c r="D13" s="402"/>
      <c r="E13" s="402"/>
      <c r="F13" s="402"/>
      <c r="G13" s="402"/>
      <c r="H13" s="402"/>
      <c r="I13" s="402"/>
      <c r="J13" s="402"/>
      <c r="K13" s="402"/>
      <c r="L13" s="402"/>
      <c r="M13" s="402"/>
      <c r="N13" s="402"/>
      <c r="O13" s="402"/>
      <c r="P13" s="402"/>
      <c r="Q13" s="402"/>
      <c r="R13" s="402"/>
      <c r="S13" s="402"/>
      <c r="T13" s="402"/>
      <c r="U13" s="402"/>
      <c r="V13" s="402"/>
      <c r="W13" s="402"/>
      <c r="X13" s="402"/>
      <c r="Y13" s="402"/>
      <c r="Z13" s="402"/>
      <c r="AA13" s="402"/>
      <c r="AB13" s="402"/>
      <c r="AC13" s="402"/>
      <c r="AD13" s="402"/>
      <c r="AE13" s="402"/>
      <c r="AF13" s="402"/>
      <c r="AG13" s="402"/>
      <c r="AH13" s="402"/>
      <c r="AI13" s="402"/>
      <c r="AJ13" s="402"/>
      <c r="AK13" s="402"/>
      <c r="AL13" s="402"/>
      <c r="AM13" s="402"/>
      <c r="AN13" s="402"/>
      <c r="AO13" s="402"/>
      <c r="AP13" s="402"/>
      <c r="AQ13" s="402"/>
      <c r="AR13" s="402"/>
      <c r="AS13" s="402"/>
      <c r="AT13" s="402"/>
      <c r="AU13" s="402"/>
      <c r="AV13" s="402"/>
      <c r="AW13" s="402"/>
      <c r="AX13" s="402"/>
      <c r="AY13" s="402"/>
    </row>
    <row r="14" spans="1:51" s="5" customFormat="1" ht="41.25" customHeight="1">
      <c r="A14" s="403" t="s">
        <v>2</v>
      </c>
      <c r="B14" s="286" t="s">
        <v>3</v>
      </c>
      <c r="C14" s="285"/>
      <c r="D14" s="398" t="s">
        <v>78</v>
      </c>
      <c r="E14" s="399"/>
      <c r="F14" s="399"/>
      <c r="G14" s="399"/>
      <c r="H14" s="399"/>
      <c r="I14" s="399"/>
      <c r="J14" s="398" t="s">
        <v>142</v>
      </c>
      <c r="K14" s="399"/>
      <c r="L14" s="399"/>
      <c r="M14" s="399"/>
      <c r="N14" s="399"/>
      <c r="O14" s="400"/>
      <c r="P14" s="398" t="s">
        <v>14</v>
      </c>
      <c r="Q14" s="399"/>
      <c r="R14" s="399"/>
      <c r="S14" s="399"/>
      <c r="T14" s="399"/>
      <c r="U14" s="400"/>
      <c r="V14" s="398" t="s">
        <v>15</v>
      </c>
      <c r="W14" s="399"/>
      <c r="X14" s="399"/>
      <c r="Y14" s="399"/>
      <c r="Z14" s="399"/>
      <c r="AA14" s="400"/>
      <c r="AB14" s="398" t="s">
        <v>16</v>
      </c>
      <c r="AC14" s="399"/>
      <c r="AD14" s="399"/>
      <c r="AE14" s="399"/>
      <c r="AF14" s="399"/>
      <c r="AG14" s="400"/>
      <c r="AH14" s="398" t="s">
        <v>17</v>
      </c>
      <c r="AI14" s="399"/>
      <c r="AJ14" s="399"/>
      <c r="AK14" s="399"/>
      <c r="AL14" s="399"/>
      <c r="AM14" s="400"/>
      <c r="AN14" s="398" t="s">
        <v>18</v>
      </c>
      <c r="AO14" s="399"/>
      <c r="AP14" s="399"/>
      <c r="AQ14" s="399"/>
      <c r="AR14" s="399"/>
      <c r="AS14" s="400"/>
      <c r="AT14" s="398" t="s">
        <v>23</v>
      </c>
      <c r="AU14" s="399"/>
      <c r="AV14" s="399"/>
      <c r="AW14" s="399"/>
      <c r="AX14" s="399"/>
      <c r="AY14" s="400"/>
    </row>
    <row r="15" spans="1:51" s="5" customFormat="1" ht="41.25" customHeight="1">
      <c r="A15" s="404"/>
      <c r="B15" s="114" t="s">
        <v>11</v>
      </c>
      <c r="C15" s="11"/>
      <c r="D15" s="395" t="str">
        <f>予選組合せ!K24</f>
        <v>明野北小</v>
      </c>
      <c r="E15" s="396"/>
      <c r="F15" s="396"/>
      <c r="G15" s="396"/>
      <c r="H15" s="397"/>
      <c r="I15" s="6" t="s">
        <v>12</v>
      </c>
      <c r="J15" s="395" t="str">
        <f>予選組合せ!L24</f>
        <v>明治北</v>
      </c>
      <c r="K15" s="396"/>
      <c r="L15" s="396"/>
      <c r="M15" s="396"/>
      <c r="N15" s="401"/>
      <c r="O15" s="11" t="s">
        <v>12</v>
      </c>
      <c r="P15" s="395" t="str">
        <f>予選組合せ!M24</f>
        <v>西の台小</v>
      </c>
      <c r="Q15" s="396"/>
      <c r="R15" s="396"/>
      <c r="S15" s="396"/>
      <c r="T15" s="397"/>
      <c r="U15" s="6" t="s">
        <v>12</v>
      </c>
      <c r="V15" s="395" t="str">
        <f>予選組合せ!N24</f>
        <v>豊府小</v>
      </c>
      <c r="W15" s="396"/>
      <c r="X15" s="396"/>
      <c r="Y15" s="396"/>
      <c r="Z15" s="397"/>
      <c r="AA15" s="6" t="s">
        <v>12</v>
      </c>
      <c r="AB15" s="395" t="str">
        <f>予選組合せ!O24</f>
        <v>西部Ｇ・上</v>
      </c>
      <c r="AC15" s="396"/>
      <c r="AD15" s="396"/>
      <c r="AE15" s="396"/>
      <c r="AF15" s="397"/>
      <c r="AG15" s="6" t="s">
        <v>12</v>
      </c>
      <c r="AH15" s="395" t="str">
        <f>予選組合せ!P24</f>
        <v>西部Ｇ・下</v>
      </c>
      <c r="AI15" s="396"/>
      <c r="AJ15" s="396"/>
      <c r="AK15" s="396"/>
      <c r="AL15" s="401"/>
      <c r="AM15" s="11" t="s">
        <v>12</v>
      </c>
      <c r="AN15" s="395" t="str">
        <f>予選組合せ!Q24</f>
        <v>宗方小</v>
      </c>
      <c r="AO15" s="396"/>
      <c r="AP15" s="396"/>
      <c r="AQ15" s="396"/>
      <c r="AR15" s="401"/>
      <c r="AS15" s="11" t="s">
        <v>12</v>
      </c>
      <c r="AT15" s="395" t="str">
        <f>予選組合せ!R24</f>
        <v>田尻小</v>
      </c>
      <c r="AU15" s="396"/>
      <c r="AV15" s="396"/>
      <c r="AW15" s="396"/>
      <c r="AX15" s="397"/>
      <c r="AY15" s="6" t="s">
        <v>12</v>
      </c>
    </row>
    <row r="16" spans="1:51" s="5" customFormat="1" ht="41.25" customHeight="1">
      <c r="A16" s="102">
        <v>7</v>
      </c>
      <c r="B16" s="115" t="s">
        <v>197</v>
      </c>
      <c r="C16" s="116"/>
      <c r="D16" s="25" t="str">
        <f>予選組合せ!K30</f>
        <v>北郡坂ノ市</v>
      </c>
      <c r="E16" s="307">
        <v>0</v>
      </c>
      <c r="F16" s="307" t="s">
        <v>47</v>
      </c>
      <c r="G16" s="307">
        <v>0</v>
      </c>
      <c r="H16" s="23" t="str">
        <f>予選組合せ!K32</f>
        <v>鶴　居</v>
      </c>
      <c r="I16" s="22" t="str">
        <f>D17</f>
        <v>明野北</v>
      </c>
      <c r="J16" s="25" t="str">
        <f>予選組合せ!L30</f>
        <v>桃　園</v>
      </c>
      <c r="K16" s="307">
        <v>1</v>
      </c>
      <c r="L16" s="307" t="s">
        <v>47</v>
      </c>
      <c r="M16" s="307">
        <v>1</v>
      </c>
      <c r="N16" s="23" t="str">
        <f>予選組合せ!L32</f>
        <v>敷　戸</v>
      </c>
      <c r="O16" s="22" t="str">
        <f>J17</f>
        <v>明治北</v>
      </c>
      <c r="P16" s="25" t="str">
        <f>予選組合せ!M30</f>
        <v>エラン横瀬</v>
      </c>
      <c r="Q16" s="307">
        <v>3</v>
      </c>
      <c r="R16" s="307" t="s">
        <v>47</v>
      </c>
      <c r="S16" s="307">
        <v>2</v>
      </c>
      <c r="T16" s="23" t="str">
        <f>予選組合せ!M32</f>
        <v>豊後高田</v>
      </c>
      <c r="U16" s="22" t="str">
        <f>P17</f>
        <v>西の台</v>
      </c>
      <c r="V16" s="25" t="str">
        <f>予選組合せ!N30</f>
        <v>由布川</v>
      </c>
      <c r="W16" s="307">
        <v>3</v>
      </c>
      <c r="X16" s="307" t="s">
        <v>47</v>
      </c>
      <c r="Y16" s="307">
        <v>0</v>
      </c>
      <c r="Z16" s="23" t="str">
        <f>予選組合せ!N32</f>
        <v>きつき</v>
      </c>
      <c r="AA16" s="22" t="str">
        <f>V17</f>
        <v>豊　府</v>
      </c>
      <c r="AB16" s="25" t="str">
        <f>予選組合せ!O30</f>
        <v>荏　隈</v>
      </c>
      <c r="AC16" s="307">
        <v>0</v>
      </c>
      <c r="AD16" s="307" t="s">
        <v>47</v>
      </c>
      <c r="AE16" s="307">
        <v>3</v>
      </c>
      <c r="AF16" s="23" t="str">
        <f>予選組合せ!O32</f>
        <v>城　南</v>
      </c>
      <c r="AG16" s="22" t="str">
        <f>AB17</f>
        <v>城　東</v>
      </c>
      <c r="AH16" s="25" t="str">
        <f>予選組合せ!P30</f>
        <v>別　保</v>
      </c>
      <c r="AI16" s="307">
        <v>3</v>
      </c>
      <c r="AJ16" s="307" t="s">
        <v>47</v>
      </c>
      <c r="AK16" s="307">
        <v>2</v>
      </c>
      <c r="AL16" s="23" t="str">
        <f>予選組合せ!P32</f>
        <v>武　蔵</v>
      </c>
      <c r="AM16" s="22" t="str">
        <f>AH17</f>
        <v>大　道</v>
      </c>
      <c r="AN16" s="25" t="str">
        <f>予選組合せ!Q30</f>
        <v>横瀬西</v>
      </c>
      <c r="AO16" s="307">
        <v>3</v>
      </c>
      <c r="AP16" s="307" t="s">
        <v>47</v>
      </c>
      <c r="AQ16" s="307">
        <v>0</v>
      </c>
      <c r="AR16" s="23" t="str">
        <f>予選組合せ!Q32</f>
        <v>三　芳</v>
      </c>
      <c r="AS16" s="22" t="str">
        <f>AN17</f>
        <v>宗　方</v>
      </c>
      <c r="AT16" s="25" t="str">
        <f>予選組合せ!R30</f>
        <v>大　在</v>
      </c>
      <c r="AU16" s="307">
        <v>0</v>
      </c>
      <c r="AV16" s="307" t="s">
        <v>47</v>
      </c>
      <c r="AW16" s="307">
        <v>11</v>
      </c>
      <c r="AX16" s="23" t="str">
        <f>予選組合せ!R32</f>
        <v>玖　珠</v>
      </c>
      <c r="AY16" s="22" t="str">
        <f>AT17</f>
        <v>田　尻</v>
      </c>
    </row>
    <row r="17" spans="1:51" s="5" customFormat="1" ht="41.25" customHeight="1">
      <c r="A17" s="103" t="s">
        <v>13</v>
      </c>
      <c r="B17" s="115" t="s">
        <v>198</v>
      </c>
      <c r="C17" s="116"/>
      <c r="D17" s="20" t="str">
        <f>予選組合せ!K26</f>
        <v>明野北</v>
      </c>
      <c r="E17" s="307">
        <v>0</v>
      </c>
      <c r="F17" s="307" t="s">
        <v>47</v>
      </c>
      <c r="G17" s="307">
        <v>1</v>
      </c>
      <c r="H17" s="28" t="str">
        <f>予選組合せ!K28</f>
        <v>鶴　見</v>
      </c>
      <c r="I17" s="24" t="str">
        <f>H16</f>
        <v>鶴　居</v>
      </c>
      <c r="J17" s="20" t="str">
        <f>予選組合せ!L26</f>
        <v>明治北</v>
      </c>
      <c r="K17" s="307">
        <v>1</v>
      </c>
      <c r="L17" s="307" t="s">
        <v>47</v>
      </c>
      <c r="M17" s="307">
        <v>1</v>
      </c>
      <c r="N17" s="28" t="str">
        <f>予選組合せ!L28</f>
        <v>はやぶさ</v>
      </c>
      <c r="O17" s="24" t="str">
        <f>N16</f>
        <v>敷　戸</v>
      </c>
      <c r="P17" s="20" t="str">
        <f>予選組合せ!M26</f>
        <v>西の台</v>
      </c>
      <c r="Q17" s="307">
        <v>0</v>
      </c>
      <c r="R17" s="307" t="s">
        <v>47</v>
      </c>
      <c r="S17" s="307">
        <v>4</v>
      </c>
      <c r="T17" s="28" t="str">
        <f>予選組合せ!M28</f>
        <v>鶴岡S</v>
      </c>
      <c r="U17" s="24" t="str">
        <f>T16</f>
        <v>豊後高田</v>
      </c>
      <c r="V17" s="20" t="str">
        <f>予選組合せ!N26</f>
        <v>豊　府</v>
      </c>
      <c r="W17" s="307">
        <v>4</v>
      </c>
      <c r="X17" s="307" t="s">
        <v>47</v>
      </c>
      <c r="Y17" s="307">
        <v>0</v>
      </c>
      <c r="Z17" s="28" t="str">
        <f>予選組合せ!N28</f>
        <v>上堅田</v>
      </c>
      <c r="AA17" s="24" t="str">
        <f>Z16</f>
        <v>きつき</v>
      </c>
      <c r="AB17" s="20" t="str">
        <f>予選組合せ!O26</f>
        <v>城　東</v>
      </c>
      <c r="AC17" s="307">
        <v>1</v>
      </c>
      <c r="AD17" s="307" t="s">
        <v>47</v>
      </c>
      <c r="AE17" s="307">
        <v>1</v>
      </c>
      <c r="AF17" s="28" t="str">
        <f>予選組合せ!O28</f>
        <v>県央おおの</v>
      </c>
      <c r="AG17" s="24" t="str">
        <f>AF16</f>
        <v>城　南</v>
      </c>
      <c r="AH17" s="20" t="str">
        <f>予選組合せ!P26</f>
        <v>大　道</v>
      </c>
      <c r="AI17" s="307">
        <v>1</v>
      </c>
      <c r="AJ17" s="307" t="s">
        <v>47</v>
      </c>
      <c r="AK17" s="307">
        <v>0</v>
      </c>
      <c r="AL17" s="28" t="str">
        <f>予選組合せ!P28</f>
        <v>下　毛</v>
      </c>
      <c r="AM17" s="24" t="str">
        <f>AL16</f>
        <v>武　蔵</v>
      </c>
      <c r="AN17" s="20" t="str">
        <f>予選組合せ!Q26</f>
        <v>宗　方</v>
      </c>
      <c r="AO17" s="307">
        <v>3</v>
      </c>
      <c r="AP17" s="307" t="s">
        <v>47</v>
      </c>
      <c r="AQ17" s="307">
        <v>0</v>
      </c>
      <c r="AR17" s="28" t="str">
        <f>予選組合せ!Q28</f>
        <v>中津豊南</v>
      </c>
      <c r="AS17" s="24" t="str">
        <f>AR16</f>
        <v>三　芳</v>
      </c>
      <c r="AT17" s="20" t="str">
        <f>予選組合せ!R26</f>
        <v>田　尻</v>
      </c>
      <c r="AU17" s="307">
        <v>2</v>
      </c>
      <c r="AV17" s="307" t="s">
        <v>47</v>
      </c>
      <c r="AW17" s="307">
        <v>0</v>
      </c>
      <c r="AX17" s="28" t="str">
        <f>予選組合せ!R28</f>
        <v>大　野</v>
      </c>
      <c r="AY17" s="24" t="str">
        <f>AX16</f>
        <v>玖　珠</v>
      </c>
    </row>
    <row r="18" spans="1:51" s="5" customFormat="1" ht="41.25" customHeight="1">
      <c r="A18" s="103">
        <v>13</v>
      </c>
      <c r="B18" s="115"/>
      <c r="C18" s="116"/>
      <c r="D18" s="7"/>
      <c r="E18" s="307"/>
      <c r="F18" s="307"/>
      <c r="G18" s="307"/>
      <c r="H18" s="21"/>
      <c r="I18" s="29"/>
      <c r="J18" s="7"/>
      <c r="K18" s="307"/>
      <c r="L18" s="307"/>
      <c r="M18" s="307"/>
      <c r="N18" s="21"/>
      <c r="O18" s="29"/>
      <c r="P18" s="7"/>
      <c r="Q18" s="307"/>
      <c r="R18" s="307"/>
      <c r="S18" s="307"/>
      <c r="T18" s="8"/>
      <c r="U18" s="29"/>
      <c r="V18" s="7"/>
      <c r="W18" s="307"/>
      <c r="X18" s="307"/>
      <c r="Y18" s="307"/>
      <c r="Z18" s="8"/>
      <c r="AA18" s="29"/>
      <c r="AB18" s="7"/>
      <c r="AC18" s="307"/>
      <c r="AD18" s="307"/>
      <c r="AE18" s="307"/>
      <c r="AF18" s="8"/>
      <c r="AG18" s="29"/>
      <c r="AH18" s="7"/>
      <c r="AI18" s="307"/>
      <c r="AJ18" s="307"/>
      <c r="AK18" s="307"/>
      <c r="AL18" s="8"/>
      <c r="AM18" s="29"/>
      <c r="AN18" s="7"/>
      <c r="AO18" s="307"/>
      <c r="AP18" s="307"/>
      <c r="AQ18" s="307"/>
      <c r="AR18" s="8"/>
      <c r="AS18" s="29"/>
      <c r="AT18" s="7"/>
      <c r="AU18" s="307"/>
      <c r="AV18" s="307"/>
      <c r="AW18" s="307"/>
      <c r="AX18" s="8"/>
      <c r="AY18" s="29"/>
    </row>
    <row r="19" spans="1:51" s="5" customFormat="1" ht="41.25" customHeight="1">
      <c r="A19" s="104" t="s">
        <v>2</v>
      </c>
      <c r="B19" s="115" t="s">
        <v>199</v>
      </c>
      <c r="C19" s="116"/>
      <c r="D19" s="304" t="str">
        <f>H17</f>
        <v>鶴　見</v>
      </c>
      <c r="E19" s="307">
        <v>1</v>
      </c>
      <c r="F19" s="307" t="s">
        <v>47</v>
      </c>
      <c r="G19" s="307">
        <v>11</v>
      </c>
      <c r="H19" s="23" t="str">
        <f>H16</f>
        <v>鶴　居</v>
      </c>
      <c r="I19" s="27" t="str">
        <f>D16</f>
        <v>北郡坂ノ市</v>
      </c>
      <c r="J19" s="304" t="str">
        <f>N17</f>
        <v>はやぶさ</v>
      </c>
      <c r="K19" s="307">
        <v>2</v>
      </c>
      <c r="L19" s="307" t="s">
        <v>47</v>
      </c>
      <c r="M19" s="307">
        <v>0</v>
      </c>
      <c r="N19" s="23" t="str">
        <f>N16</f>
        <v>敷　戸</v>
      </c>
      <c r="O19" s="27" t="str">
        <f>J16</f>
        <v>桃　園</v>
      </c>
      <c r="P19" s="304" t="str">
        <f>T17</f>
        <v>鶴岡S</v>
      </c>
      <c r="Q19" s="307">
        <v>2</v>
      </c>
      <c r="R19" s="307" t="s">
        <v>47</v>
      </c>
      <c r="S19" s="307">
        <v>2</v>
      </c>
      <c r="T19" s="23" t="str">
        <f>T16</f>
        <v>豊後高田</v>
      </c>
      <c r="U19" s="27" t="str">
        <f>P16</f>
        <v>エラン横瀬</v>
      </c>
      <c r="V19" s="304" t="str">
        <f>Z17</f>
        <v>上堅田</v>
      </c>
      <c r="W19" s="307">
        <v>1</v>
      </c>
      <c r="X19" s="307" t="s">
        <v>47</v>
      </c>
      <c r="Y19" s="307">
        <v>2</v>
      </c>
      <c r="Z19" s="23" t="str">
        <f>Z16</f>
        <v>きつき</v>
      </c>
      <c r="AA19" s="27" t="str">
        <f>V16</f>
        <v>由布川</v>
      </c>
      <c r="AB19" s="304" t="str">
        <f>AF17</f>
        <v>県央おおの</v>
      </c>
      <c r="AC19" s="307">
        <v>5</v>
      </c>
      <c r="AD19" s="307" t="s">
        <v>47</v>
      </c>
      <c r="AE19" s="307">
        <v>0</v>
      </c>
      <c r="AF19" s="23" t="str">
        <f>AF16</f>
        <v>城　南</v>
      </c>
      <c r="AG19" s="27" t="str">
        <f>AB16</f>
        <v>荏　隈</v>
      </c>
      <c r="AH19" s="304" t="str">
        <f>AL17</f>
        <v>下　毛</v>
      </c>
      <c r="AI19" s="307">
        <v>4</v>
      </c>
      <c r="AJ19" s="307" t="s">
        <v>47</v>
      </c>
      <c r="AK19" s="307">
        <v>4</v>
      </c>
      <c r="AL19" s="23" t="str">
        <f>AL16</f>
        <v>武　蔵</v>
      </c>
      <c r="AM19" s="27" t="str">
        <f>AH16</f>
        <v>別　保</v>
      </c>
      <c r="AN19" s="304" t="str">
        <f>AR17</f>
        <v>中津豊南</v>
      </c>
      <c r="AO19" s="307">
        <v>2</v>
      </c>
      <c r="AP19" s="307" t="s">
        <v>47</v>
      </c>
      <c r="AQ19" s="307">
        <v>0</v>
      </c>
      <c r="AR19" s="23" t="str">
        <f>AR16</f>
        <v>三　芳</v>
      </c>
      <c r="AS19" s="27" t="str">
        <f>AN16</f>
        <v>横瀬西</v>
      </c>
      <c r="AT19" s="304" t="str">
        <f>AX17</f>
        <v>大　野</v>
      </c>
      <c r="AU19" s="307">
        <v>1</v>
      </c>
      <c r="AV19" s="307" t="s">
        <v>47</v>
      </c>
      <c r="AW19" s="307">
        <v>1</v>
      </c>
      <c r="AX19" s="23" t="str">
        <f>AX16</f>
        <v>玖　珠</v>
      </c>
      <c r="AY19" s="27" t="str">
        <f>AT16</f>
        <v>大　在</v>
      </c>
    </row>
    <row r="20" spans="1:51" s="5" customFormat="1" ht="41.25" customHeight="1">
      <c r="A20" s="104"/>
      <c r="B20" s="115" t="s">
        <v>200</v>
      </c>
      <c r="C20" s="116"/>
      <c r="D20" s="20" t="str">
        <f>D17</f>
        <v>明野北</v>
      </c>
      <c r="E20" s="307">
        <v>0</v>
      </c>
      <c r="F20" s="307" t="s">
        <v>47</v>
      </c>
      <c r="G20" s="307">
        <v>3</v>
      </c>
      <c r="H20" s="26" t="str">
        <f>D16</f>
        <v>北郡坂ノ市</v>
      </c>
      <c r="I20" s="29" t="str">
        <f>H17</f>
        <v>鶴　見</v>
      </c>
      <c r="J20" s="20" t="str">
        <f>J17</f>
        <v>明治北</v>
      </c>
      <c r="K20" s="307">
        <v>2</v>
      </c>
      <c r="L20" s="307" t="s">
        <v>47</v>
      </c>
      <c r="M20" s="307">
        <v>0</v>
      </c>
      <c r="N20" s="26" t="str">
        <f>J16</f>
        <v>桃　園</v>
      </c>
      <c r="O20" s="29" t="str">
        <f>N17</f>
        <v>はやぶさ</v>
      </c>
      <c r="P20" s="20" t="str">
        <f>P17</f>
        <v>西の台</v>
      </c>
      <c r="Q20" s="307">
        <v>1</v>
      </c>
      <c r="R20" s="307" t="s">
        <v>47</v>
      </c>
      <c r="S20" s="307">
        <v>5</v>
      </c>
      <c r="T20" s="26" t="str">
        <f>P16</f>
        <v>エラン横瀬</v>
      </c>
      <c r="U20" s="29" t="str">
        <f>T17</f>
        <v>鶴岡S</v>
      </c>
      <c r="V20" s="20" t="str">
        <f>V17</f>
        <v>豊　府</v>
      </c>
      <c r="W20" s="307">
        <v>0</v>
      </c>
      <c r="X20" s="307" t="s">
        <v>47</v>
      </c>
      <c r="Y20" s="307">
        <v>5</v>
      </c>
      <c r="Z20" s="26" t="str">
        <f>V16</f>
        <v>由布川</v>
      </c>
      <c r="AA20" s="29" t="str">
        <f>Z17</f>
        <v>上堅田</v>
      </c>
      <c r="AB20" s="20" t="str">
        <f>AB17</f>
        <v>城　東</v>
      </c>
      <c r="AC20" s="307">
        <v>1</v>
      </c>
      <c r="AD20" s="307" t="s">
        <v>47</v>
      </c>
      <c r="AE20" s="307">
        <v>4</v>
      </c>
      <c r="AF20" s="26" t="str">
        <f>AB16</f>
        <v>荏　隈</v>
      </c>
      <c r="AG20" s="29" t="str">
        <f>AF17</f>
        <v>県央おおの</v>
      </c>
      <c r="AH20" s="20" t="str">
        <f>AH17</f>
        <v>大　道</v>
      </c>
      <c r="AI20" s="307">
        <v>1</v>
      </c>
      <c r="AJ20" s="307" t="s">
        <v>47</v>
      </c>
      <c r="AK20" s="307">
        <v>0</v>
      </c>
      <c r="AL20" s="26" t="str">
        <f>AH16</f>
        <v>別　保</v>
      </c>
      <c r="AM20" s="29" t="str">
        <f>AL17</f>
        <v>下　毛</v>
      </c>
      <c r="AN20" s="20" t="str">
        <f>AN17</f>
        <v>宗　方</v>
      </c>
      <c r="AO20" s="307">
        <v>4</v>
      </c>
      <c r="AP20" s="307" t="s">
        <v>47</v>
      </c>
      <c r="AQ20" s="307">
        <v>1</v>
      </c>
      <c r="AR20" s="26" t="str">
        <f>AN16</f>
        <v>横瀬西</v>
      </c>
      <c r="AS20" s="29" t="str">
        <f>AR17</f>
        <v>中津豊南</v>
      </c>
      <c r="AT20" s="20" t="str">
        <f>AT17</f>
        <v>田　尻</v>
      </c>
      <c r="AU20" s="307">
        <v>4</v>
      </c>
      <c r="AV20" s="307" t="s">
        <v>47</v>
      </c>
      <c r="AW20" s="307">
        <v>0</v>
      </c>
      <c r="AX20" s="26" t="str">
        <f>AT16</f>
        <v>大　在</v>
      </c>
      <c r="AY20" s="29" t="str">
        <f>AX17</f>
        <v>大　野</v>
      </c>
    </row>
    <row r="21" spans="1:51" s="5" customFormat="1" ht="41.25" customHeight="1">
      <c r="A21" s="104"/>
      <c r="B21" s="115"/>
      <c r="C21" s="116"/>
      <c r="D21" s="20"/>
      <c r="E21" s="307"/>
      <c r="F21" s="307"/>
      <c r="G21" s="307"/>
      <c r="H21" s="26"/>
      <c r="I21" s="29"/>
      <c r="J21" s="20"/>
      <c r="K21" s="307"/>
      <c r="L21" s="307"/>
      <c r="M21" s="307"/>
      <c r="N21" s="26"/>
      <c r="O21" s="29"/>
      <c r="P21" s="20"/>
      <c r="Q21" s="307"/>
      <c r="R21" s="307"/>
      <c r="S21" s="307"/>
      <c r="T21" s="26"/>
      <c r="U21" s="29"/>
      <c r="V21" s="20"/>
      <c r="W21" s="307"/>
      <c r="X21" s="307"/>
      <c r="Y21" s="307"/>
      <c r="Z21" s="26"/>
      <c r="AA21" s="29"/>
      <c r="AB21" s="20"/>
      <c r="AC21" s="307"/>
      <c r="AD21" s="307"/>
      <c r="AE21" s="307"/>
      <c r="AF21" s="26"/>
      <c r="AG21" s="29"/>
      <c r="AH21" s="20"/>
      <c r="AI21" s="307"/>
      <c r="AJ21" s="307"/>
      <c r="AK21" s="307"/>
      <c r="AL21" s="26"/>
      <c r="AM21" s="29"/>
      <c r="AN21" s="20"/>
      <c r="AO21" s="307"/>
      <c r="AP21" s="307"/>
      <c r="AQ21" s="307"/>
      <c r="AR21" s="26"/>
      <c r="AS21" s="29"/>
      <c r="AT21" s="20"/>
      <c r="AU21" s="307"/>
      <c r="AV21" s="307"/>
      <c r="AW21" s="307"/>
      <c r="AX21" s="26"/>
      <c r="AY21" s="29"/>
    </row>
    <row r="22" spans="1:51" s="5" customFormat="1" ht="41.25" customHeight="1">
      <c r="A22" s="103"/>
      <c r="B22" s="115" t="s">
        <v>201</v>
      </c>
      <c r="C22" s="117"/>
      <c r="D22" s="305" t="str">
        <f>D19</f>
        <v>鶴　見</v>
      </c>
      <c r="E22" s="308">
        <v>0</v>
      </c>
      <c r="F22" s="308" t="s">
        <v>0</v>
      </c>
      <c r="G22" s="308">
        <v>1</v>
      </c>
      <c r="H22" s="106" t="str">
        <f>H20</f>
        <v>北郡坂ノ市</v>
      </c>
      <c r="I22" s="306" t="str">
        <f>D17</f>
        <v>明野北</v>
      </c>
      <c r="J22" s="305" t="str">
        <f>J19</f>
        <v>はやぶさ</v>
      </c>
      <c r="K22" s="308">
        <v>8</v>
      </c>
      <c r="L22" s="308" t="s">
        <v>0</v>
      </c>
      <c r="M22" s="308">
        <v>1</v>
      </c>
      <c r="N22" s="106" t="str">
        <f>N20</f>
        <v>桃　園</v>
      </c>
      <c r="O22" s="306" t="str">
        <f>J17</f>
        <v>明治北</v>
      </c>
      <c r="P22" s="305" t="str">
        <f>P19</f>
        <v>鶴岡S</v>
      </c>
      <c r="Q22" s="308">
        <v>0</v>
      </c>
      <c r="R22" s="308" t="s">
        <v>0</v>
      </c>
      <c r="S22" s="308">
        <v>3</v>
      </c>
      <c r="T22" s="106" t="str">
        <f>T20</f>
        <v>エラン横瀬</v>
      </c>
      <c r="U22" s="306" t="str">
        <f>P17</f>
        <v>西の台</v>
      </c>
      <c r="V22" s="305" t="str">
        <f>V19</f>
        <v>上堅田</v>
      </c>
      <c r="W22" s="308">
        <v>0</v>
      </c>
      <c r="X22" s="308" t="s">
        <v>0</v>
      </c>
      <c r="Y22" s="308">
        <v>2</v>
      </c>
      <c r="Z22" s="106" t="str">
        <f>Z20</f>
        <v>由布川</v>
      </c>
      <c r="AA22" s="306" t="str">
        <f>V17</f>
        <v>豊　府</v>
      </c>
      <c r="AB22" s="305" t="str">
        <f>AB19</f>
        <v>県央おおの</v>
      </c>
      <c r="AC22" s="308">
        <v>2</v>
      </c>
      <c r="AD22" s="308" t="s">
        <v>0</v>
      </c>
      <c r="AE22" s="308">
        <v>1</v>
      </c>
      <c r="AF22" s="106" t="str">
        <f>AF20</f>
        <v>荏　隈</v>
      </c>
      <c r="AG22" s="306" t="str">
        <f>AB17</f>
        <v>城　東</v>
      </c>
      <c r="AH22" s="305" t="str">
        <f>AH19</f>
        <v>下　毛</v>
      </c>
      <c r="AI22" s="308">
        <v>0</v>
      </c>
      <c r="AJ22" s="308" t="s">
        <v>0</v>
      </c>
      <c r="AK22" s="308">
        <v>1</v>
      </c>
      <c r="AL22" s="106" t="str">
        <f>AL20</f>
        <v>別　保</v>
      </c>
      <c r="AM22" s="306" t="str">
        <f>AH17</f>
        <v>大　道</v>
      </c>
      <c r="AN22" s="305" t="str">
        <f>AN19</f>
        <v>中津豊南</v>
      </c>
      <c r="AO22" s="308">
        <v>5</v>
      </c>
      <c r="AP22" s="308" t="s">
        <v>0</v>
      </c>
      <c r="AQ22" s="308">
        <v>0</v>
      </c>
      <c r="AR22" s="106" t="str">
        <f>AR20</f>
        <v>横瀬西</v>
      </c>
      <c r="AS22" s="306" t="str">
        <f>AN17</f>
        <v>宗　方</v>
      </c>
      <c r="AT22" s="305" t="str">
        <f>AT19</f>
        <v>大　野</v>
      </c>
      <c r="AU22" s="308">
        <v>9</v>
      </c>
      <c r="AV22" s="308" t="s">
        <v>0</v>
      </c>
      <c r="AW22" s="308">
        <v>0</v>
      </c>
      <c r="AX22" s="106" t="str">
        <f>AX20</f>
        <v>大　在</v>
      </c>
      <c r="AY22" s="306" t="str">
        <f>AT17</f>
        <v>田　尻</v>
      </c>
    </row>
    <row r="23" spans="1:51" s="5" customFormat="1" ht="41.25" customHeight="1" thickBot="1">
      <c r="A23" s="105"/>
      <c r="B23" s="115" t="s">
        <v>202</v>
      </c>
      <c r="C23" s="118"/>
      <c r="D23" s="20" t="str">
        <f>D17</f>
        <v>明野北</v>
      </c>
      <c r="E23" s="307">
        <v>0</v>
      </c>
      <c r="F23" s="307" t="s">
        <v>0</v>
      </c>
      <c r="G23" s="307">
        <v>1</v>
      </c>
      <c r="H23" s="23" t="str">
        <f>H16</f>
        <v>鶴　居</v>
      </c>
      <c r="I23" s="27" t="str">
        <f>D16</f>
        <v>北郡坂ノ市</v>
      </c>
      <c r="J23" s="20" t="str">
        <f>J17</f>
        <v>明治北</v>
      </c>
      <c r="K23" s="307">
        <v>2</v>
      </c>
      <c r="L23" s="307" t="s">
        <v>0</v>
      </c>
      <c r="M23" s="307">
        <v>0</v>
      </c>
      <c r="N23" s="23" t="str">
        <f>N16</f>
        <v>敷　戸</v>
      </c>
      <c r="O23" s="27" t="str">
        <f>J16</f>
        <v>桃　園</v>
      </c>
      <c r="P23" s="20" t="str">
        <f>P17</f>
        <v>西の台</v>
      </c>
      <c r="Q23" s="307">
        <v>0</v>
      </c>
      <c r="R23" s="307" t="s">
        <v>0</v>
      </c>
      <c r="S23" s="307">
        <v>3</v>
      </c>
      <c r="T23" s="23" t="str">
        <f>T16</f>
        <v>豊後高田</v>
      </c>
      <c r="U23" s="27" t="str">
        <f>P16</f>
        <v>エラン横瀬</v>
      </c>
      <c r="V23" s="20" t="str">
        <f>V17</f>
        <v>豊　府</v>
      </c>
      <c r="W23" s="307">
        <v>2</v>
      </c>
      <c r="X23" s="307" t="s">
        <v>0</v>
      </c>
      <c r="Y23" s="307">
        <v>1</v>
      </c>
      <c r="Z23" s="23" t="str">
        <f>Z16</f>
        <v>きつき</v>
      </c>
      <c r="AA23" s="27" t="str">
        <f>V16</f>
        <v>由布川</v>
      </c>
      <c r="AB23" s="20" t="str">
        <f>AB17</f>
        <v>城　東</v>
      </c>
      <c r="AC23" s="307">
        <v>3</v>
      </c>
      <c r="AD23" s="307" t="s">
        <v>0</v>
      </c>
      <c r="AE23" s="307">
        <v>1</v>
      </c>
      <c r="AF23" s="23" t="str">
        <f>AF16</f>
        <v>城　南</v>
      </c>
      <c r="AG23" s="27" t="str">
        <f>AB16</f>
        <v>荏　隈</v>
      </c>
      <c r="AH23" s="20" t="str">
        <f>AH17</f>
        <v>大　道</v>
      </c>
      <c r="AI23" s="307">
        <v>3</v>
      </c>
      <c r="AJ23" s="307" t="s">
        <v>0</v>
      </c>
      <c r="AK23" s="307">
        <v>1</v>
      </c>
      <c r="AL23" s="23" t="str">
        <f>AL16</f>
        <v>武　蔵</v>
      </c>
      <c r="AM23" s="27" t="str">
        <f>AH16</f>
        <v>別　保</v>
      </c>
      <c r="AN23" s="20" t="str">
        <f>AN17</f>
        <v>宗　方</v>
      </c>
      <c r="AO23" s="307">
        <v>9</v>
      </c>
      <c r="AP23" s="307" t="s">
        <v>0</v>
      </c>
      <c r="AQ23" s="307">
        <v>0</v>
      </c>
      <c r="AR23" s="23" t="str">
        <f>AR16</f>
        <v>三　芳</v>
      </c>
      <c r="AS23" s="27" t="str">
        <f>AN16</f>
        <v>横瀬西</v>
      </c>
      <c r="AT23" s="20" t="str">
        <f>AT17</f>
        <v>田　尻</v>
      </c>
      <c r="AU23" s="307">
        <v>0</v>
      </c>
      <c r="AV23" s="307" t="s">
        <v>0</v>
      </c>
      <c r="AW23" s="307">
        <v>0</v>
      </c>
      <c r="AX23" s="23" t="str">
        <f>AX16</f>
        <v>玖　珠</v>
      </c>
      <c r="AY23" s="27" t="str">
        <f>AT16</f>
        <v>大　在</v>
      </c>
    </row>
    <row r="24" spans="1:51" s="5" customFormat="1" ht="41.25" customHeight="1">
      <c r="A24" s="402" t="s">
        <v>348</v>
      </c>
      <c r="B24" s="402"/>
      <c r="C24" s="402"/>
      <c r="D24" s="402"/>
      <c r="E24" s="402"/>
      <c r="F24" s="402"/>
      <c r="G24" s="402"/>
      <c r="H24" s="402"/>
      <c r="I24" s="402"/>
      <c r="J24" s="402"/>
      <c r="K24" s="402"/>
      <c r="L24" s="402"/>
      <c r="M24" s="402"/>
      <c r="N24" s="402"/>
      <c r="O24" s="402"/>
      <c r="P24" s="402"/>
      <c r="Q24" s="402"/>
      <c r="R24" s="402"/>
      <c r="S24" s="402"/>
      <c r="T24" s="402"/>
      <c r="U24" s="402"/>
      <c r="V24" s="402"/>
      <c r="W24" s="402"/>
      <c r="X24" s="402"/>
      <c r="Y24" s="402"/>
      <c r="Z24" s="402"/>
      <c r="AA24" s="402"/>
      <c r="AB24" s="402"/>
      <c r="AC24" s="402"/>
      <c r="AD24" s="402"/>
      <c r="AE24" s="402"/>
      <c r="AF24" s="402"/>
      <c r="AG24" s="402"/>
      <c r="AH24" s="402"/>
      <c r="AI24" s="402"/>
      <c r="AJ24" s="402"/>
      <c r="AK24" s="402"/>
      <c r="AL24" s="402"/>
      <c r="AM24" s="402"/>
      <c r="AN24" s="402"/>
      <c r="AO24" s="402"/>
      <c r="AP24" s="402"/>
      <c r="AQ24" s="402"/>
      <c r="AR24" s="402"/>
      <c r="AS24" s="402"/>
      <c r="AT24" s="402"/>
      <c r="AU24" s="402"/>
      <c r="AV24" s="402"/>
      <c r="AW24" s="402"/>
      <c r="AX24" s="402"/>
      <c r="AY24" s="402"/>
    </row>
    <row r="25" spans="1:51" ht="21.75" customHeight="1"/>
    <row r="26" spans="1:51" ht="21.75" customHeight="1"/>
  </sheetData>
  <mergeCells count="36">
    <mergeCell ref="AB4:AF4"/>
    <mergeCell ref="AT3:AY3"/>
    <mergeCell ref="AT4:AX4"/>
    <mergeCell ref="V14:AA14"/>
    <mergeCell ref="V15:Z15"/>
    <mergeCell ref="AN4:AR4"/>
    <mergeCell ref="AH3:AM3"/>
    <mergeCell ref="AN3:AS3"/>
    <mergeCell ref="AB3:AG3"/>
    <mergeCell ref="AH15:AL15"/>
    <mergeCell ref="AB14:AG14"/>
    <mergeCell ref="AB15:AF15"/>
    <mergeCell ref="A13:AY13"/>
    <mergeCell ref="AH4:AL4"/>
    <mergeCell ref="J14:O14"/>
    <mergeCell ref="AT14:AY14"/>
    <mergeCell ref="A3:A4"/>
    <mergeCell ref="P3:U3"/>
    <mergeCell ref="J4:N4"/>
    <mergeCell ref="V3:AA3"/>
    <mergeCell ref="P4:T4"/>
    <mergeCell ref="D3:I3"/>
    <mergeCell ref="J3:O3"/>
    <mergeCell ref="D4:H4"/>
    <mergeCell ref="V4:Z4"/>
    <mergeCell ref="AT15:AX15"/>
    <mergeCell ref="AN14:AS14"/>
    <mergeCell ref="AN15:AR15"/>
    <mergeCell ref="AH14:AM14"/>
    <mergeCell ref="A24:AY24"/>
    <mergeCell ref="P14:U14"/>
    <mergeCell ref="A14:A15"/>
    <mergeCell ref="D14:I14"/>
    <mergeCell ref="D15:H15"/>
    <mergeCell ref="J15:N15"/>
    <mergeCell ref="P15:T15"/>
  </mergeCells>
  <phoneticPr fontId="3"/>
  <printOptions horizontalCentered="1" verticalCentered="1"/>
  <pageMargins left="0.19685039370078741" right="0.19685039370078741" top="0.39370078740157483" bottom="0.39370078740157483" header="0.51181102362204722" footer="0.51181102362204722"/>
  <pageSetup paperSize="9" scale="49" fitToHeight="2" orientation="landscape" horizontalDpi="4294967292"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CFFFF"/>
    <pageSetUpPr fitToPage="1"/>
  </sheetPr>
  <dimension ref="A1:X161"/>
  <sheetViews>
    <sheetView view="pageBreakPreview" topLeftCell="A132" zoomScale="80" zoomScaleNormal="70" zoomScaleSheetLayoutView="80" workbookViewId="0">
      <selection activeCell="U136" sqref="U136:U137"/>
    </sheetView>
  </sheetViews>
  <sheetFormatPr defaultColWidth="7.6328125" defaultRowHeight="18" customHeight="1"/>
  <cols>
    <col min="1" max="1" width="7.6328125" style="290" customWidth="1"/>
    <col min="2" max="2" width="3.6328125" style="10" customWidth="1"/>
    <col min="3" max="3" width="1.6328125" style="10" customWidth="1"/>
    <col min="4" max="5" width="3.6328125" style="10" customWidth="1"/>
    <col min="6" max="6" width="1.6328125" style="10" customWidth="1"/>
    <col min="7" max="8" width="3.6328125" style="10" customWidth="1"/>
    <col min="9" max="9" width="1.6328125" style="10" customWidth="1"/>
    <col min="10" max="11" width="3.6328125" style="10" customWidth="1"/>
    <col min="12" max="12" width="1.6328125" style="10" customWidth="1"/>
    <col min="13" max="13" width="3.6328125" style="10" customWidth="1"/>
    <col min="14" max="21" width="5.6328125" style="10" customWidth="1"/>
    <col min="22" max="16384" width="7.6328125" style="10"/>
  </cols>
  <sheetData>
    <row r="1" spans="1:24" ht="18" customHeight="1">
      <c r="A1" s="291" t="s">
        <v>51</v>
      </c>
      <c r="B1" s="426" t="str">
        <f>IF(A2="","",A2)</f>
        <v>金池長浜</v>
      </c>
      <c r="C1" s="426"/>
      <c r="D1" s="426"/>
      <c r="E1" s="426" t="str">
        <f>IF(A4="","",A4)</f>
        <v>中津沖代</v>
      </c>
      <c r="F1" s="426"/>
      <c r="G1" s="426"/>
      <c r="H1" s="426" t="str">
        <f>IF(A6="","",A6)</f>
        <v>滝尾下郡Ｂ</v>
      </c>
      <c r="I1" s="426"/>
      <c r="J1" s="426"/>
      <c r="K1" s="426" t="str">
        <f>IF(A8="","",A8)</f>
        <v>安　岐</v>
      </c>
      <c r="L1" s="426"/>
      <c r="M1" s="426"/>
      <c r="N1" s="110" t="s">
        <v>24</v>
      </c>
      <c r="O1" s="107" t="s">
        <v>25</v>
      </c>
      <c r="P1" s="107" t="s">
        <v>26</v>
      </c>
      <c r="Q1" s="107" t="s">
        <v>27</v>
      </c>
      <c r="R1" s="107" t="s">
        <v>28</v>
      </c>
      <c r="S1" s="107" t="s">
        <v>29</v>
      </c>
      <c r="T1" s="107" t="s">
        <v>30</v>
      </c>
      <c r="U1" s="107" t="s">
        <v>31</v>
      </c>
      <c r="W1" s="10" t="s">
        <v>52</v>
      </c>
      <c r="X1" s="10" t="s">
        <v>53</v>
      </c>
    </row>
    <row r="2" spans="1:24" ht="18" customHeight="1">
      <c r="A2" s="436" t="str">
        <f>予選組合せ!C26</f>
        <v>金池長浜</v>
      </c>
      <c r="B2" s="418"/>
      <c r="C2" s="419"/>
      <c r="D2" s="420"/>
      <c r="E2" s="414" t="str">
        <f>IF(E3="","",IF(E3&gt;G3,"○",IF(E3&lt;G3,"●",IF(E3=G3,"△"))))</f>
        <v>●</v>
      </c>
      <c r="F2" s="416"/>
      <c r="G2" s="417"/>
      <c r="H2" s="414" t="str">
        <f>IF(H3="","",IF(H3&gt;J3,"○",IF(H3&lt;J3,"●",IF(H3=J3,"△"))))</f>
        <v>○</v>
      </c>
      <c r="I2" s="416"/>
      <c r="J2" s="417"/>
      <c r="K2" s="414" t="str">
        <f>IF(K3="","",IF(K3&gt;M3,"○",IF(K3&lt;M3,"●",IF(K3=M3,"△"))))</f>
        <v>●</v>
      </c>
      <c r="L2" s="416"/>
      <c r="M2" s="417"/>
      <c r="N2" s="409">
        <f>COUNTIF(B2:M2,"○")</f>
        <v>1</v>
      </c>
      <c r="O2" s="409">
        <f>COUNTIF(B2:M2,"●")</f>
        <v>2</v>
      </c>
      <c r="P2" s="409">
        <f>COUNTIF(B2:M2,"△")</f>
        <v>0</v>
      </c>
      <c r="Q2" s="409">
        <f>(N2*3)+(P2*1)</f>
        <v>3</v>
      </c>
      <c r="R2" s="409">
        <f>SUM(B3,E3,H3,K3)</f>
        <v>6</v>
      </c>
      <c r="S2" s="409">
        <f>SUM(D3,G3,J3,M3)</f>
        <v>11</v>
      </c>
      <c r="T2" s="411">
        <f>R2-S2</f>
        <v>-5</v>
      </c>
      <c r="U2" s="413">
        <v>3</v>
      </c>
      <c r="W2" s="408">
        <f>RANK(Q2,$Q$2:$Q$9)</f>
        <v>3</v>
      </c>
      <c r="X2" s="408">
        <f>RANK(T2,$T$2:$T$9)</f>
        <v>3</v>
      </c>
    </row>
    <row r="3" spans="1:24" ht="18" customHeight="1">
      <c r="A3" s="410"/>
      <c r="B3" s="421"/>
      <c r="C3" s="422"/>
      <c r="D3" s="423"/>
      <c r="E3" s="9">
        <f>IF(予選リーグ結果!E$6="","",予選リーグ結果!E$6)</f>
        <v>0</v>
      </c>
      <c r="F3" s="9" t="s">
        <v>32</v>
      </c>
      <c r="G3" s="113">
        <f>IF(予選リーグ結果!G$6="","",予選リーグ結果!G$6)</f>
        <v>6</v>
      </c>
      <c r="H3" s="9">
        <f>IF(予選リーグ結果!E$9="","",予選リーグ結果!E$9)</f>
        <v>5</v>
      </c>
      <c r="I3" s="9" t="s">
        <v>32</v>
      </c>
      <c r="J3" s="113">
        <f>IF(予選リーグ結果!G$9="","",予選リーグ結果!G$9)</f>
        <v>1</v>
      </c>
      <c r="K3" s="9">
        <f>IF(予選リーグ結果!E$12="","",予選リーグ結果!E$12)</f>
        <v>1</v>
      </c>
      <c r="L3" s="9" t="s">
        <v>32</v>
      </c>
      <c r="M3" s="287">
        <f>IF(予選リーグ結果!G$12="","",予選リーグ結果!G$12)</f>
        <v>4</v>
      </c>
      <c r="N3" s="410"/>
      <c r="O3" s="410"/>
      <c r="P3" s="410"/>
      <c r="Q3" s="410"/>
      <c r="R3" s="410"/>
      <c r="S3" s="410"/>
      <c r="T3" s="412"/>
      <c r="U3" s="413"/>
      <c r="W3" s="408"/>
      <c r="X3" s="408"/>
    </row>
    <row r="4" spans="1:24" ht="18" customHeight="1">
      <c r="A4" s="434" t="str">
        <f>予選組合せ!C28</f>
        <v>中津沖代</v>
      </c>
      <c r="B4" s="414" t="str">
        <f>IF(B5="","",IF(B5&gt;D5,"○",IF(B5&lt;D5,"●",IF(B5=D5,"△"))))</f>
        <v>○</v>
      </c>
      <c r="C4" s="416"/>
      <c r="D4" s="417"/>
      <c r="E4" s="418"/>
      <c r="F4" s="419"/>
      <c r="G4" s="420"/>
      <c r="H4" s="414" t="str">
        <f>IF(H5="","",IF(H5&gt;J5,"○",IF(H5&lt;J5,"●",IF(H5=J5,"△"))))</f>
        <v>○</v>
      </c>
      <c r="I4" s="416"/>
      <c r="J4" s="417"/>
      <c r="K4" s="414" t="str">
        <f>IF(K5="","",IF(K5&gt;M5,"○",IF(K5&lt;M5,"●",IF(K5=M5,"△"))))</f>
        <v>○</v>
      </c>
      <c r="L4" s="416"/>
      <c r="M4" s="417"/>
      <c r="N4" s="409">
        <f>COUNTIF(B4:M4,"○")</f>
        <v>3</v>
      </c>
      <c r="O4" s="409">
        <f>COUNTIF(B4:M4,"●")</f>
        <v>0</v>
      </c>
      <c r="P4" s="409">
        <f>COUNTIF(B4:M4,"△")</f>
        <v>0</v>
      </c>
      <c r="Q4" s="409">
        <f>(N4*3)+(P4*1)</f>
        <v>9</v>
      </c>
      <c r="R4" s="409">
        <f>SUM(B5,E5,H5,K5)</f>
        <v>14</v>
      </c>
      <c r="S4" s="409">
        <f>SUM(D5,G5,J5,M5)</f>
        <v>0</v>
      </c>
      <c r="T4" s="411">
        <f>R4-S4</f>
        <v>14</v>
      </c>
      <c r="U4" s="425">
        <v>1</v>
      </c>
      <c r="W4" s="408">
        <f>RANK(Q4,$Q$2:$Q$9)</f>
        <v>1</v>
      </c>
      <c r="X4" s="408">
        <f>RANK(T4,$T$2:$T$9)</f>
        <v>1</v>
      </c>
    </row>
    <row r="5" spans="1:24" ht="18" customHeight="1">
      <c r="A5" s="435"/>
      <c r="B5" s="108">
        <f>G3</f>
        <v>6</v>
      </c>
      <c r="C5" s="9" t="s">
        <v>32</v>
      </c>
      <c r="D5" s="109">
        <f>E3</f>
        <v>0</v>
      </c>
      <c r="E5" s="421"/>
      <c r="F5" s="422"/>
      <c r="G5" s="423"/>
      <c r="H5" s="9">
        <f>IF(予選リーグ結果!E$11="","",予選リーグ結果!E$11)</f>
        <v>5</v>
      </c>
      <c r="I5" s="9" t="s">
        <v>32</v>
      </c>
      <c r="J5" s="287">
        <f>IF(予選リーグ結果!G$11="","",予選リーグ結果!G$11)</f>
        <v>0</v>
      </c>
      <c r="K5" s="9">
        <f>IF(予選リーグ結果!E$8="","",予選リーグ結果!E$8)</f>
        <v>3</v>
      </c>
      <c r="L5" s="9" t="s">
        <v>32</v>
      </c>
      <c r="M5" s="113">
        <f>IF(予選リーグ結果!G$8="","",予選リーグ結果!G$8)</f>
        <v>0</v>
      </c>
      <c r="N5" s="410"/>
      <c r="O5" s="410"/>
      <c r="P5" s="410"/>
      <c r="Q5" s="410"/>
      <c r="R5" s="410"/>
      <c r="S5" s="410"/>
      <c r="T5" s="412"/>
      <c r="U5" s="425"/>
      <c r="W5" s="408"/>
      <c r="X5" s="408"/>
    </row>
    <row r="6" spans="1:24" ht="18" customHeight="1">
      <c r="A6" s="409" t="str">
        <f>予選組合せ!C30</f>
        <v>滝尾下郡Ｂ</v>
      </c>
      <c r="B6" s="414" t="str">
        <f>IF(B7="","",IF(B7&gt;D7,"○",IF(B7&lt;D7,"●",IF(B7=D7,"△"))))</f>
        <v>●</v>
      </c>
      <c r="C6" s="416"/>
      <c r="D6" s="417"/>
      <c r="E6" s="414" t="str">
        <f>IF(E7="","",IF(E7&gt;G7,"○",IF(E7&lt;G7,"●",IF(E7=G7,"△"))))</f>
        <v>●</v>
      </c>
      <c r="F6" s="416"/>
      <c r="G6" s="417"/>
      <c r="H6" s="418"/>
      <c r="I6" s="419"/>
      <c r="J6" s="420"/>
      <c r="K6" s="414" t="str">
        <f>IF(K7="","",IF(K7&gt;M7,"○",IF(K7&lt;M7,"●",IF(K7=M7,"△"))))</f>
        <v>●</v>
      </c>
      <c r="L6" s="416"/>
      <c r="M6" s="417"/>
      <c r="N6" s="409">
        <f>COUNTIF(B6:M6,"○")</f>
        <v>0</v>
      </c>
      <c r="O6" s="409">
        <f>COUNTIF(B6:M6,"●")</f>
        <v>3</v>
      </c>
      <c r="P6" s="409">
        <f>COUNTIF(B6:M6,"△")</f>
        <v>0</v>
      </c>
      <c r="Q6" s="409">
        <f>(N6*3)+(P6*1)</f>
        <v>0</v>
      </c>
      <c r="R6" s="409">
        <f>SUM(B7,E7,H7,K7)</f>
        <v>2</v>
      </c>
      <c r="S6" s="409">
        <f>SUM(D7,G7,J7,M7)</f>
        <v>18</v>
      </c>
      <c r="T6" s="411">
        <f>R6-S6</f>
        <v>-16</v>
      </c>
      <c r="U6" s="413">
        <v>4</v>
      </c>
      <c r="W6" s="408">
        <f>RANK(Q6,$Q$2:$Q$9)</f>
        <v>4</v>
      </c>
      <c r="X6" s="408">
        <f>RANK(T6,$T$2:$T$9)</f>
        <v>4</v>
      </c>
    </row>
    <row r="7" spans="1:24" ht="18" customHeight="1">
      <c r="A7" s="410"/>
      <c r="B7" s="108">
        <f>J3</f>
        <v>1</v>
      </c>
      <c r="C7" s="9" t="s">
        <v>32</v>
      </c>
      <c r="D7" s="109">
        <f>H3</f>
        <v>5</v>
      </c>
      <c r="E7" s="108">
        <f>J5</f>
        <v>0</v>
      </c>
      <c r="F7" s="9" t="s">
        <v>32</v>
      </c>
      <c r="G7" s="109">
        <f>H5</f>
        <v>5</v>
      </c>
      <c r="H7" s="421"/>
      <c r="I7" s="422"/>
      <c r="J7" s="423"/>
      <c r="K7" s="9">
        <f>IF(予選リーグ結果!E$5="","",予選リーグ結果!E$5)</f>
        <v>1</v>
      </c>
      <c r="L7" s="9" t="s">
        <v>32</v>
      </c>
      <c r="M7" s="113">
        <f>IF(予選リーグ結果!G$5="","",予選リーグ結果!G$5)</f>
        <v>8</v>
      </c>
      <c r="N7" s="410"/>
      <c r="O7" s="410"/>
      <c r="P7" s="410"/>
      <c r="Q7" s="410"/>
      <c r="R7" s="410"/>
      <c r="S7" s="410"/>
      <c r="T7" s="412"/>
      <c r="U7" s="413"/>
      <c r="W7" s="408"/>
      <c r="X7" s="408"/>
    </row>
    <row r="8" spans="1:24" ht="18" customHeight="1">
      <c r="A8" s="432" t="str">
        <f>予選組合せ!C32</f>
        <v>安　岐</v>
      </c>
      <c r="B8" s="414" t="str">
        <f>IF(B9="","",IF(B9&gt;D9,"○",IF(B9&lt;D9,"●",IF(B9=D9,"△"))))</f>
        <v>○</v>
      </c>
      <c r="C8" s="416"/>
      <c r="D8" s="417"/>
      <c r="E8" s="414" t="str">
        <f>IF(E9="","",IF(E9&gt;G9,"○",IF(E9&lt;G9,"●",IF(E9=G9,"△"))))</f>
        <v>●</v>
      </c>
      <c r="F8" s="416"/>
      <c r="G8" s="417"/>
      <c r="H8" s="414" t="str">
        <f>IF(H9="","",IF(H9&gt;J9,"○",IF(H9&lt;J9,"●",IF(H9=J9,"△"))))</f>
        <v>○</v>
      </c>
      <c r="I8" s="416"/>
      <c r="J8" s="417"/>
      <c r="K8" s="418"/>
      <c r="L8" s="419"/>
      <c r="M8" s="420"/>
      <c r="N8" s="409">
        <f>COUNTIF(B8:M8,"○")</f>
        <v>2</v>
      </c>
      <c r="O8" s="409">
        <f>COUNTIF(B8:M8,"●")</f>
        <v>1</v>
      </c>
      <c r="P8" s="409">
        <f>COUNTIF(B8:M8,"△")</f>
        <v>0</v>
      </c>
      <c r="Q8" s="409">
        <f>(N8*3)+(P8*1)</f>
        <v>6</v>
      </c>
      <c r="R8" s="409">
        <f>SUM(B9,E9,H9,K9)</f>
        <v>12</v>
      </c>
      <c r="S8" s="409">
        <f>SUM(D9,G9,J9,M9)</f>
        <v>5</v>
      </c>
      <c r="T8" s="411">
        <f>R8-S8</f>
        <v>7</v>
      </c>
      <c r="U8" s="427">
        <v>2</v>
      </c>
      <c r="W8" s="408">
        <f>RANK(Q8,$Q$2:$Q$9)</f>
        <v>2</v>
      </c>
      <c r="X8" s="408">
        <f>RANK(T8,$T$2:$T$9)</f>
        <v>2</v>
      </c>
    </row>
    <row r="9" spans="1:24" ht="18" customHeight="1">
      <c r="A9" s="433"/>
      <c r="B9" s="108">
        <f>M3</f>
        <v>4</v>
      </c>
      <c r="C9" s="9" t="s">
        <v>32</v>
      </c>
      <c r="D9" s="109">
        <f>K3</f>
        <v>1</v>
      </c>
      <c r="E9" s="108">
        <f>M5</f>
        <v>0</v>
      </c>
      <c r="F9" s="9" t="s">
        <v>32</v>
      </c>
      <c r="G9" s="109">
        <f>K5</f>
        <v>3</v>
      </c>
      <c r="H9" s="108">
        <f>M7</f>
        <v>8</v>
      </c>
      <c r="I9" s="9" t="s">
        <v>32</v>
      </c>
      <c r="J9" s="109">
        <f>K7</f>
        <v>1</v>
      </c>
      <c r="K9" s="421"/>
      <c r="L9" s="422"/>
      <c r="M9" s="423"/>
      <c r="N9" s="410"/>
      <c r="O9" s="410"/>
      <c r="P9" s="410"/>
      <c r="Q9" s="410"/>
      <c r="R9" s="410"/>
      <c r="S9" s="410"/>
      <c r="T9" s="412"/>
      <c r="U9" s="427"/>
      <c r="W9" s="408"/>
      <c r="X9" s="408"/>
    </row>
    <row r="10" spans="1:24" ht="18" customHeight="1">
      <c r="A10" s="1"/>
      <c r="B10" s="1"/>
      <c r="C10" s="1"/>
      <c r="D10" s="1"/>
      <c r="E10" s="1"/>
      <c r="F10" s="1"/>
      <c r="G10" s="1"/>
      <c r="H10" s="1"/>
      <c r="I10" s="1"/>
      <c r="J10" s="1"/>
      <c r="K10" s="1"/>
      <c r="L10" s="1"/>
      <c r="M10" s="1"/>
      <c r="N10" s="1"/>
      <c r="O10" s="1"/>
      <c r="P10" s="1"/>
      <c r="Q10" s="1"/>
      <c r="R10" s="1"/>
      <c r="S10" s="1"/>
      <c r="T10" s="2"/>
      <c r="U10" s="1"/>
    </row>
    <row r="11" spans="1:24" ht="18" customHeight="1">
      <c r="A11" s="291" t="s">
        <v>33</v>
      </c>
      <c r="B11" s="426" t="str">
        <f>IF(A12="","",A12)</f>
        <v>滝尾下郡Ａ</v>
      </c>
      <c r="C11" s="426"/>
      <c r="D11" s="426"/>
      <c r="E11" s="426" t="str">
        <f>IF(A14="","",A14)</f>
        <v>竹田直入</v>
      </c>
      <c r="F11" s="426"/>
      <c r="G11" s="426"/>
      <c r="H11" s="426" t="str">
        <f>IF(A16="","",A16)</f>
        <v>春　日</v>
      </c>
      <c r="I11" s="426"/>
      <c r="J11" s="426"/>
      <c r="K11" s="426" t="str">
        <f>IF(A18="","",A18)</f>
        <v>日　出</v>
      </c>
      <c r="L11" s="426"/>
      <c r="M11" s="426"/>
      <c r="N11" s="110" t="s">
        <v>24</v>
      </c>
      <c r="O11" s="107" t="s">
        <v>25</v>
      </c>
      <c r="P11" s="107" t="s">
        <v>26</v>
      </c>
      <c r="Q11" s="107" t="s">
        <v>27</v>
      </c>
      <c r="R11" s="107" t="s">
        <v>28</v>
      </c>
      <c r="S11" s="107" t="s">
        <v>29</v>
      </c>
      <c r="T11" s="107" t="s">
        <v>30</v>
      </c>
      <c r="U11" s="107" t="s">
        <v>31</v>
      </c>
      <c r="W11" s="10" t="s">
        <v>52</v>
      </c>
      <c r="X11" s="10" t="s">
        <v>53</v>
      </c>
    </row>
    <row r="12" spans="1:24" ht="18" customHeight="1">
      <c r="A12" s="434" t="str">
        <f>予選組合せ!D26</f>
        <v>滝尾下郡Ａ</v>
      </c>
      <c r="B12" s="418"/>
      <c r="C12" s="419"/>
      <c r="D12" s="420"/>
      <c r="E12" s="414" t="str">
        <f>IF(E13="","",IF(E13&gt;G13,"○",IF(E13&lt;G13,"●",IF(E13=G13,"△"))))</f>
        <v>○</v>
      </c>
      <c r="F12" s="416"/>
      <c r="G12" s="417"/>
      <c r="H12" s="414" t="str">
        <f>IF(H13="","",IF(H13&gt;J13,"○",IF(H13&lt;J13,"●",IF(H13=J13,"△"))))</f>
        <v>○</v>
      </c>
      <c r="I12" s="416"/>
      <c r="J12" s="417"/>
      <c r="K12" s="414" t="str">
        <f>IF(K13="","",IF(K13&gt;M13,"○",IF(K13&lt;M13,"●",IF(K13=M13,"△"))))</f>
        <v>△</v>
      </c>
      <c r="L12" s="416"/>
      <c r="M12" s="417"/>
      <c r="N12" s="409">
        <f>COUNTIF(B12:M12,"○")</f>
        <v>2</v>
      </c>
      <c r="O12" s="409">
        <f>COUNTIF(B12:M12,"●")</f>
        <v>0</v>
      </c>
      <c r="P12" s="409">
        <f>COUNTIF(B12:M12,"△")</f>
        <v>1</v>
      </c>
      <c r="Q12" s="409">
        <f>(N12*3)+(P12*1)</f>
        <v>7</v>
      </c>
      <c r="R12" s="409">
        <f>SUM(B13,E13,H13,K13)</f>
        <v>12</v>
      </c>
      <c r="S12" s="409">
        <f>SUM(D13,G13,J13,M13)</f>
        <v>1</v>
      </c>
      <c r="T12" s="411">
        <f>R12-S12</f>
        <v>11</v>
      </c>
      <c r="U12" s="425">
        <v>1</v>
      </c>
      <c r="W12" s="408">
        <f>RANK(Q12,$Q$12:$Q$19)</f>
        <v>1</v>
      </c>
      <c r="X12" s="408">
        <f>RANK(T12,$T$12:$T$19)</f>
        <v>1</v>
      </c>
    </row>
    <row r="13" spans="1:24" ht="18" customHeight="1">
      <c r="A13" s="435"/>
      <c r="B13" s="421"/>
      <c r="C13" s="422"/>
      <c r="D13" s="423"/>
      <c r="E13" s="9">
        <f>IF(予選リーグ結果!K$6="","",予選リーグ結果!K$6)</f>
        <v>1</v>
      </c>
      <c r="F13" s="9" t="s">
        <v>32</v>
      </c>
      <c r="G13" s="113">
        <f>IF(予選リーグ結果!M$6="","",予選リーグ結果!M$6)</f>
        <v>0</v>
      </c>
      <c r="H13" s="9">
        <f>IF(予選リーグ結果!K$9="","",予選リーグ結果!K$9)</f>
        <v>10</v>
      </c>
      <c r="I13" s="9" t="s">
        <v>32</v>
      </c>
      <c r="J13" s="113">
        <f>IF(予選リーグ結果!M$9="","",予選リーグ結果!M$9)</f>
        <v>0</v>
      </c>
      <c r="K13" s="9">
        <f>IF(予選リーグ結果!K$12="","",予選リーグ結果!K$12)</f>
        <v>1</v>
      </c>
      <c r="L13" s="9" t="s">
        <v>32</v>
      </c>
      <c r="M13" s="287">
        <f>IF(予選リーグ結果!M$12="","",予選リーグ結果!M$12)</f>
        <v>1</v>
      </c>
      <c r="N13" s="410"/>
      <c r="O13" s="410"/>
      <c r="P13" s="410"/>
      <c r="Q13" s="410"/>
      <c r="R13" s="410"/>
      <c r="S13" s="410"/>
      <c r="T13" s="412"/>
      <c r="U13" s="425"/>
      <c r="W13" s="408"/>
      <c r="X13" s="408"/>
    </row>
    <row r="14" spans="1:24" ht="18" customHeight="1">
      <c r="A14" s="432" t="str">
        <f>予選組合せ!D28</f>
        <v>竹田直入</v>
      </c>
      <c r="B14" s="414" t="str">
        <f>IF(B15="","",IF(B15&gt;D15,"○",IF(B15&lt;D15,"●",IF(B15=D15,"△"))))</f>
        <v>●</v>
      </c>
      <c r="C14" s="416"/>
      <c r="D14" s="417"/>
      <c r="E14" s="418"/>
      <c r="F14" s="419"/>
      <c r="G14" s="420"/>
      <c r="H14" s="414" t="str">
        <f>IF(H15="","",IF(H15&gt;J15,"○",IF(H15&lt;J15,"●",IF(H15=J15,"△"))))</f>
        <v>○</v>
      </c>
      <c r="I14" s="416"/>
      <c r="J14" s="417"/>
      <c r="K14" s="414" t="str">
        <f>IF(K15="","",IF(K15&gt;M15,"○",IF(K15&lt;M15,"●",IF(K15=M15,"△"))))</f>
        <v>○</v>
      </c>
      <c r="L14" s="416"/>
      <c r="M14" s="417"/>
      <c r="N14" s="417">
        <f>COUNTIF(B14:M14,"○")</f>
        <v>2</v>
      </c>
      <c r="O14" s="409">
        <f>COUNTIF(B14:M14,"●")</f>
        <v>1</v>
      </c>
      <c r="P14" s="409">
        <f>COUNTIF(B14:M14,"△")</f>
        <v>0</v>
      </c>
      <c r="Q14" s="409">
        <f>(N14*3)+(P14*1)</f>
        <v>6</v>
      </c>
      <c r="R14" s="409">
        <f>SUM(B15,E15,H15,K15)</f>
        <v>9</v>
      </c>
      <c r="S14" s="409">
        <f>SUM(D15,G15,J15,M15)</f>
        <v>2</v>
      </c>
      <c r="T14" s="411">
        <f>R14-S14</f>
        <v>7</v>
      </c>
      <c r="U14" s="427">
        <v>2</v>
      </c>
      <c r="W14" s="408">
        <f>RANK(Q14,$Q$12:$Q$19)</f>
        <v>2</v>
      </c>
      <c r="X14" s="408">
        <f>RANK(T14,$T$12:$T$19)</f>
        <v>2</v>
      </c>
    </row>
    <row r="15" spans="1:24" ht="18" customHeight="1">
      <c r="A15" s="433"/>
      <c r="B15" s="108">
        <f>G13</f>
        <v>0</v>
      </c>
      <c r="C15" s="9" t="s">
        <v>32</v>
      </c>
      <c r="D15" s="109">
        <f>E13</f>
        <v>1</v>
      </c>
      <c r="E15" s="421"/>
      <c r="F15" s="422"/>
      <c r="G15" s="423"/>
      <c r="H15" s="9">
        <f>IF(予選リーグ結果!K$11="","",予選リーグ結果!K$11)</f>
        <v>8</v>
      </c>
      <c r="I15" s="9" t="s">
        <v>32</v>
      </c>
      <c r="J15" s="287">
        <f>IF(予選リーグ結果!M$11="","",予選リーグ結果!M$11)</f>
        <v>1</v>
      </c>
      <c r="K15" s="9">
        <f>IF(予選リーグ結果!K$8="","",予選リーグ結果!K$8)</f>
        <v>1</v>
      </c>
      <c r="L15" s="9" t="s">
        <v>32</v>
      </c>
      <c r="M15" s="113">
        <f>IF(予選リーグ結果!M$8="","",予選リーグ結果!M$8)</f>
        <v>0</v>
      </c>
      <c r="N15" s="424"/>
      <c r="O15" s="410"/>
      <c r="P15" s="410"/>
      <c r="Q15" s="410"/>
      <c r="R15" s="410"/>
      <c r="S15" s="410"/>
      <c r="T15" s="412"/>
      <c r="U15" s="427"/>
      <c r="W15" s="408"/>
      <c r="X15" s="408"/>
    </row>
    <row r="16" spans="1:24" ht="18" customHeight="1">
      <c r="A16" s="409" t="str">
        <f>予選組合せ!D30</f>
        <v>春　日</v>
      </c>
      <c r="B16" s="414" t="str">
        <f>IF(B17="","",IF(B17&gt;D17,"○",IF(B17&lt;D17,"●",IF(B17=D17,"△"))))</f>
        <v>●</v>
      </c>
      <c r="C16" s="416"/>
      <c r="D16" s="417"/>
      <c r="E16" s="414" t="str">
        <f>IF(E17="","",IF(E17&gt;G17,"○",IF(E17&lt;G17,"●",IF(E17=G17,"△"))))</f>
        <v>●</v>
      </c>
      <c r="F16" s="416"/>
      <c r="G16" s="417"/>
      <c r="H16" s="418"/>
      <c r="I16" s="419"/>
      <c r="J16" s="420"/>
      <c r="K16" s="414" t="str">
        <f>IF(K17="","",IF(K17&gt;M17,"○",IF(K17&lt;M17,"●",IF(K17=M17,"△"))))</f>
        <v>●</v>
      </c>
      <c r="L16" s="416"/>
      <c r="M16" s="417"/>
      <c r="N16" s="417">
        <f>COUNTIF(B16:M16,"○")</f>
        <v>0</v>
      </c>
      <c r="O16" s="409">
        <f>COUNTIF(B16:M16,"●")</f>
        <v>3</v>
      </c>
      <c r="P16" s="409">
        <f>COUNTIF(B16:M16,"△")</f>
        <v>0</v>
      </c>
      <c r="Q16" s="409">
        <f>(N16*3)+(P16*1)</f>
        <v>0</v>
      </c>
      <c r="R16" s="409">
        <f>SUM(B17,E17,H17,K17)</f>
        <v>1</v>
      </c>
      <c r="S16" s="409">
        <f>SUM(D17,G17,J17,M17)</f>
        <v>23</v>
      </c>
      <c r="T16" s="411">
        <f>R16-S16</f>
        <v>-22</v>
      </c>
      <c r="U16" s="413">
        <v>4</v>
      </c>
      <c r="W16" s="408">
        <f>RANK(Q16,$Q$12:$Q$19)</f>
        <v>4</v>
      </c>
      <c r="X16" s="408">
        <f>RANK(T16,$T$12:$T$19)</f>
        <v>4</v>
      </c>
    </row>
    <row r="17" spans="1:24" ht="18" customHeight="1">
      <c r="A17" s="410"/>
      <c r="B17" s="108">
        <f>J13</f>
        <v>0</v>
      </c>
      <c r="C17" s="9" t="s">
        <v>32</v>
      </c>
      <c r="D17" s="109">
        <f>H13</f>
        <v>10</v>
      </c>
      <c r="E17" s="108">
        <f>J15</f>
        <v>1</v>
      </c>
      <c r="F17" s="9" t="s">
        <v>32</v>
      </c>
      <c r="G17" s="109">
        <f>H15</f>
        <v>8</v>
      </c>
      <c r="H17" s="421"/>
      <c r="I17" s="422"/>
      <c r="J17" s="423"/>
      <c r="K17" s="9">
        <f>IF(予選リーグ結果!K$5="","",予選リーグ結果!K$5)</f>
        <v>0</v>
      </c>
      <c r="L17" s="9" t="s">
        <v>32</v>
      </c>
      <c r="M17" s="113">
        <f>IF(予選リーグ結果!M$5="","",予選リーグ結果!M$5)</f>
        <v>5</v>
      </c>
      <c r="N17" s="424"/>
      <c r="O17" s="410"/>
      <c r="P17" s="410"/>
      <c r="Q17" s="410"/>
      <c r="R17" s="410"/>
      <c r="S17" s="410"/>
      <c r="T17" s="412"/>
      <c r="U17" s="413"/>
      <c r="W17" s="408"/>
      <c r="X17" s="408"/>
    </row>
    <row r="18" spans="1:24" ht="18" customHeight="1">
      <c r="A18" s="409" t="str">
        <f>予選組合せ!D32</f>
        <v>日　出</v>
      </c>
      <c r="B18" s="414" t="str">
        <f>IF(B19="","",IF(B19&gt;D19,"○",IF(B19&lt;D19,"●",IF(B19=D19,"△"))))</f>
        <v>△</v>
      </c>
      <c r="C18" s="416"/>
      <c r="D18" s="417"/>
      <c r="E18" s="414" t="str">
        <f>IF(E19="","",IF(E19&gt;G19,"○",IF(E19&lt;G19,"●",IF(E19=G19,"△"))))</f>
        <v>●</v>
      </c>
      <c r="F18" s="416"/>
      <c r="G18" s="417"/>
      <c r="H18" s="414" t="str">
        <f>IF(H19="","",IF(H19&gt;J19,"○",IF(H19&lt;J19,"●",IF(H19=J19,"△"))))</f>
        <v>○</v>
      </c>
      <c r="I18" s="416"/>
      <c r="J18" s="417"/>
      <c r="K18" s="418"/>
      <c r="L18" s="419"/>
      <c r="M18" s="420"/>
      <c r="N18" s="417">
        <f>COUNTIF(B18:M18,"○")</f>
        <v>1</v>
      </c>
      <c r="O18" s="409">
        <f>COUNTIF(B18:M18,"●")</f>
        <v>1</v>
      </c>
      <c r="P18" s="409">
        <f>COUNTIF(B18:M18,"△")</f>
        <v>1</v>
      </c>
      <c r="Q18" s="409">
        <f>(N18*3)+(P18*1)</f>
        <v>4</v>
      </c>
      <c r="R18" s="409">
        <f>SUM(B19,E19,H19,K19)</f>
        <v>6</v>
      </c>
      <c r="S18" s="409">
        <f>SUM(D19,G19,J19,M19)</f>
        <v>2</v>
      </c>
      <c r="T18" s="411">
        <f>R18-S18</f>
        <v>4</v>
      </c>
      <c r="U18" s="413">
        <v>3</v>
      </c>
      <c r="W18" s="408">
        <f>RANK(Q18,$Q$12:$Q$19)</f>
        <v>3</v>
      </c>
      <c r="X18" s="408">
        <f>RANK(T18,$T$12:$T$19)</f>
        <v>3</v>
      </c>
    </row>
    <row r="19" spans="1:24" ht="18" customHeight="1">
      <c r="A19" s="410"/>
      <c r="B19" s="108">
        <f>M13</f>
        <v>1</v>
      </c>
      <c r="C19" s="9" t="s">
        <v>32</v>
      </c>
      <c r="D19" s="109">
        <f>K13</f>
        <v>1</v>
      </c>
      <c r="E19" s="108">
        <f>M15</f>
        <v>0</v>
      </c>
      <c r="F19" s="9" t="s">
        <v>32</v>
      </c>
      <c r="G19" s="109">
        <f>K15</f>
        <v>1</v>
      </c>
      <c r="H19" s="108">
        <f>M17</f>
        <v>5</v>
      </c>
      <c r="I19" s="9" t="s">
        <v>32</v>
      </c>
      <c r="J19" s="109">
        <f>K17</f>
        <v>0</v>
      </c>
      <c r="K19" s="421"/>
      <c r="L19" s="422"/>
      <c r="M19" s="423"/>
      <c r="N19" s="424"/>
      <c r="O19" s="410"/>
      <c r="P19" s="410"/>
      <c r="Q19" s="410"/>
      <c r="R19" s="410"/>
      <c r="S19" s="410"/>
      <c r="T19" s="412"/>
      <c r="U19" s="413"/>
      <c r="W19" s="408"/>
      <c r="X19" s="408"/>
    </row>
    <row r="21" spans="1:24" ht="18" customHeight="1">
      <c r="A21" s="291" t="s">
        <v>34</v>
      </c>
      <c r="B21" s="426" t="str">
        <f>IF(A22="","",A22)</f>
        <v>判　田</v>
      </c>
      <c r="C21" s="426"/>
      <c r="D21" s="426"/>
      <c r="E21" s="426" t="str">
        <f>IF(A24="","",A24)</f>
        <v>大平山</v>
      </c>
      <c r="F21" s="426"/>
      <c r="G21" s="426"/>
      <c r="H21" s="426" t="str">
        <f>IF(A26="","",A26)</f>
        <v>戸次吉野</v>
      </c>
      <c r="I21" s="426"/>
      <c r="J21" s="426"/>
      <c r="K21" s="426" t="str">
        <f>IF(A28="","",A28)</f>
        <v>挾　間</v>
      </c>
      <c r="L21" s="426"/>
      <c r="M21" s="426"/>
      <c r="N21" s="110" t="s">
        <v>24</v>
      </c>
      <c r="O21" s="107" t="s">
        <v>25</v>
      </c>
      <c r="P21" s="107" t="s">
        <v>26</v>
      </c>
      <c r="Q21" s="107" t="s">
        <v>27</v>
      </c>
      <c r="R21" s="107" t="s">
        <v>28</v>
      </c>
      <c r="S21" s="107" t="s">
        <v>29</v>
      </c>
      <c r="T21" s="107" t="s">
        <v>30</v>
      </c>
      <c r="U21" s="107" t="s">
        <v>31</v>
      </c>
      <c r="W21" s="10" t="s">
        <v>52</v>
      </c>
      <c r="X21" s="10" t="s">
        <v>53</v>
      </c>
    </row>
    <row r="22" spans="1:24" ht="18" customHeight="1">
      <c r="A22" s="430" t="str">
        <f>予選組合せ!E26</f>
        <v>判　田</v>
      </c>
      <c r="B22" s="418"/>
      <c r="C22" s="419"/>
      <c r="D22" s="420"/>
      <c r="E22" s="414" t="str">
        <f>IF(E23="","",IF(E23&gt;G23,"○",IF(E23&lt;G23,"●",IF(E23=G23,"△"))))</f>
        <v>●</v>
      </c>
      <c r="F22" s="416"/>
      <c r="G22" s="417"/>
      <c r="H22" s="414" t="str">
        <f>IF(H23="","",IF(H23&gt;J23,"○",IF(H23&lt;J23,"●",IF(H23=J23,"△"))))</f>
        <v>○</v>
      </c>
      <c r="I22" s="416"/>
      <c r="J22" s="417"/>
      <c r="K22" s="414" t="str">
        <f>IF(K23="","",IF(K23&gt;M23,"○",IF(K23&lt;M23,"●",IF(K23=M23,"△"))))</f>
        <v>○</v>
      </c>
      <c r="L22" s="416"/>
      <c r="M22" s="417"/>
      <c r="N22" s="409">
        <f>COUNTIF(B22:M22,"○")</f>
        <v>2</v>
      </c>
      <c r="O22" s="409">
        <f>COUNTIF(B22:M22,"●")</f>
        <v>1</v>
      </c>
      <c r="P22" s="409">
        <f>COUNTIF(B22:M22,"△")</f>
        <v>0</v>
      </c>
      <c r="Q22" s="409">
        <f>(N22*3)+(P22*1)</f>
        <v>6</v>
      </c>
      <c r="R22" s="409">
        <f>SUM(B23,E23,H23,K23)</f>
        <v>4</v>
      </c>
      <c r="S22" s="409">
        <f>SUM(D23,G23,J23,M23)</f>
        <v>1</v>
      </c>
      <c r="T22" s="411">
        <f>R22-S22</f>
        <v>3</v>
      </c>
      <c r="U22" s="427">
        <v>2</v>
      </c>
      <c r="W22" s="408">
        <f>RANK(Q22,$Q$22:$Q$29)</f>
        <v>1</v>
      </c>
      <c r="X22" s="408">
        <f>RANK(T22,$T$22:$T$29)</f>
        <v>1</v>
      </c>
    </row>
    <row r="23" spans="1:24" ht="18" customHeight="1">
      <c r="A23" s="431"/>
      <c r="B23" s="421"/>
      <c r="C23" s="422"/>
      <c r="D23" s="423"/>
      <c r="E23" s="9">
        <f>IF(予選リーグ結果!Q$6="","",予選リーグ結果!Q$6)</f>
        <v>0</v>
      </c>
      <c r="F23" s="9" t="s">
        <v>32</v>
      </c>
      <c r="G23" s="109">
        <f>IF(予選リーグ結果!S$6="","",予選リーグ結果!S$6)</f>
        <v>1</v>
      </c>
      <c r="H23" s="9">
        <f>IF(予選リーグ結果!Q$9="","",予選リーグ結果!Q$9)</f>
        <v>1</v>
      </c>
      <c r="I23" s="9" t="s">
        <v>32</v>
      </c>
      <c r="J23" s="109">
        <f>IF(予選リーグ結果!S$9="","",予選リーグ結果!S$9)</f>
        <v>0</v>
      </c>
      <c r="K23" s="9">
        <f>IF(予選リーグ結果!Q$12="","",予選リーグ結果!Q$12)</f>
        <v>3</v>
      </c>
      <c r="L23" s="9" t="s">
        <v>32</v>
      </c>
      <c r="M23" s="109">
        <f>IF(予選リーグ結果!S$12="","",予選リーグ結果!S$12)</f>
        <v>0</v>
      </c>
      <c r="N23" s="410"/>
      <c r="O23" s="410"/>
      <c r="P23" s="410"/>
      <c r="Q23" s="410"/>
      <c r="R23" s="410"/>
      <c r="S23" s="410"/>
      <c r="T23" s="412"/>
      <c r="U23" s="427"/>
      <c r="W23" s="408"/>
      <c r="X23" s="408"/>
    </row>
    <row r="24" spans="1:24" ht="18" customHeight="1">
      <c r="A24" s="428" t="str">
        <f>予選組合せ!E28</f>
        <v>大平山</v>
      </c>
      <c r="B24" s="414" t="str">
        <f>IF(B25="","",IF(B25&gt;D25,"○",IF(B25&lt;D25,"●",IF(B25=D25,"△"))))</f>
        <v>○</v>
      </c>
      <c r="C24" s="416"/>
      <c r="D24" s="417"/>
      <c r="E24" s="418"/>
      <c r="F24" s="419"/>
      <c r="G24" s="420"/>
      <c r="H24" s="414" t="str">
        <f>IF(H25="","",IF(H25&gt;J25,"○",IF(H25&lt;J25,"●",IF(H25=J25,"△"))))</f>
        <v>○</v>
      </c>
      <c r="I24" s="416"/>
      <c r="J24" s="417"/>
      <c r="K24" s="414" t="str">
        <f>IF(K25="","",IF(K25&gt;M25,"○",IF(K25&lt;M25,"●",IF(K25=M25,"△"))))</f>
        <v>●</v>
      </c>
      <c r="L24" s="416"/>
      <c r="M24" s="417"/>
      <c r="N24" s="417">
        <f>COUNTIF(B24:M24,"○")</f>
        <v>2</v>
      </c>
      <c r="O24" s="409">
        <f>COUNTIF(B24:M24,"●")</f>
        <v>1</v>
      </c>
      <c r="P24" s="409">
        <f>COUNTIF(B24:M24,"△")</f>
        <v>0</v>
      </c>
      <c r="Q24" s="409">
        <f>(N24*3)+(P24*1)</f>
        <v>6</v>
      </c>
      <c r="R24" s="409">
        <f>SUM(B25,E25,H25,K25)</f>
        <v>2</v>
      </c>
      <c r="S24" s="409">
        <f>SUM(D25,G25,J25,M25)</f>
        <v>1</v>
      </c>
      <c r="T24" s="411">
        <f>R24-S24</f>
        <v>1</v>
      </c>
      <c r="U24" s="425">
        <v>1</v>
      </c>
      <c r="W24" s="408">
        <f>RANK(Q24,$Q$22:$Q$29)</f>
        <v>1</v>
      </c>
      <c r="X24" s="408">
        <f>RANK(T24,$T$22:$T$29)</f>
        <v>2</v>
      </c>
    </row>
    <row r="25" spans="1:24" ht="18" customHeight="1">
      <c r="A25" s="429"/>
      <c r="B25" s="108">
        <f>G23</f>
        <v>1</v>
      </c>
      <c r="C25" s="9" t="s">
        <v>32</v>
      </c>
      <c r="D25" s="109">
        <f>E23</f>
        <v>0</v>
      </c>
      <c r="E25" s="421"/>
      <c r="F25" s="422"/>
      <c r="G25" s="423"/>
      <c r="H25" s="9">
        <f>IF(予選リーグ結果!Q$11="","",予選リーグ結果!Q$11)</f>
        <v>1</v>
      </c>
      <c r="I25" s="9" t="s">
        <v>32</v>
      </c>
      <c r="J25" s="109">
        <f>IF(予選リーグ結果!S$11="","",予選リーグ結果!S$11)</f>
        <v>0</v>
      </c>
      <c r="K25" s="9">
        <f>IF(予選リーグ結果!Q$8="","",予選リーグ結果!Q$8)</f>
        <v>0</v>
      </c>
      <c r="L25" s="9" t="s">
        <v>32</v>
      </c>
      <c r="M25" s="109">
        <f>IF(予選リーグ結果!S$8="","",予選リーグ結果!S$8)</f>
        <v>1</v>
      </c>
      <c r="N25" s="424"/>
      <c r="O25" s="410"/>
      <c r="P25" s="410"/>
      <c r="Q25" s="410"/>
      <c r="R25" s="410"/>
      <c r="S25" s="410"/>
      <c r="T25" s="412"/>
      <c r="U25" s="425"/>
      <c r="W25" s="408"/>
      <c r="X25" s="408"/>
    </row>
    <row r="26" spans="1:24" ht="18" customHeight="1">
      <c r="A26" s="414" t="str">
        <f>予選組合せ!E30</f>
        <v>戸次吉野</v>
      </c>
      <c r="B26" s="414" t="str">
        <f>IF(B27="","",IF(B27&gt;D27,"○",IF(B27&lt;D27,"●",IF(B27=D27,"△"))))</f>
        <v>●</v>
      </c>
      <c r="C26" s="416"/>
      <c r="D26" s="417"/>
      <c r="E26" s="414" t="str">
        <f>IF(E27="","",IF(E27&gt;G27,"○",IF(E27&lt;G27,"●",IF(E27=G27,"△"))))</f>
        <v>●</v>
      </c>
      <c r="F26" s="416"/>
      <c r="G26" s="417"/>
      <c r="H26" s="418"/>
      <c r="I26" s="419"/>
      <c r="J26" s="420"/>
      <c r="K26" s="414" t="str">
        <f>IF(K27="","",IF(K27&gt;M27,"○",IF(K27&lt;M27,"●",IF(K27=M27,"△"))))</f>
        <v>○</v>
      </c>
      <c r="L26" s="416"/>
      <c r="M26" s="417"/>
      <c r="N26" s="417">
        <f>COUNTIF(B26:M26,"○")</f>
        <v>1</v>
      </c>
      <c r="O26" s="409">
        <f>COUNTIF(B26:M26,"●")</f>
        <v>2</v>
      </c>
      <c r="P26" s="409">
        <f>COUNTIF(B26:M26,"△")</f>
        <v>0</v>
      </c>
      <c r="Q26" s="409">
        <f>(N26*3)+(P26*1)</f>
        <v>3</v>
      </c>
      <c r="R26" s="409">
        <f>SUM(B27,E27,H27,K27)</f>
        <v>3</v>
      </c>
      <c r="S26" s="409">
        <f>SUM(D27,G27,J27,M27)</f>
        <v>2</v>
      </c>
      <c r="T26" s="411">
        <f>R26-S26</f>
        <v>1</v>
      </c>
      <c r="U26" s="413">
        <v>3</v>
      </c>
      <c r="W26" s="408">
        <f>RANK(Q26,$Q$22:$Q$29)</f>
        <v>3</v>
      </c>
      <c r="X26" s="408">
        <f>RANK(T26,$T$22:$T$29)</f>
        <v>2</v>
      </c>
    </row>
    <row r="27" spans="1:24" ht="18" customHeight="1">
      <c r="A27" s="415"/>
      <c r="B27" s="108">
        <f>J23</f>
        <v>0</v>
      </c>
      <c r="C27" s="9" t="s">
        <v>32</v>
      </c>
      <c r="D27" s="109">
        <f>H23</f>
        <v>1</v>
      </c>
      <c r="E27" s="108">
        <f>J25</f>
        <v>0</v>
      </c>
      <c r="F27" s="9" t="s">
        <v>32</v>
      </c>
      <c r="G27" s="109">
        <f>H25</f>
        <v>1</v>
      </c>
      <c r="H27" s="421"/>
      <c r="I27" s="422"/>
      <c r="J27" s="423"/>
      <c r="K27" s="9">
        <f>IF(予選リーグ結果!Q$5="","",予選リーグ結果!Q$5)</f>
        <v>3</v>
      </c>
      <c r="L27" s="9" t="s">
        <v>32</v>
      </c>
      <c r="M27" s="109">
        <f>IF(予選リーグ結果!S$5="","",予選リーグ結果!S$5)</f>
        <v>0</v>
      </c>
      <c r="N27" s="424"/>
      <c r="O27" s="410"/>
      <c r="P27" s="410"/>
      <c r="Q27" s="410"/>
      <c r="R27" s="410"/>
      <c r="S27" s="410"/>
      <c r="T27" s="412"/>
      <c r="U27" s="413"/>
      <c r="W27" s="408"/>
      <c r="X27" s="408"/>
    </row>
    <row r="28" spans="1:24" ht="18" customHeight="1">
      <c r="A28" s="414" t="str">
        <f>予選組合せ!E32</f>
        <v>挾　間</v>
      </c>
      <c r="B28" s="414" t="str">
        <f>IF(B29="","",IF(B29&gt;D29,"○",IF(B29&lt;D29,"●",IF(B29=D29,"△"))))</f>
        <v>●</v>
      </c>
      <c r="C28" s="416"/>
      <c r="D28" s="417"/>
      <c r="E28" s="414" t="str">
        <f>IF(E29="","",IF(E29&gt;G29,"○",IF(E29&lt;G29,"●",IF(E29=G29,"△"))))</f>
        <v>○</v>
      </c>
      <c r="F28" s="416"/>
      <c r="G28" s="417"/>
      <c r="H28" s="414" t="str">
        <f>IF(H29="","",IF(H29&gt;J29,"○",IF(H29&lt;J29,"●",IF(H29=J29,"△"))))</f>
        <v>●</v>
      </c>
      <c r="I28" s="416"/>
      <c r="J28" s="417"/>
      <c r="K28" s="418"/>
      <c r="L28" s="419"/>
      <c r="M28" s="420"/>
      <c r="N28" s="417">
        <f>COUNTIF(B28:M28,"○")</f>
        <v>1</v>
      </c>
      <c r="O28" s="409">
        <f>COUNTIF(B28:M28,"●")</f>
        <v>2</v>
      </c>
      <c r="P28" s="409">
        <f>COUNTIF(B28:M28,"△")</f>
        <v>0</v>
      </c>
      <c r="Q28" s="409">
        <f>(N28*3)+(P28*1)</f>
        <v>3</v>
      </c>
      <c r="R28" s="409">
        <f>SUM(B29,E29,H29,K29)</f>
        <v>1</v>
      </c>
      <c r="S28" s="409">
        <f>SUM(D29,G29,J29,M29)</f>
        <v>6</v>
      </c>
      <c r="T28" s="411">
        <f>R28-S28</f>
        <v>-5</v>
      </c>
      <c r="U28" s="413">
        <v>4</v>
      </c>
      <c r="W28" s="408">
        <f>RANK(Q28,$Q$22:$Q$29)</f>
        <v>3</v>
      </c>
      <c r="X28" s="408">
        <f>RANK(T28,$T$22:$T$29)</f>
        <v>4</v>
      </c>
    </row>
    <row r="29" spans="1:24" ht="18" customHeight="1">
      <c r="A29" s="415"/>
      <c r="B29" s="108">
        <f>M23</f>
        <v>0</v>
      </c>
      <c r="C29" s="9" t="s">
        <v>32</v>
      </c>
      <c r="D29" s="109">
        <f>K23</f>
        <v>3</v>
      </c>
      <c r="E29" s="108">
        <f>M25</f>
        <v>1</v>
      </c>
      <c r="F29" s="9" t="s">
        <v>32</v>
      </c>
      <c r="G29" s="109">
        <f>K25</f>
        <v>0</v>
      </c>
      <c r="H29" s="108">
        <f>M27</f>
        <v>0</v>
      </c>
      <c r="I29" s="9" t="s">
        <v>32</v>
      </c>
      <c r="J29" s="109">
        <f>K27</f>
        <v>3</v>
      </c>
      <c r="K29" s="421"/>
      <c r="L29" s="422"/>
      <c r="M29" s="423"/>
      <c r="N29" s="424"/>
      <c r="O29" s="410"/>
      <c r="P29" s="410"/>
      <c r="Q29" s="410"/>
      <c r="R29" s="410"/>
      <c r="S29" s="410"/>
      <c r="T29" s="412"/>
      <c r="U29" s="413"/>
      <c r="W29" s="408"/>
      <c r="X29" s="408"/>
    </row>
    <row r="31" spans="1:24" ht="18" customHeight="1">
      <c r="A31" s="291" t="s">
        <v>35</v>
      </c>
      <c r="B31" s="426" t="str">
        <f>IF(A32="","",A32)</f>
        <v>東稙田</v>
      </c>
      <c r="C31" s="426"/>
      <c r="D31" s="426"/>
      <c r="E31" s="426" t="str">
        <f>IF(A34="","",A34)</f>
        <v>緑　丘</v>
      </c>
      <c r="F31" s="426"/>
      <c r="G31" s="426"/>
      <c r="H31" s="426" t="str">
        <f>IF(A36="","",A36)</f>
        <v>東　陽</v>
      </c>
      <c r="I31" s="426"/>
      <c r="J31" s="426"/>
      <c r="K31" s="426" t="str">
        <f>IF(A38="","",A38)</f>
        <v>南大分</v>
      </c>
      <c r="L31" s="426"/>
      <c r="M31" s="426"/>
      <c r="N31" s="110" t="s">
        <v>24</v>
      </c>
      <c r="O31" s="107" t="s">
        <v>25</v>
      </c>
      <c r="P31" s="107" t="s">
        <v>26</v>
      </c>
      <c r="Q31" s="107" t="s">
        <v>27</v>
      </c>
      <c r="R31" s="107" t="s">
        <v>28</v>
      </c>
      <c r="S31" s="107" t="s">
        <v>29</v>
      </c>
      <c r="T31" s="107" t="s">
        <v>30</v>
      </c>
      <c r="U31" s="107" t="s">
        <v>31</v>
      </c>
      <c r="W31" s="10" t="s">
        <v>52</v>
      </c>
      <c r="X31" s="10" t="s">
        <v>54</v>
      </c>
    </row>
    <row r="32" spans="1:24" ht="18" customHeight="1">
      <c r="A32" s="414" t="str">
        <f>予選組合せ!F26</f>
        <v>東稙田</v>
      </c>
      <c r="B32" s="418"/>
      <c r="C32" s="419"/>
      <c r="D32" s="420"/>
      <c r="E32" s="414" t="str">
        <f>IF(E33="","",IF(E33&gt;G33,"○",IF(E33&lt;G33,"●",IF(E33=G33,"△"))))</f>
        <v>△</v>
      </c>
      <c r="F32" s="416"/>
      <c r="G32" s="417"/>
      <c r="H32" s="414" t="str">
        <f>IF(H33="","",IF(H33&gt;J33,"○",IF(H33&lt;J33,"●",IF(H33=J33,"△"))))</f>
        <v>●</v>
      </c>
      <c r="I32" s="416"/>
      <c r="J32" s="417"/>
      <c r="K32" s="414" t="str">
        <f>IF(K33="","",IF(K33&gt;M33,"○",IF(K33&lt;M33,"●",IF(K33=M33,"△"))))</f>
        <v>●</v>
      </c>
      <c r="L32" s="416"/>
      <c r="M32" s="417"/>
      <c r="N32" s="409">
        <f>COUNTIF(B32:M32,"○")</f>
        <v>0</v>
      </c>
      <c r="O32" s="409">
        <f>COUNTIF(B32:M32,"●")</f>
        <v>2</v>
      </c>
      <c r="P32" s="409">
        <f>COUNTIF(B32:M32,"△")</f>
        <v>1</v>
      </c>
      <c r="Q32" s="409">
        <f>(N32*3)+(P32*1)</f>
        <v>1</v>
      </c>
      <c r="R32" s="409">
        <f>SUM(B33,E33,H33,K33)</f>
        <v>3</v>
      </c>
      <c r="S32" s="409">
        <f>SUM(D33,G33,J33,M33)</f>
        <v>15</v>
      </c>
      <c r="T32" s="411">
        <f>R32-S32</f>
        <v>-12</v>
      </c>
      <c r="U32" s="413">
        <v>4</v>
      </c>
      <c r="W32" s="408">
        <f>RANK(Q32,$Q$32:$Q$39)</f>
        <v>3</v>
      </c>
      <c r="X32" s="408">
        <f>RANK(T32,$T$32:$T$39)</f>
        <v>4</v>
      </c>
    </row>
    <row r="33" spans="1:24" ht="18" customHeight="1">
      <c r="A33" s="415"/>
      <c r="B33" s="421"/>
      <c r="C33" s="422"/>
      <c r="D33" s="423"/>
      <c r="E33" s="9">
        <f>IF(予選リーグ結果!W$6="","",予選リーグ結果!W$6)</f>
        <v>2</v>
      </c>
      <c r="F33" s="9" t="s">
        <v>32</v>
      </c>
      <c r="G33" s="109">
        <f>IF(予選リーグ結果!Y$6="","",予選リーグ結果!Y$6)</f>
        <v>2</v>
      </c>
      <c r="H33" s="9">
        <f>IF(予選リーグ結果!W$9="","",予選リーグ結果!W$9)</f>
        <v>1</v>
      </c>
      <c r="I33" s="9" t="s">
        <v>32</v>
      </c>
      <c r="J33" s="109">
        <f>IF(予選リーグ結果!Y$9="","",予選リーグ結果!Y$9)</f>
        <v>7</v>
      </c>
      <c r="K33" s="9">
        <f>IF(予選リーグ結果!W$12="","",予選リーグ結果!W$12)</f>
        <v>0</v>
      </c>
      <c r="L33" s="9" t="s">
        <v>32</v>
      </c>
      <c r="M33" s="109">
        <f>IF(予選リーグ結果!Y$12="","",予選リーグ結果!Y$12)</f>
        <v>6</v>
      </c>
      <c r="N33" s="410"/>
      <c r="O33" s="410"/>
      <c r="P33" s="410"/>
      <c r="Q33" s="410"/>
      <c r="R33" s="410"/>
      <c r="S33" s="410"/>
      <c r="T33" s="412"/>
      <c r="U33" s="413"/>
      <c r="W33" s="408"/>
      <c r="X33" s="408"/>
    </row>
    <row r="34" spans="1:24" ht="18" customHeight="1">
      <c r="A34" s="414" t="str">
        <f>予選組合せ!F28</f>
        <v>緑　丘</v>
      </c>
      <c r="B34" s="414" t="str">
        <f>IF(B35="","",IF(B35&gt;D35,"○",IF(B35&lt;D35,"●",IF(B35=D35,"△"))))</f>
        <v>△</v>
      </c>
      <c r="C34" s="416"/>
      <c r="D34" s="417"/>
      <c r="E34" s="418"/>
      <c r="F34" s="419"/>
      <c r="G34" s="420"/>
      <c r="H34" s="414" t="str">
        <f>IF(H35="","",IF(H35&gt;J35,"○",IF(H35&lt;J35,"●",IF(H35=J35,"△"))))</f>
        <v>●</v>
      </c>
      <c r="I34" s="416"/>
      <c r="J34" s="417"/>
      <c r="K34" s="414" t="str">
        <f>IF(K35="","",IF(K35&gt;M35,"○",IF(K35&lt;M35,"●",IF(K35=M35,"△"))))</f>
        <v>●</v>
      </c>
      <c r="L34" s="416"/>
      <c r="M34" s="417"/>
      <c r="N34" s="417">
        <f>COUNTIF(B34:M34,"○")</f>
        <v>0</v>
      </c>
      <c r="O34" s="409">
        <f>COUNTIF(B34:M34,"●")</f>
        <v>2</v>
      </c>
      <c r="P34" s="409">
        <f>COUNTIF(B34:M34,"△")</f>
        <v>1</v>
      </c>
      <c r="Q34" s="409">
        <f>(N34*3)+(P34*1)</f>
        <v>1</v>
      </c>
      <c r="R34" s="409">
        <f>SUM(B35,E35,H35,K35)</f>
        <v>2</v>
      </c>
      <c r="S34" s="409">
        <f>SUM(D35,G35,J35,M35)</f>
        <v>8</v>
      </c>
      <c r="T34" s="411">
        <f>R34-S34</f>
        <v>-6</v>
      </c>
      <c r="U34" s="413">
        <v>3</v>
      </c>
      <c r="W34" s="408">
        <f>RANK(Q34,$Q$32:$Q$39)</f>
        <v>3</v>
      </c>
      <c r="X34" s="408">
        <f>RANK(T34,$T$32:$T$39)</f>
        <v>3</v>
      </c>
    </row>
    <row r="35" spans="1:24" ht="18" customHeight="1">
      <c r="A35" s="415"/>
      <c r="B35" s="108">
        <f>G33</f>
        <v>2</v>
      </c>
      <c r="C35" s="9" t="s">
        <v>32</v>
      </c>
      <c r="D35" s="109">
        <f>E33</f>
        <v>2</v>
      </c>
      <c r="E35" s="421"/>
      <c r="F35" s="422"/>
      <c r="G35" s="423"/>
      <c r="H35" s="9">
        <f>IF(予選リーグ結果!W$11="","",予選リーグ結果!W$11)</f>
        <v>0</v>
      </c>
      <c r="I35" s="9" t="s">
        <v>32</v>
      </c>
      <c r="J35" s="109">
        <f>IF(予選リーグ結果!Y$11="","",予選リーグ結果!Y$11)</f>
        <v>3</v>
      </c>
      <c r="K35" s="9">
        <f>IF(予選リーグ結果!W$8="","",予選リーグ結果!W$8)</f>
        <v>0</v>
      </c>
      <c r="L35" s="9" t="s">
        <v>32</v>
      </c>
      <c r="M35" s="109">
        <f>IF(予選リーグ結果!Y$8="","",予選リーグ結果!Y$8)</f>
        <v>3</v>
      </c>
      <c r="N35" s="424"/>
      <c r="O35" s="410"/>
      <c r="P35" s="410"/>
      <c r="Q35" s="410"/>
      <c r="R35" s="410"/>
      <c r="S35" s="410"/>
      <c r="T35" s="412"/>
      <c r="U35" s="413"/>
      <c r="W35" s="408"/>
      <c r="X35" s="408"/>
    </row>
    <row r="36" spans="1:24" ht="18" customHeight="1">
      <c r="A36" s="428" t="str">
        <f>予選組合せ!F30</f>
        <v>東　陽</v>
      </c>
      <c r="B36" s="414" t="str">
        <f>IF(B37="","",IF(B37&gt;D37,"○",IF(B37&lt;D37,"●",IF(B37=D37,"△"))))</f>
        <v>○</v>
      </c>
      <c r="C36" s="416"/>
      <c r="D36" s="417"/>
      <c r="E36" s="414" t="str">
        <f>IF(E37="","",IF(E37&gt;G37,"○",IF(E37&lt;G37,"●",IF(E37=G37,"△"))))</f>
        <v>○</v>
      </c>
      <c r="F36" s="416"/>
      <c r="G36" s="417"/>
      <c r="H36" s="418"/>
      <c r="I36" s="419"/>
      <c r="J36" s="420"/>
      <c r="K36" s="414" t="str">
        <f>IF(K37="","",IF(K37&gt;M37,"○",IF(K37&lt;M37,"●",IF(K37=M37,"△"))))</f>
        <v>△</v>
      </c>
      <c r="L36" s="416"/>
      <c r="M36" s="417"/>
      <c r="N36" s="417">
        <f>COUNTIF(B36:M36,"○")</f>
        <v>2</v>
      </c>
      <c r="O36" s="409">
        <f>COUNTIF(B36:M36,"●")</f>
        <v>0</v>
      </c>
      <c r="P36" s="409">
        <f>COUNTIF(B36:M36,"△")</f>
        <v>1</v>
      </c>
      <c r="Q36" s="409">
        <f>(N36*3)+(P36*1)</f>
        <v>7</v>
      </c>
      <c r="R36" s="409">
        <f>SUM(B37,E37,H37,K37)</f>
        <v>11</v>
      </c>
      <c r="S36" s="409">
        <f>SUM(D37,G37,J37,M37)</f>
        <v>2</v>
      </c>
      <c r="T36" s="411">
        <f>R36-S36</f>
        <v>9</v>
      </c>
      <c r="U36" s="425">
        <v>1</v>
      </c>
      <c r="W36" s="408">
        <f>RANK(Q36,$Q$32:$Q$39)</f>
        <v>1</v>
      </c>
      <c r="X36" s="408">
        <f>RANK(T36,$T$32:$T$39)</f>
        <v>1</v>
      </c>
    </row>
    <row r="37" spans="1:24" ht="18" customHeight="1">
      <c r="A37" s="429"/>
      <c r="B37" s="108">
        <f>J33</f>
        <v>7</v>
      </c>
      <c r="C37" s="9" t="s">
        <v>32</v>
      </c>
      <c r="D37" s="109">
        <f>H33</f>
        <v>1</v>
      </c>
      <c r="E37" s="108">
        <f>J35</f>
        <v>3</v>
      </c>
      <c r="F37" s="9" t="s">
        <v>32</v>
      </c>
      <c r="G37" s="109">
        <f>H35</f>
        <v>0</v>
      </c>
      <c r="H37" s="421"/>
      <c r="I37" s="422"/>
      <c r="J37" s="423"/>
      <c r="K37" s="9">
        <f>IF(予選リーグ結果!W$5="","",予選リーグ結果!W$5)</f>
        <v>1</v>
      </c>
      <c r="L37" s="9" t="s">
        <v>32</v>
      </c>
      <c r="M37" s="109">
        <f>IF(予選リーグ結果!Y$5="","",予選リーグ結果!Y$5)</f>
        <v>1</v>
      </c>
      <c r="N37" s="424"/>
      <c r="O37" s="410"/>
      <c r="P37" s="410"/>
      <c r="Q37" s="410"/>
      <c r="R37" s="410"/>
      <c r="S37" s="410"/>
      <c r="T37" s="412"/>
      <c r="U37" s="425"/>
      <c r="W37" s="408"/>
      <c r="X37" s="408"/>
    </row>
    <row r="38" spans="1:24" ht="18" customHeight="1">
      <c r="A38" s="430" t="str">
        <f>予選組合せ!F32</f>
        <v>南大分</v>
      </c>
      <c r="B38" s="414" t="str">
        <f>IF(B39="","",IF(B39&gt;D39,"○",IF(B39&lt;D39,"●",IF(B39=D39,"△"))))</f>
        <v>○</v>
      </c>
      <c r="C38" s="416"/>
      <c r="D38" s="417"/>
      <c r="E38" s="414" t="str">
        <f>IF(E39="","",IF(E39&gt;G39,"○",IF(E39&lt;G39,"●",IF(E39=G39,"△"))))</f>
        <v>○</v>
      </c>
      <c r="F38" s="416"/>
      <c r="G38" s="417"/>
      <c r="H38" s="414" t="str">
        <f>IF(H39="","",IF(H39&gt;J39,"○",IF(H39&lt;J39,"●",IF(H39=J39,"△"))))</f>
        <v>△</v>
      </c>
      <c r="I38" s="416"/>
      <c r="J38" s="417"/>
      <c r="K38" s="418"/>
      <c r="L38" s="419"/>
      <c r="M38" s="420"/>
      <c r="N38" s="417">
        <f>COUNTIF(B38:M38,"○")</f>
        <v>2</v>
      </c>
      <c r="O38" s="409">
        <f>COUNTIF(B38:M38,"●")</f>
        <v>0</v>
      </c>
      <c r="P38" s="409">
        <f>COUNTIF(B38:M38,"△")</f>
        <v>1</v>
      </c>
      <c r="Q38" s="409">
        <f>(N38*3)+(P38*1)</f>
        <v>7</v>
      </c>
      <c r="R38" s="409">
        <f>SUM(B39,E39,H39,K39)</f>
        <v>10</v>
      </c>
      <c r="S38" s="409">
        <f>SUM(D39,G39,J39,M39)</f>
        <v>1</v>
      </c>
      <c r="T38" s="411">
        <f>R38-S38</f>
        <v>9</v>
      </c>
      <c r="U38" s="427">
        <v>2</v>
      </c>
      <c r="W38" s="408">
        <f>RANK(Q38,$Q$32:$Q$39)</f>
        <v>1</v>
      </c>
      <c r="X38" s="408">
        <f>RANK(T38,$T$32:$T$39)</f>
        <v>1</v>
      </c>
    </row>
    <row r="39" spans="1:24" ht="18" customHeight="1">
      <c r="A39" s="431"/>
      <c r="B39" s="108">
        <f>M33</f>
        <v>6</v>
      </c>
      <c r="C39" s="9" t="s">
        <v>32</v>
      </c>
      <c r="D39" s="109">
        <f>K33</f>
        <v>0</v>
      </c>
      <c r="E39" s="108">
        <f>M35</f>
        <v>3</v>
      </c>
      <c r="F39" s="9" t="s">
        <v>32</v>
      </c>
      <c r="G39" s="109">
        <f>K35</f>
        <v>0</v>
      </c>
      <c r="H39" s="108">
        <f>M37</f>
        <v>1</v>
      </c>
      <c r="I39" s="9" t="s">
        <v>32</v>
      </c>
      <c r="J39" s="109">
        <f>K37</f>
        <v>1</v>
      </c>
      <c r="K39" s="421"/>
      <c r="L39" s="422"/>
      <c r="M39" s="423"/>
      <c r="N39" s="424"/>
      <c r="O39" s="410"/>
      <c r="P39" s="410"/>
      <c r="Q39" s="410"/>
      <c r="R39" s="410"/>
      <c r="S39" s="410"/>
      <c r="T39" s="412"/>
      <c r="U39" s="427"/>
      <c r="W39" s="408"/>
      <c r="X39" s="408"/>
    </row>
    <row r="41" spans="1:24" ht="18" customHeight="1">
      <c r="A41" s="291" t="s">
        <v>36</v>
      </c>
      <c r="B41" s="426" t="str">
        <f>IF(A42="","",A42)</f>
        <v>日　岡</v>
      </c>
      <c r="C41" s="426"/>
      <c r="D41" s="426"/>
      <c r="E41" s="426" t="str">
        <f>IF(A44="","",A44)</f>
        <v>千　怒</v>
      </c>
      <c r="F41" s="426"/>
      <c r="G41" s="426"/>
      <c r="H41" s="426" t="str">
        <f>IF(A46="","",A46)</f>
        <v>寒　田</v>
      </c>
      <c r="I41" s="426"/>
      <c r="J41" s="426"/>
      <c r="K41" s="426" t="str">
        <f>IF(A48="","",A48)</f>
        <v>賀　来</v>
      </c>
      <c r="L41" s="426"/>
      <c r="M41" s="426"/>
      <c r="N41" s="110" t="s">
        <v>24</v>
      </c>
      <c r="O41" s="107" t="s">
        <v>25</v>
      </c>
      <c r="P41" s="107" t="s">
        <v>26</v>
      </c>
      <c r="Q41" s="107" t="s">
        <v>27</v>
      </c>
      <c r="R41" s="107" t="s">
        <v>28</v>
      </c>
      <c r="S41" s="107" t="s">
        <v>29</v>
      </c>
      <c r="T41" s="107" t="s">
        <v>30</v>
      </c>
      <c r="U41" s="107" t="s">
        <v>31</v>
      </c>
      <c r="W41" s="10" t="s">
        <v>52</v>
      </c>
      <c r="X41" s="10" t="s">
        <v>54</v>
      </c>
    </row>
    <row r="42" spans="1:24" ht="18" customHeight="1">
      <c r="A42" s="430" t="str">
        <f>予選組合せ!G26</f>
        <v>日　岡</v>
      </c>
      <c r="B42" s="418"/>
      <c r="C42" s="419"/>
      <c r="D42" s="420"/>
      <c r="E42" s="414" t="str">
        <f>IF(E43="","",IF(E43&gt;G43,"○",IF(E43&lt;G43,"●",IF(E43=G43,"△"))))</f>
        <v>○</v>
      </c>
      <c r="F42" s="416"/>
      <c r="G42" s="417"/>
      <c r="H42" s="414" t="str">
        <f>IF(H43="","",IF(H43&gt;J43,"○",IF(H43&lt;J43,"●",IF(H43=J43,"△"))))</f>
        <v>●</v>
      </c>
      <c r="I42" s="416"/>
      <c r="J42" s="417"/>
      <c r="K42" s="414" t="str">
        <f>IF(K43="","",IF(K43&gt;M43,"○",IF(K43&lt;M43,"●",IF(K43=M43,"△"))))</f>
        <v>△</v>
      </c>
      <c r="L42" s="416"/>
      <c r="M42" s="417"/>
      <c r="N42" s="409">
        <f>COUNTIF(B42:M42,"○")</f>
        <v>1</v>
      </c>
      <c r="O42" s="409">
        <f>COUNTIF(B42:M42,"●")</f>
        <v>1</v>
      </c>
      <c r="P42" s="409">
        <f>COUNTIF(B42:M42,"△")</f>
        <v>1</v>
      </c>
      <c r="Q42" s="409">
        <f>(N42*3)+(P42*1)</f>
        <v>4</v>
      </c>
      <c r="R42" s="409">
        <f>SUM(B43,E43,H43,K43)</f>
        <v>4</v>
      </c>
      <c r="S42" s="409">
        <f>SUM(D43,G43,J43,M43)</f>
        <v>3</v>
      </c>
      <c r="T42" s="411">
        <f>R42-S42</f>
        <v>1</v>
      </c>
      <c r="U42" s="427">
        <v>2</v>
      </c>
      <c r="W42" s="408">
        <f>RANK(Q42,$Q$42:$Q$49)</f>
        <v>2</v>
      </c>
      <c r="X42" s="408">
        <f>RANK(T42,$T$42:$T$49)</f>
        <v>2</v>
      </c>
    </row>
    <row r="43" spans="1:24" ht="18" customHeight="1">
      <c r="A43" s="431"/>
      <c r="B43" s="421"/>
      <c r="C43" s="422"/>
      <c r="D43" s="423"/>
      <c r="E43" s="9">
        <f>IF(予選リーグ結果!AC$6="","",予選リーグ結果!AC$6)</f>
        <v>4</v>
      </c>
      <c r="F43" s="9" t="s">
        <v>32</v>
      </c>
      <c r="G43" s="113">
        <f>IF(予選リーグ結果!AE$6="","",予選リーグ結果!AE$6)</f>
        <v>0</v>
      </c>
      <c r="H43" s="9">
        <f>IF(予選リーグ結果!AC$9="","",予選リーグ結果!AC$9)</f>
        <v>0</v>
      </c>
      <c r="I43" s="9" t="s">
        <v>32</v>
      </c>
      <c r="J43" s="113">
        <f>IF(予選リーグ結果!AE$9="","",予選リーグ結果!AE$9)</f>
        <v>3</v>
      </c>
      <c r="K43" s="9">
        <f>IF(予選リーグ結果!AC$12="","",予選リーグ結果!AC$12)</f>
        <v>0</v>
      </c>
      <c r="L43" s="9" t="s">
        <v>32</v>
      </c>
      <c r="M43" s="9">
        <f>IF(予選リーグ結果!AE$12="","",予選リーグ結果!AE$12)</f>
        <v>0</v>
      </c>
      <c r="N43" s="410"/>
      <c r="O43" s="410"/>
      <c r="P43" s="410"/>
      <c r="Q43" s="410"/>
      <c r="R43" s="410"/>
      <c r="S43" s="410"/>
      <c r="T43" s="412"/>
      <c r="U43" s="427"/>
      <c r="W43" s="408"/>
      <c r="X43" s="408"/>
    </row>
    <row r="44" spans="1:24" ht="18" customHeight="1">
      <c r="A44" s="414" t="str">
        <f>予選組合せ!G28</f>
        <v>千　怒</v>
      </c>
      <c r="B44" s="414" t="str">
        <f>IF(B45="","",IF(B45&gt;D45,"○",IF(B45&lt;D45,"●",IF(B45=D45,"△"))))</f>
        <v>●</v>
      </c>
      <c r="C44" s="416"/>
      <c r="D44" s="417"/>
      <c r="E44" s="418"/>
      <c r="F44" s="419"/>
      <c r="G44" s="420"/>
      <c r="H44" s="414" t="str">
        <f>IF(H45="","",IF(H45&gt;J45,"○",IF(H45&lt;J45,"●",IF(H45=J45,"△"))))</f>
        <v>●</v>
      </c>
      <c r="I44" s="416"/>
      <c r="J44" s="417"/>
      <c r="K44" s="414" t="str">
        <f>IF(K45="","",IF(K45&gt;M45,"○",IF(K45&lt;M45,"●",IF(K45=M45,"△"))))</f>
        <v>●</v>
      </c>
      <c r="L44" s="416"/>
      <c r="M44" s="417"/>
      <c r="N44" s="409">
        <f>COUNTIF(B44:M44,"○")</f>
        <v>0</v>
      </c>
      <c r="O44" s="409">
        <f>COUNTIF(B44:M44,"●")</f>
        <v>3</v>
      </c>
      <c r="P44" s="409">
        <f>COUNTIF(B44:M44,"△")</f>
        <v>0</v>
      </c>
      <c r="Q44" s="409">
        <f>(N44*3)+(P44*1)</f>
        <v>0</v>
      </c>
      <c r="R44" s="409">
        <f>SUM(B45,E45,H45,K45)</f>
        <v>0</v>
      </c>
      <c r="S44" s="409">
        <f>SUM(D45,G45,J45,M45)</f>
        <v>13</v>
      </c>
      <c r="T44" s="411">
        <f>R44-S44</f>
        <v>-13</v>
      </c>
      <c r="U44" s="413">
        <v>4</v>
      </c>
      <c r="W44" s="408">
        <f>RANK(Q44,$Q$42:$Q$49)</f>
        <v>4</v>
      </c>
      <c r="X44" s="408">
        <f>RANK(T44,$T$42:$T$49)</f>
        <v>4</v>
      </c>
    </row>
    <row r="45" spans="1:24" ht="18" customHeight="1">
      <c r="A45" s="415"/>
      <c r="B45" s="108">
        <f>G43</f>
        <v>0</v>
      </c>
      <c r="C45" s="9" t="s">
        <v>32</v>
      </c>
      <c r="D45" s="109">
        <f>E43</f>
        <v>4</v>
      </c>
      <c r="E45" s="421"/>
      <c r="F45" s="422"/>
      <c r="G45" s="423"/>
      <c r="H45" s="9">
        <f>IF(予選リーグ結果!AC$11="","",予選リーグ結果!AC$11)</f>
        <v>0</v>
      </c>
      <c r="I45" s="9" t="s">
        <v>32</v>
      </c>
      <c r="J45" s="292">
        <f>IF(予選リーグ結果!AE$11="","",予選リーグ結果!AE$11)</f>
        <v>7</v>
      </c>
      <c r="K45" s="9">
        <f>IF(予選リーグ結果!AC$8="","",予選リーグ結果!AC$8)</f>
        <v>0</v>
      </c>
      <c r="L45" s="9" t="s">
        <v>32</v>
      </c>
      <c r="M45" s="113">
        <f>IF(予選リーグ結果!AE$8="","",予選リーグ結果!AE$8)</f>
        <v>2</v>
      </c>
      <c r="N45" s="410"/>
      <c r="O45" s="410"/>
      <c r="P45" s="410"/>
      <c r="Q45" s="410"/>
      <c r="R45" s="410"/>
      <c r="S45" s="410"/>
      <c r="T45" s="412"/>
      <c r="U45" s="413"/>
      <c r="W45" s="408"/>
      <c r="X45" s="408"/>
    </row>
    <row r="46" spans="1:24" ht="18" customHeight="1">
      <c r="A46" s="428" t="str">
        <f>予選組合せ!G30</f>
        <v>寒　田</v>
      </c>
      <c r="B46" s="414" t="str">
        <f>IF(B47="","",IF(B47&gt;D47,"○",IF(B47&lt;D47,"●",IF(B47=D47,"△"))))</f>
        <v>○</v>
      </c>
      <c r="C46" s="416"/>
      <c r="D46" s="417"/>
      <c r="E46" s="414" t="str">
        <f>IF(E47="","",IF(E47&gt;G47,"○",IF(E47&lt;G47,"●",IF(E47=G47,"△"))))</f>
        <v>○</v>
      </c>
      <c r="F46" s="416"/>
      <c r="G46" s="417"/>
      <c r="H46" s="418"/>
      <c r="I46" s="419"/>
      <c r="J46" s="420"/>
      <c r="K46" s="414" t="str">
        <f>IF(K47="","",IF(K47&gt;M47,"○",IF(K47&lt;M47,"●",IF(K47=M47,"△"))))</f>
        <v>○</v>
      </c>
      <c r="L46" s="416"/>
      <c r="M46" s="417"/>
      <c r="N46" s="409">
        <f>COUNTIF(B46:M46,"○")</f>
        <v>3</v>
      </c>
      <c r="O46" s="409">
        <f>COUNTIF(B46:M46,"●")</f>
        <v>0</v>
      </c>
      <c r="P46" s="409">
        <f>COUNTIF(B46:M46,"△")</f>
        <v>0</v>
      </c>
      <c r="Q46" s="409">
        <f>(N46*3)+(P46*1)</f>
        <v>9</v>
      </c>
      <c r="R46" s="409">
        <f>SUM(B47,E47,H47,K47)</f>
        <v>14</v>
      </c>
      <c r="S46" s="409">
        <f>SUM(D47,G47,J47,M47)</f>
        <v>0</v>
      </c>
      <c r="T46" s="411">
        <f>R46-S46</f>
        <v>14</v>
      </c>
      <c r="U46" s="425">
        <v>1</v>
      </c>
      <c r="W46" s="408">
        <f>RANK(Q46,$Q$42:$Q$49)</f>
        <v>1</v>
      </c>
      <c r="X46" s="408">
        <f>RANK(T46,$T$42:$T$49)</f>
        <v>1</v>
      </c>
    </row>
    <row r="47" spans="1:24" ht="18" customHeight="1">
      <c r="A47" s="429"/>
      <c r="B47" s="108">
        <f>J43</f>
        <v>3</v>
      </c>
      <c r="C47" s="9" t="s">
        <v>32</v>
      </c>
      <c r="D47" s="109">
        <f>H43</f>
        <v>0</v>
      </c>
      <c r="E47" s="108">
        <f>J45</f>
        <v>7</v>
      </c>
      <c r="F47" s="9" t="s">
        <v>32</v>
      </c>
      <c r="G47" s="109">
        <f>H45</f>
        <v>0</v>
      </c>
      <c r="H47" s="421"/>
      <c r="I47" s="422"/>
      <c r="J47" s="423"/>
      <c r="K47" s="9">
        <f>IF(予選リーグ結果!AC$5="","",予選リーグ結果!AC$5)</f>
        <v>4</v>
      </c>
      <c r="L47" s="9" t="s">
        <v>32</v>
      </c>
      <c r="M47" s="113">
        <f>IF(予選リーグ結果!AE$5="","",予選リーグ結果!AE$5)</f>
        <v>0</v>
      </c>
      <c r="N47" s="410"/>
      <c r="O47" s="410"/>
      <c r="P47" s="410"/>
      <c r="Q47" s="410"/>
      <c r="R47" s="410"/>
      <c r="S47" s="410"/>
      <c r="T47" s="412"/>
      <c r="U47" s="425"/>
      <c r="W47" s="408"/>
      <c r="X47" s="408"/>
    </row>
    <row r="48" spans="1:24" ht="18" customHeight="1">
      <c r="A48" s="414" t="str">
        <f>予選組合せ!G32</f>
        <v>賀　来</v>
      </c>
      <c r="B48" s="414" t="str">
        <f>IF(B49="","",IF(B49&gt;D49,"○",IF(B49&lt;D49,"●",IF(B49=D49,"△"))))</f>
        <v>△</v>
      </c>
      <c r="C48" s="416"/>
      <c r="D48" s="417"/>
      <c r="E48" s="414" t="str">
        <f>IF(E49="","",IF(E49&gt;G49,"○",IF(E49&lt;G49,"●",IF(E49=G49,"△"))))</f>
        <v>○</v>
      </c>
      <c r="F48" s="416"/>
      <c r="G48" s="417"/>
      <c r="H48" s="414" t="str">
        <f>IF(H49="","",IF(H49&gt;J49,"○",IF(H49&lt;J49,"●",IF(H49=J49,"△"))))</f>
        <v>●</v>
      </c>
      <c r="I48" s="416"/>
      <c r="J48" s="417"/>
      <c r="K48" s="418"/>
      <c r="L48" s="419"/>
      <c r="M48" s="420"/>
      <c r="N48" s="409">
        <f>COUNTIF(B48:M48,"○")</f>
        <v>1</v>
      </c>
      <c r="O48" s="409">
        <f>COUNTIF(B48:M48,"●")</f>
        <v>1</v>
      </c>
      <c r="P48" s="409">
        <f>COUNTIF(B48:M48,"△")</f>
        <v>1</v>
      </c>
      <c r="Q48" s="409">
        <f>(N48*3)+(P48*1)</f>
        <v>4</v>
      </c>
      <c r="R48" s="409">
        <f>SUM(B49,E49,H49,K49)</f>
        <v>2</v>
      </c>
      <c r="S48" s="409">
        <f>SUM(D49,G49,J49,M49)</f>
        <v>4</v>
      </c>
      <c r="T48" s="411">
        <f>R48-S48</f>
        <v>-2</v>
      </c>
      <c r="U48" s="413">
        <v>3</v>
      </c>
      <c r="W48" s="408">
        <f>RANK(Q48,$Q$42:$Q$49)</f>
        <v>2</v>
      </c>
      <c r="X48" s="408">
        <f>RANK(T48,$T$42:$T$49)</f>
        <v>3</v>
      </c>
    </row>
    <row r="49" spans="1:24" ht="18" customHeight="1">
      <c r="A49" s="415"/>
      <c r="B49" s="108">
        <f>M43</f>
        <v>0</v>
      </c>
      <c r="C49" s="9" t="s">
        <v>32</v>
      </c>
      <c r="D49" s="109">
        <f>K43</f>
        <v>0</v>
      </c>
      <c r="E49" s="108">
        <f>M45</f>
        <v>2</v>
      </c>
      <c r="F49" s="9" t="s">
        <v>32</v>
      </c>
      <c r="G49" s="109">
        <f>K45</f>
        <v>0</v>
      </c>
      <c r="H49" s="108">
        <f>M47</f>
        <v>0</v>
      </c>
      <c r="I49" s="9" t="s">
        <v>32</v>
      </c>
      <c r="J49" s="109">
        <f>K47</f>
        <v>4</v>
      </c>
      <c r="K49" s="421"/>
      <c r="L49" s="422"/>
      <c r="M49" s="423"/>
      <c r="N49" s="410"/>
      <c r="O49" s="410"/>
      <c r="P49" s="410"/>
      <c r="Q49" s="410"/>
      <c r="R49" s="410"/>
      <c r="S49" s="410"/>
      <c r="T49" s="412"/>
      <c r="U49" s="413"/>
      <c r="W49" s="408"/>
      <c r="X49" s="408"/>
    </row>
    <row r="51" spans="1:24" ht="18" customHeight="1">
      <c r="A51" s="291" t="s">
        <v>37</v>
      </c>
      <c r="B51" s="426" t="str">
        <f>IF(A52="","",A52)</f>
        <v>三　佐</v>
      </c>
      <c r="C51" s="426"/>
      <c r="D51" s="426"/>
      <c r="E51" s="426" t="str">
        <f>IF(A54="","",A54)</f>
        <v>佐伯リベロ</v>
      </c>
      <c r="F51" s="426"/>
      <c r="G51" s="426"/>
      <c r="H51" s="426" t="str">
        <f>IF(A56="","",A56)</f>
        <v>碩　田</v>
      </c>
      <c r="I51" s="426"/>
      <c r="J51" s="426"/>
      <c r="K51" s="426" t="str">
        <f>IF(A58="","",A58)</f>
        <v>くにさき東</v>
      </c>
      <c r="L51" s="426"/>
      <c r="M51" s="426"/>
      <c r="N51" s="110" t="s">
        <v>24</v>
      </c>
      <c r="O51" s="107" t="s">
        <v>25</v>
      </c>
      <c r="P51" s="107" t="s">
        <v>26</v>
      </c>
      <c r="Q51" s="107" t="s">
        <v>27</v>
      </c>
      <c r="R51" s="107" t="s">
        <v>28</v>
      </c>
      <c r="S51" s="107" t="s">
        <v>29</v>
      </c>
      <c r="T51" s="107" t="s">
        <v>30</v>
      </c>
      <c r="U51" s="107" t="s">
        <v>31</v>
      </c>
      <c r="W51" s="10" t="s">
        <v>52</v>
      </c>
      <c r="X51" s="10" t="s">
        <v>54</v>
      </c>
    </row>
    <row r="52" spans="1:24" ht="18" customHeight="1">
      <c r="A52" s="414" t="str">
        <f>予選組合せ!H26</f>
        <v>三　佐</v>
      </c>
      <c r="B52" s="418"/>
      <c r="C52" s="419"/>
      <c r="D52" s="420"/>
      <c r="E52" s="414" t="str">
        <f>IF(E53="","",IF(E53&gt;G53,"○",IF(E53&lt;G53,"●",IF(E53=G53,"△"))))</f>
        <v>○</v>
      </c>
      <c r="F52" s="416"/>
      <c r="G52" s="417"/>
      <c r="H52" s="414" t="str">
        <f>IF(H53="","",IF(H53&gt;J53,"○",IF(H53&lt;J53,"●",IF(H53=J53,"△"))))</f>
        <v>●</v>
      </c>
      <c r="I52" s="416"/>
      <c r="J52" s="417"/>
      <c r="K52" s="414" t="str">
        <f>IF(K53="","",IF(K53&gt;M53,"○",IF(K53&lt;M53,"●",IF(K53=M53,"△"))))</f>
        <v>●</v>
      </c>
      <c r="L52" s="416"/>
      <c r="M52" s="417"/>
      <c r="N52" s="409">
        <f>COUNTIF(B52:M52,"○")</f>
        <v>1</v>
      </c>
      <c r="O52" s="409">
        <f>COUNTIF(B52:M52,"●")</f>
        <v>2</v>
      </c>
      <c r="P52" s="409">
        <f>COUNTIF(B52:M52,"△")</f>
        <v>0</v>
      </c>
      <c r="Q52" s="409">
        <f>(N52*3)+(P52*1)</f>
        <v>3</v>
      </c>
      <c r="R52" s="409">
        <f>SUM(B53,E53,H53,K53)</f>
        <v>5</v>
      </c>
      <c r="S52" s="409">
        <f>SUM(D53,G53,J53,M53)</f>
        <v>6</v>
      </c>
      <c r="T52" s="411">
        <f>R52-S52</f>
        <v>-1</v>
      </c>
      <c r="U52" s="413">
        <v>3</v>
      </c>
      <c r="W52" s="408">
        <f>RANK(Q52,$Q$52:$Q$59)</f>
        <v>3</v>
      </c>
      <c r="X52" s="408">
        <f>RANK(T52,$T$52:$T$59)</f>
        <v>3</v>
      </c>
    </row>
    <row r="53" spans="1:24" ht="18" customHeight="1">
      <c r="A53" s="415"/>
      <c r="B53" s="421"/>
      <c r="C53" s="422"/>
      <c r="D53" s="423"/>
      <c r="E53" s="9">
        <f>IF(予選リーグ結果!AI$6="","",予選リーグ結果!AI$6)</f>
        <v>3</v>
      </c>
      <c r="F53" s="9" t="s">
        <v>32</v>
      </c>
      <c r="G53" s="109">
        <f>IF(予選リーグ結果!AK$6="","",予選リーグ結果!AK$6)</f>
        <v>2</v>
      </c>
      <c r="H53" s="9">
        <f>IF(予選リーグ結果!AI$9="","",予選リーグ結果!AI$9)</f>
        <v>0</v>
      </c>
      <c r="I53" s="9" t="s">
        <v>32</v>
      </c>
      <c r="J53" s="109">
        <f>IF(予選リーグ結果!AK$9="","",予選リーグ結果!AK$9)</f>
        <v>1</v>
      </c>
      <c r="K53" s="9">
        <f>IF(予選リーグ結果!AI$12="","",予選リーグ結果!AI$12)</f>
        <v>2</v>
      </c>
      <c r="L53" s="9" t="s">
        <v>32</v>
      </c>
      <c r="M53" s="109">
        <f>IF(予選リーグ結果!AK$12="","",予選リーグ結果!AK$12)</f>
        <v>3</v>
      </c>
      <c r="N53" s="410"/>
      <c r="O53" s="410"/>
      <c r="P53" s="410"/>
      <c r="Q53" s="410"/>
      <c r="R53" s="410"/>
      <c r="S53" s="410"/>
      <c r="T53" s="412"/>
      <c r="U53" s="413"/>
      <c r="W53" s="408"/>
      <c r="X53" s="408"/>
    </row>
    <row r="54" spans="1:24" ht="18" customHeight="1">
      <c r="A54" s="414" t="str">
        <f>予選組合せ!H28</f>
        <v>佐伯リベロ</v>
      </c>
      <c r="B54" s="414" t="str">
        <f>IF(B55="","",IF(B55&gt;D55,"○",IF(B55&lt;D55,"●",IF(B55=D55,"△"))))</f>
        <v>●</v>
      </c>
      <c r="C54" s="416"/>
      <c r="D54" s="417"/>
      <c r="E54" s="418"/>
      <c r="F54" s="419"/>
      <c r="G54" s="420"/>
      <c r="H54" s="414" t="str">
        <f>IF(H55="","",IF(H55&gt;J55,"○",IF(H55&lt;J55,"●",IF(H55=J55,"△"))))</f>
        <v>●</v>
      </c>
      <c r="I54" s="416"/>
      <c r="J54" s="417"/>
      <c r="K54" s="414" t="str">
        <f>IF(K55="","",IF(K55&gt;M55,"○",IF(K55&lt;M55,"●",IF(K55=M55,"△"))))</f>
        <v>○</v>
      </c>
      <c r="L54" s="416"/>
      <c r="M54" s="417"/>
      <c r="N54" s="409">
        <f>COUNTIF(B54:M54,"○")</f>
        <v>1</v>
      </c>
      <c r="O54" s="409">
        <f>COUNTIF(B54:M54,"●")</f>
        <v>2</v>
      </c>
      <c r="P54" s="409">
        <f>COUNTIF(B54:M54,"△")</f>
        <v>0</v>
      </c>
      <c r="Q54" s="409">
        <f>(N54*3)+(P54*1)</f>
        <v>3</v>
      </c>
      <c r="R54" s="409">
        <f>SUM(B55,E55,H55,K55)</f>
        <v>6</v>
      </c>
      <c r="S54" s="409">
        <f>SUM(D55,G55,J55,M55)</f>
        <v>6</v>
      </c>
      <c r="T54" s="411">
        <f>R54-S54</f>
        <v>0</v>
      </c>
      <c r="U54" s="413">
        <v>4</v>
      </c>
      <c r="W54" s="408">
        <f>RANK(Q54,$Q$52:$Q$59)</f>
        <v>3</v>
      </c>
      <c r="X54" s="408">
        <f>RANK(T54,$T$52:$T$59)</f>
        <v>2</v>
      </c>
    </row>
    <row r="55" spans="1:24" ht="18" customHeight="1">
      <c r="A55" s="415"/>
      <c r="B55" s="108">
        <f>G53</f>
        <v>2</v>
      </c>
      <c r="C55" s="9" t="s">
        <v>32</v>
      </c>
      <c r="D55" s="109">
        <f>E53</f>
        <v>3</v>
      </c>
      <c r="E55" s="421"/>
      <c r="F55" s="422"/>
      <c r="G55" s="423"/>
      <c r="H55" s="9">
        <f>IF(予選リーグ結果!AI$11="","",予選リーグ結果!AI$11)</f>
        <v>1</v>
      </c>
      <c r="I55" s="9" t="s">
        <v>32</v>
      </c>
      <c r="J55" s="109">
        <f>IF(予選リーグ結果!AK$11="","",予選リーグ結果!AK$11)</f>
        <v>2</v>
      </c>
      <c r="K55" s="9">
        <f>IF(予選リーグ結果!AI$8="","",予選リーグ結果!AI$8)</f>
        <v>3</v>
      </c>
      <c r="L55" s="9" t="s">
        <v>32</v>
      </c>
      <c r="M55" s="109">
        <f>IF(予選リーグ結果!AK$8="","",予選リーグ結果!AK$8)</f>
        <v>1</v>
      </c>
      <c r="N55" s="410"/>
      <c r="O55" s="410"/>
      <c r="P55" s="410"/>
      <c r="Q55" s="410"/>
      <c r="R55" s="410"/>
      <c r="S55" s="410"/>
      <c r="T55" s="412"/>
      <c r="U55" s="413"/>
      <c r="W55" s="408"/>
      <c r="X55" s="408"/>
    </row>
    <row r="56" spans="1:24" ht="18" customHeight="1">
      <c r="A56" s="428" t="str">
        <f>予選組合せ!H30</f>
        <v>碩　田</v>
      </c>
      <c r="B56" s="414" t="str">
        <f>IF(B57="","",IF(B57&gt;D57,"○",IF(B57&lt;D57,"●",IF(B57=D57,"△"))))</f>
        <v>○</v>
      </c>
      <c r="C56" s="416"/>
      <c r="D56" s="417"/>
      <c r="E56" s="414" t="str">
        <f>IF(E57="","",IF(E57&gt;G57,"○",IF(E57&lt;G57,"●",IF(E57=G57,"△"))))</f>
        <v>○</v>
      </c>
      <c r="F56" s="416"/>
      <c r="G56" s="417"/>
      <c r="H56" s="418"/>
      <c r="I56" s="419"/>
      <c r="J56" s="420"/>
      <c r="K56" s="414" t="str">
        <f>IF(K57="","",IF(K57&gt;M57,"○",IF(K57&lt;M57,"●",IF(K57=M57,"△"))))</f>
        <v>△</v>
      </c>
      <c r="L56" s="416"/>
      <c r="M56" s="417"/>
      <c r="N56" s="409">
        <f>COUNTIF(B56:M56,"○")</f>
        <v>2</v>
      </c>
      <c r="O56" s="409">
        <f>COUNTIF(B56:M56,"●")</f>
        <v>0</v>
      </c>
      <c r="P56" s="409">
        <f>COUNTIF(B56:M56,"△")</f>
        <v>1</v>
      </c>
      <c r="Q56" s="409">
        <f>(N56*3)+(P56*1)</f>
        <v>7</v>
      </c>
      <c r="R56" s="409">
        <f>SUM(B57,E57,H57,K57)</f>
        <v>3</v>
      </c>
      <c r="S56" s="409">
        <f>SUM(D57,G57,J57,M57)</f>
        <v>1</v>
      </c>
      <c r="T56" s="411">
        <f>R56-S56</f>
        <v>2</v>
      </c>
      <c r="U56" s="425">
        <v>1</v>
      </c>
      <c r="W56" s="408">
        <f>RANK(Q56,$Q$52:$Q$59)</f>
        <v>1</v>
      </c>
      <c r="X56" s="408">
        <f>RANK(T56,$T$52:$T$59)</f>
        <v>1</v>
      </c>
    </row>
    <row r="57" spans="1:24" ht="18" customHeight="1">
      <c r="A57" s="429"/>
      <c r="B57" s="108">
        <f>J53</f>
        <v>1</v>
      </c>
      <c r="C57" s="9" t="s">
        <v>32</v>
      </c>
      <c r="D57" s="109">
        <f>H53</f>
        <v>0</v>
      </c>
      <c r="E57" s="108">
        <f>J55</f>
        <v>2</v>
      </c>
      <c r="F57" s="9" t="s">
        <v>32</v>
      </c>
      <c r="G57" s="109">
        <f>H55</f>
        <v>1</v>
      </c>
      <c r="H57" s="421"/>
      <c r="I57" s="422"/>
      <c r="J57" s="423"/>
      <c r="K57" s="9">
        <f>IF(予選リーグ結果!AI$5="","",予選リーグ結果!AI$5)</f>
        <v>0</v>
      </c>
      <c r="L57" s="9" t="s">
        <v>32</v>
      </c>
      <c r="M57" s="109">
        <f>IF(予選リーグ結果!AK$5="","",予選リーグ結果!AK$5)</f>
        <v>0</v>
      </c>
      <c r="N57" s="410"/>
      <c r="O57" s="410"/>
      <c r="P57" s="410"/>
      <c r="Q57" s="410"/>
      <c r="R57" s="410"/>
      <c r="S57" s="410"/>
      <c r="T57" s="412"/>
      <c r="U57" s="425"/>
      <c r="W57" s="408"/>
      <c r="X57" s="408"/>
    </row>
    <row r="58" spans="1:24" ht="18" customHeight="1">
      <c r="A58" s="430" t="str">
        <f>予選組合せ!H32</f>
        <v>くにさき東</v>
      </c>
      <c r="B58" s="414" t="str">
        <f>IF(B59="","",IF(B59&gt;D59,"○",IF(B59&lt;D59,"●",IF(B59=D59,"△"))))</f>
        <v>○</v>
      </c>
      <c r="C58" s="416"/>
      <c r="D58" s="417"/>
      <c r="E58" s="414" t="str">
        <f>IF(E59="","",IF(E59&gt;G59,"○",IF(E59&lt;G59,"●",IF(E59=G59,"△"))))</f>
        <v>●</v>
      </c>
      <c r="F58" s="416"/>
      <c r="G58" s="417"/>
      <c r="H58" s="414" t="str">
        <f>IF(H59="","",IF(H59&gt;J59,"○",IF(H59&lt;J59,"●",IF(H59=J59,"△"))))</f>
        <v>△</v>
      </c>
      <c r="I58" s="416"/>
      <c r="J58" s="417"/>
      <c r="K58" s="418"/>
      <c r="L58" s="419"/>
      <c r="M58" s="420"/>
      <c r="N58" s="409">
        <f>COUNTIF(B58:M58,"○")</f>
        <v>1</v>
      </c>
      <c r="O58" s="409">
        <f>COUNTIF(B58:M58,"●")</f>
        <v>1</v>
      </c>
      <c r="P58" s="409">
        <f>COUNTIF(B58:M58,"△")</f>
        <v>1</v>
      </c>
      <c r="Q58" s="409">
        <f>(N58*3)+(P58*1)</f>
        <v>4</v>
      </c>
      <c r="R58" s="409">
        <f>SUM(B59,E59,H59,K59)</f>
        <v>4</v>
      </c>
      <c r="S58" s="409">
        <f>SUM(D59,G59,J59,M59)</f>
        <v>5</v>
      </c>
      <c r="T58" s="411">
        <f>R58-S58</f>
        <v>-1</v>
      </c>
      <c r="U58" s="427">
        <v>2</v>
      </c>
      <c r="W58" s="408">
        <f>RANK(Q58,$Q$52:$Q$59)</f>
        <v>2</v>
      </c>
      <c r="X58" s="408">
        <f>RANK(T58,$T$52:$T$59)</f>
        <v>3</v>
      </c>
    </row>
    <row r="59" spans="1:24" ht="18" customHeight="1">
      <c r="A59" s="431"/>
      <c r="B59" s="108">
        <f>M53</f>
        <v>3</v>
      </c>
      <c r="C59" s="9" t="s">
        <v>32</v>
      </c>
      <c r="D59" s="109">
        <f>K53</f>
        <v>2</v>
      </c>
      <c r="E59" s="108">
        <f>M55</f>
        <v>1</v>
      </c>
      <c r="F59" s="9" t="s">
        <v>32</v>
      </c>
      <c r="G59" s="109">
        <f>K55</f>
        <v>3</v>
      </c>
      <c r="H59" s="108">
        <f>M57</f>
        <v>0</v>
      </c>
      <c r="I59" s="9" t="s">
        <v>32</v>
      </c>
      <c r="J59" s="109">
        <f>K57</f>
        <v>0</v>
      </c>
      <c r="K59" s="421"/>
      <c r="L59" s="422"/>
      <c r="M59" s="423"/>
      <c r="N59" s="410"/>
      <c r="O59" s="410"/>
      <c r="P59" s="410"/>
      <c r="Q59" s="410"/>
      <c r="R59" s="410"/>
      <c r="S59" s="410"/>
      <c r="T59" s="412"/>
      <c r="U59" s="427"/>
      <c r="W59" s="408"/>
      <c r="X59" s="408"/>
    </row>
    <row r="61" spans="1:24" ht="18" customHeight="1">
      <c r="A61" s="291" t="s">
        <v>38</v>
      </c>
      <c r="B61" s="426" t="str">
        <f>IF(A62="","",A62)</f>
        <v>明野西</v>
      </c>
      <c r="C61" s="426"/>
      <c r="D61" s="426"/>
      <c r="E61" s="426" t="str">
        <f>IF(A64="","",A64)</f>
        <v>渡町台</v>
      </c>
      <c r="F61" s="426"/>
      <c r="G61" s="426"/>
      <c r="H61" s="426" t="str">
        <f>IF(A66="","",A66)</f>
        <v>明　治</v>
      </c>
      <c r="I61" s="426"/>
      <c r="J61" s="426"/>
      <c r="K61" s="426" t="str">
        <f>IF(A68="","",A68)</f>
        <v>森　岡</v>
      </c>
      <c r="L61" s="426"/>
      <c r="M61" s="426"/>
      <c r="N61" s="110" t="s">
        <v>24</v>
      </c>
      <c r="O61" s="107" t="s">
        <v>25</v>
      </c>
      <c r="P61" s="107" t="s">
        <v>26</v>
      </c>
      <c r="Q61" s="107" t="s">
        <v>27</v>
      </c>
      <c r="R61" s="107" t="s">
        <v>28</v>
      </c>
      <c r="S61" s="107" t="s">
        <v>29</v>
      </c>
      <c r="T61" s="107" t="s">
        <v>30</v>
      </c>
      <c r="U61" s="107" t="s">
        <v>31</v>
      </c>
      <c r="W61" s="10" t="s">
        <v>52</v>
      </c>
      <c r="X61" s="10" t="s">
        <v>54</v>
      </c>
    </row>
    <row r="62" spans="1:24" ht="18" customHeight="1">
      <c r="A62" s="430" t="str">
        <f>予選組合せ!I26</f>
        <v>明野西</v>
      </c>
      <c r="B62" s="418"/>
      <c r="C62" s="419"/>
      <c r="D62" s="420"/>
      <c r="E62" s="414" t="str">
        <f>IF(E63="","",IF(E63&gt;G63,"○",IF(E63&lt;G63,"●",IF(E63=G63,"△"))))</f>
        <v>○</v>
      </c>
      <c r="F62" s="416"/>
      <c r="G62" s="417"/>
      <c r="H62" s="414" t="str">
        <f>IF(H63="","",IF(H63&gt;J63,"○",IF(H63&lt;J63,"●",IF(H63=J63,"△"))))</f>
        <v>△</v>
      </c>
      <c r="I62" s="416"/>
      <c r="J62" s="417"/>
      <c r="K62" s="414" t="str">
        <f>IF(K63="","",IF(K63&gt;M63,"○",IF(K63&lt;M63,"●",IF(K63=M63,"△"))))</f>
        <v>○</v>
      </c>
      <c r="L62" s="416"/>
      <c r="M62" s="417"/>
      <c r="N62" s="409">
        <f>COUNTIF(B62:M62,"○")</f>
        <v>2</v>
      </c>
      <c r="O62" s="409">
        <f>COUNTIF(B62:M62,"●")</f>
        <v>0</v>
      </c>
      <c r="P62" s="409">
        <f>COUNTIF(B62:M62,"△")</f>
        <v>1</v>
      </c>
      <c r="Q62" s="409">
        <f>(N62*3)+(P62*1)</f>
        <v>7</v>
      </c>
      <c r="R62" s="409">
        <f>SUM(B63,E63,H63,K63)</f>
        <v>12</v>
      </c>
      <c r="S62" s="409">
        <f>SUM(D63,G63,J63,M63)</f>
        <v>0</v>
      </c>
      <c r="T62" s="411">
        <f>R62-S62</f>
        <v>12</v>
      </c>
      <c r="U62" s="427">
        <v>2</v>
      </c>
      <c r="W62" s="408">
        <f>RANK(Q62,$Q$62:$Q$69)</f>
        <v>1</v>
      </c>
      <c r="X62" s="408">
        <f>RANK(T62,$T$62:$T$69)</f>
        <v>2</v>
      </c>
    </row>
    <row r="63" spans="1:24" ht="18" customHeight="1">
      <c r="A63" s="431"/>
      <c r="B63" s="421"/>
      <c r="C63" s="422"/>
      <c r="D63" s="423"/>
      <c r="E63" s="9">
        <f>IF(予選リーグ結果!AO$6="","",予選リーグ結果!AO$6)</f>
        <v>7</v>
      </c>
      <c r="F63" s="9" t="s">
        <v>32</v>
      </c>
      <c r="G63" s="109">
        <f>IF(予選リーグ結果!AQ$6="","",予選リーグ結果!AQ$6)</f>
        <v>0</v>
      </c>
      <c r="H63" s="9">
        <f>IF(予選リーグ結果!AO$9="","",予選リーグ結果!AO$9)</f>
        <v>0</v>
      </c>
      <c r="I63" s="9" t="s">
        <v>32</v>
      </c>
      <c r="J63" s="109">
        <f>IF(予選リーグ結果!AQ$9="","",予選リーグ結果!AQ$9)</f>
        <v>0</v>
      </c>
      <c r="K63" s="9">
        <f>IF(予選リーグ結果!AO$12="","",予選リーグ結果!AO$12)</f>
        <v>5</v>
      </c>
      <c r="L63" s="9" t="s">
        <v>32</v>
      </c>
      <c r="M63" s="109">
        <f>IF(予選リーグ結果!AQ$12="","",予選リーグ結果!AQ$12)</f>
        <v>0</v>
      </c>
      <c r="N63" s="410"/>
      <c r="O63" s="410"/>
      <c r="P63" s="410"/>
      <c r="Q63" s="410"/>
      <c r="R63" s="410"/>
      <c r="S63" s="410"/>
      <c r="T63" s="412"/>
      <c r="U63" s="427"/>
      <c r="W63" s="408"/>
      <c r="X63" s="408"/>
    </row>
    <row r="64" spans="1:24" ht="18" customHeight="1">
      <c r="A64" s="414" t="str">
        <f>予選組合せ!I28</f>
        <v>渡町台</v>
      </c>
      <c r="B64" s="414" t="str">
        <f>IF(B65="","",IF(B65&gt;D65,"○",IF(B65&lt;D65,"●",IF(B65=D65,"△"))))</f>
        <v>●</v>
      </c>
      <c r="C64" s="416"/>
      <c r="D64" s="417"/>
      <c r="E64" s="418"/>
      <c r="F64" s="419"/>
      <c r="G64" s="420"/>
      <c r="H64" s="414" t="str">
        <f>IF(H65="","",IF(H65&gt;J65,"○",IF(H65&lt;J65,"●",IF(H65=J65,"△"))))</f>
        <v>●</v>
      </c>
      <c r="I64" s="416"/>
      <c r="J64" s="417"/>
      <c r="K64" s="414" t="str">
        <f>IF(K65="","",IF(K65&gt;M65,"○",IF(K65&lt;M65,"●",IF(K65=M65,"△"))))</f>
        <v>△</v>
      </c>
      <c r="L64" s="416"/>
      <c r="M64" s="417"/>
      <c r="N64" s="417">
        <f>COUNTIF(B64:M64,"○")</f>
        <v>0</v>
      </c>
      <c r="O64" s="409">
        <f>COUNTIF(B64:M64,"●")</f>
        <v>2</v>
      </c>
      <c r="P64" s="409">
        <f>COUNTIF(B64:M64,"△")</f>
        <v>1</v>
      </c>
      <c r="Q64" s="409">
        <f>(N64*3)+(P64*1)</f>
        <v>1</v>
      </c>
      <c r="R64" s="409">
        <f>SUM(B65,E65,H65,K65)</f>
        <v>1</v>
      </c>
      <c r="S64" s="409">
        <f>SUM(D65,G65,J65,M65)</f>
        <v>26</v>
      </c>
      <c r="T64" s="411">
        <f>R64-S64</f>
        <v>-25</v>
      </c>
      <c r="U64" s="413">
        <v>4</v>
      </c>
      <c r="W64" s="408">
        <f>RANK(Q64,$Q$62:$Q$69)</f>
        <v>3</v>
      </c>
      <c r="X64" s="408">
        <f>RANK(T64,$T$62:$T$69)</f>
        <v>4</v>
      </c>
    </row>
    <row r="65" spans="1:24" ht="18" customHeight="1">
      <c r="A65" s="415"/>
      <c r="B65" s="108">
        <f>G63</f>
        <v>0</v>
      </c>
      <c r="C65" s="9" t="s">
        <v>32</v>
      </c>
      <c r="D65" s="109">
        <f>E63</f>
        <v>7</v>
      </c>
      <c r="E65" s="421"/>
      <c r="F65" s="422"/>
      <c r="G65" s="423"/>
      <c r="H65" s="9">
        <f>IF(予選リーグ結果!AO$11="","",予選リーグ結果!AO$11)</f>
        <v>0</v>
      </c>
      <c r="I65" s="9" t="s">
        <v>32</v>
      </c>
      <c r="J65" s="109">
        <f>IF(予選リーグ結果!AQ$11="","",予選リーグ結果!AQ$11)</f>
        <v>18</v>
      </c>
      <c r="K65" s="9">
        <f>IF(予選リーグ結果!AO$8="","",予選リーグ結果!AO$8)</f>
        <v>1</v>
      </c>
      <c r="L65" s="9" t="s">
        <v>32</v>
      </c>
      <c r="M65" s="109">
        <f>IF(予選リーグ結果!AQ$8="","",予選リーグ結果!AQ$8)</f>
        <v>1</v>
      </c>
      <c r="N65" s="424"/>
      <c r="O65" s="410"/>
      <c r="P65" s="410"/>
      <c r="Q65" s="410"/>
      <c r="R65" s="410"/>
      <c r="S65" s="410"/>
      <c r="T65" s="412"/>
      <c r="U65" s="413"/>
      <c r="W65" s="408"/>
      <c r="X65" s="408"/>
    </row>
    <row r="66" spans="1:24" ht="18" customHeight="1">
      <c r="A66" s="428" t="str">
        <f>予選組合せ!I30</f>
        <v>明　治</v>
      </c>
      <c r="B66" s="414" t="str">
        <f>IF(B67="","",IF(B67&gt;D67,"○",IF(B67&lt;D67,"●",IF(B67=D67,"△"))))</f>
        <v>△</v>
      </c>
      <c r="C66" s="416"/>
      <c r="D66" s="417"/>
      <c r="E66" s="414" t="str">
        <f>IF(E67="","",IF(E67&gt;G67,"○",IF(E67&lt;G67,"●",IF(E67=G67,"△"))))</f>
        <v>○</v>
      </c>
      <c r="F66" s="416"/>
      <c r="G66" s="417"/>
      <c r="H66" s="418"/>
      <c r="I66" s="419"/>
      <c r="J66" s="420"/>
      <c r="K66" s="414" t="str">
        <f>IF(K67="","",IF(K67&gt;M67,"○",IF(K67&lt;M67,"●",IF(K67=M67,"△"))))</f>
        <v>○</v>
      </c>
      <c r="L66" s="416"/>
      <c r="M66" s="417"/>
      <c r="N66" s="417">
        <f>COUNTIF(B66:M66,"○")</f>
        <v>2</v>
      </c>
      <c r="O66" s="409">
        <f>COUNTIF(B66:M66,"●")</f>
        <v>0</v>
      </c>
      <c r="P66" s="409">
        <f>COUNTIF(B66:M66,"△")</f>
        <v>1</v>
      </c>
      <c r="Q66" s="409">
        <f>(N66*3)+(P66*1)</f>
        <v>7</v>
      </c>
      <c r="R66" s="409">
        <f>SUM(B67,E67,H67,K67)</f>
        <v>26</v>
      </c>
      <c r="S66" s="409">
        <f>SUM(D67,G67,J67,M67)</f>
        <v>0</v>
      </c>
      <c r="T66" s="411">
        <f>R66-S66</f>
        <v>26</v>
      </c>
      <c r="U66" s="425">
        <v>1</v>
      </c>
      <c r="W66" s="408">
        <f>RANK(Q66,$Q$62:$Q$69)</f>
        <v>1</v>
      </c>
      <c r="X66" s="408">
        <f>RANK(T66,$T$62:$T$69)</f>
        <v>1</v>
      </c>
    </row>
    <row r="67" spans="1:24" ht="18" customHeight="1">
      <c r="A67" s="429"/>
      <c r="B67" s="108">
        <f>J63</f>
        <v>0</v>
      </c>
      <c r="C67" s="9" t="s">
        <v>32</v>
      </c>
      <c r="D67" s="109">
        <f>H63</f>
        <v>0</v>
      </c>
      <c r="E67" s="108">
        <f>J65</f>
        <v>18</v>
      </c>
      <c r="F67" s="9" t="s">
        <v>32</v>
      </c>
      <c r="G67" s="109">
        <f>H65</f>
        <v>0</v>
      </c>
      <c r="H67" s="421"/>
      <c r="I67" s="422"/>
      <c r="J67" s="423"/>
      <c r="K67" s="9">
        <f>IF(予選リーグ結果!AO$5="","",予選リーグ結果!AO$5)</f>
        <v>8</v>
      </c>
      <c r="L67" s="9" t="s">
        <v>32</v>
      </c>
      <c r="M67" s="109">
        <f>IF(予選リーグ結果!AQ$5="","",予選リーグ結果!AQ$5)</f>
        <v>0</v>
      </c>
      <c r="N67" s="424"/>
      <c r="O67" s="410"/>
      <c r="P67" s="410"/>
      <c r="Q67" s="410"/>
      <c r="R67" s="410"/>
      <c r="S67" s="410"/>
      <c r="T67" s="412"/>
      <c r="U67" s="425"/>
      <c r="W67" s="408"/>
      <c r="X67" s="408"/>
    </row>
    <row r="68" spans="1:24" ht="18" customHeight="1">
      <c r="A68" s="414" t="str">
        <f>予選組合せ!I32</f>
        <v>森　岡</v>
      </c>
      <c r="B68" s="414" t="str">
        <f>IF(B69="","",IF(B69&gt;D69,"○",IF(B69&lt;D69,"●",IF(B69=D69,"△"))))</f>
        <v>●</v>
      </c>
      <c r="C68" s="416"/>
      <c r="D68" s="417"/>
      <c r="E68" s="414" t="str">
        <f>IF(E69="","",IF(E69&gt;G69,"○",IF(E69&lt;G69,"●",IF(E69=G69,"△"))))</f>
        <v>△</v>
      </c>
      <c r="F68" s="416"/>
      <c r="G68" s="417"/>
      <c r="H68" s="414" t="str">
        <f>IF(H69="","",IF(H69&gt;J69,"○",IF(H69&lt;J69,"●",IF(H69=J69,"△"))))</f>
        <v>●</v>
      </c>
      <c r="I68" s="416"/>
      <c r="J68" s="417"/>
      <c r="K68" s="418"/>
      <c r="L68" s="419"/>
      <c r="M68" s="420"/>
      <c r="N68" s="417">
        <f>COUNTIF(B68:M68,"○")</f>
        <v>0</v>
      </c>
      <c r="O68" s="409">
        <f>COUNTIF(B68:M68,"●")</f>
        <v>2</v>
      </c>
      <c r="P68" s="409">
        <f>COUNTIF(B68:M68,"△")</f>
        <v>1</v>
      </c>
      <c r="Q68" s="409">
        <f>(N68*3)+(P68*1)</f>
        <v>1</v>
      </c>
      <c r="R68" s="409">
        <f>SUM(B69,E69,H69,K69)</f>
        <v>1</v>
      </c>
      <c r="S68" s="409">
        <f>SUM(D69,G69,J69,M69)</f>
        <v>14</v>
      </c>
      <c r="T68" s="411">
        <f>R68-S68</f>
        <v>-13</v>
      </c>
      <c r="U68" s="413">
        <v>3</v>
      </c>
      <c r="W68" s="408">
        <f>RANK(Q68,$Q$62:$Q$69)</f>
        <v>3</v>
      </c>
      <c r="X68" s="408">
        <f>RANK(T68,$T$62:$T$69)</f>
        <v>3</v>
      </c>
    </row>
    <row r="69" spans="1:24" ht="18" customHeight="1">
      <c r="A69" s="415"/>
      <c r="B69" s="108">
        <f>M63</f>
        <v>0</v>
      </c>
      <c r="C69" s="9" t="s">
        <v>32</v>
      </c>
      <c r="D69" s="109">
        <f>K63</f>
        <v>5</v>
      </c>
      <c r="E69" s="108">
        <f>M65</f>
        <v>1</v>
      </c>
      <c r="F69" s="9" t="s">
        <v>32</v>
      </c>
      <c r="G69" s="109">
        <f>K65</f>
        <v>1</v>
      </c>
      <c r="H69" s="108">
        <f>M67</f>
        <v>0</v>
      </c>
      <c r="I69" s="9" t="s">
        <v>32</v>
      </c>
      <c r="J69" s="109">
        <f>K67</f>
        <v>8</v>
      </c>
      <c r="K69" s="421"/>
      <c r="L69" s="422"/>
      <c r="M69" s="423"/>
      <c r="N69" s="424"/>
      <c r="O69" s="410"/>
      <c r="P69" s="410"/>
      <c r="Q69" s="410"/>
      <c r="R69" s="410"/>
      <c r="S69" s="410"/>
      <c r="T69" s="412"/>
      <c r="U69" s="413"/>
      <c r="W69" s="408"/>
      <c r="X69" s="408"/>
    </row>
    <row r="71" spans="1:24" ht="18" customHeight="1">
      <c r="A71" s="291" t="s">
        <v>39</v>
      </c>
      <c r="B71" s="426" t="str">
        <f>IF(A72="","",A72)</f>
        <v>明野東</v>
      </c>
      <c r="C71" s="426"/>
      <c r="D71" s="426"/>
      <c r="E71" s="426" t="str">
        <f>IF(A74="","",A74)</f>
        <v>弥　生</v>
      </c>
      <c r="F71" s="426"/>
      <c r="G71" s="426"/>
      <c r="H71" s="426" t="str">
        <f>IF(A76="","",A76)</f>
        <v>東大分</v>
      </c>
      <c r="I71" s="426"/>
      <c r="J71" s="426"/>
      <c r="K71" s="426" t="str">
        <f>IF(A78="","",A78)</f>
        <v>鶴　崎</v>
      </c>
      <c r="L71" s="426"/>
      <c r="M71" s="426"/>
      <c r="N71" s="110" t="s">
        <v>24</v>
      </c>
      <c r="O71" s="107" t="s">
        <v>25</v>
      </c>
      <c r="P71" s="107" t="s">
        <v>26</v>
      </c>
      <c r="Q71" s="107" t="s">
        <v>27</v>
      </c>
      <c r="R71" s="107" t="s">
        <v>28</v>
      </c>
      <c r="S71" s="107" t="s">
        <v>29</v>
      </c>
      <c r="T71" s="107" t="s">
        <v>30</v>
      </c>
      <c r="U71" s="107" t="s">
        <v>31</v>
      </c>
      <c r="W71" s="10" t="s">
        <v>52</v>
      </c>
      <c r="X71" s="10" t="s">
        <v>54</v>
      </c>
    </row>
    <row r="72" spans="1:24" ht="18" customHeight="1">
      <c r="A72" s="430" t="str">
        <f>予選組合せ!J26</f>
        <v>明野東</v>
      </c>
      <c r="B72" s="418"/>
      <c r="C72" s="419"/>
      <c r="D72" s="420"/>
      <c r="E72" s="414" t="str">
        <f>IF(E73="","",IF(E73&gt;G73,"○",IF(E73&lt;G73,"●",IF(E73=G73,"△"))))</f>
        <v>●</v>
      </c>
      <c r="F72" s="416"/>
      <c r="G72" s="417"/>
      <c r="H72" s="414" t="str">
        <f>IF(H73="","",IF(H73&gt;J73,"○",IF(H73&lt;J73,"●",IF(H73=J73,"△"))))</f>
        <v>○</v>
      </c>
      <c r="I72" s="416"/>
      <c r="J72" s="417"/>
      <c r="K72" s="414" t="str">
        <f>IF(K73="","",IF(K73&gt;M73,"○",IF(K73&lt;M73,"●",IF(K73=M73,"△"))))</f>
        <v>○</v>
      </c>
      <c r="L72" s="416"/>
      <c r="M72" s="417"/>
      <c r="N72" s="409">
        <f>COUNTIF(B72:M72,"○")</f>
        <v>2</v>
      </c>
      <c r="O72" s="409">
        <f>COUNTIF(B72:M72,"●")</f>
        <v>1</v>
      </c>
      <c r="P72" s="409">
        <f>COUNTIF(B72:M72,"△")</f>
        <v>0</v>
      </c>
      <c r="Q72" s="409">
        <f>(N72*3)+(P72*1)</f>
        <v>6</v>
      </c>
      <c r="R72" s="409">
        <f>SUM(B73,E73,H73,K73)</f>
        <v>10</v>
      </c>
      <c r="S72" s="409">
        <f>SUM(D73,G73,J73,M73)</f>
        <v>1</v>
      </c>
      <c r="T72" s="411">
        <f>R72-S72</f>
        <v>9</v>
      </c>
      <c r="U72" s="427">
        <v>2</v>
      </c>
      <c r="W72" s="408">
        <f>RANK(Q72,$Q$72:$Q$79)</f>
        <v>2</v>
      </c>
      <c r="X72" s="408">
        <f>RANK(T72,$T$72:$T$79)</f>
        <v>1</v>
      </c>
    </row>
    <row r="73" spans="1:24" ht="18" customHeight="1">
      <c r="A73" s="431"/>
      <c r="B73" s="421"/>
      <c r="C73" s="422"/>
      <c r="D73" s="423"/>
      <c r="E73" s="9">
        <f>IF(予選リーグ結果!AU$6="","",予選リーグ結果!AU$6)</f>
        <v>0</v>
      </c>
      <c r="F73" s="9" t="s">
        <v>32</v>
      </c>
      <c r="G73" s="109">
        <f>IF(予選リーグ結果!AW$6="","",予選リーグ結果!AW$6)</f>
        <v>1</v>
      </c>
      <c r="H73" s="9">
        <f>IF(予選リーグ結果!AU$9="","",予選リーグ結果!AU$9)</f>
        <v>2</v>
      </c>
      <c r="I73" s="9" t="s">
        <v>32</v>
      </c>
      <c r="J73" s="109">
        <f>IF(予選リーグ結果!AW$9="","",予選リーグ結果!AW$9)</f>
        <v>0</v>
      </c>
      <c r="K73" s="9">
        <f>IF(予選リーグ結果!AU$12="","",予選リーグ結果!AU$12)</f>
        <v>8</v>
      </c>
      <c r="L73" s="9" t="s">
        <v>32</v>
      </c>
      <c r="M73" s="109">
        <f>IF(予選リーグ結果!AW$12="","",予選リーグ結果!AW$12)</f>
        <v>0</v>
      </c>
      <c r="N73" s="410"/>
      <c r="O73" s="410"/>
      <c r="P73" s="410"/>
      <c r="Q73" s="410"/>
      <c r="R73" s="410"/>
      <c r="S73" s="410"/>
      <c r="T73" s="412"/>
      <c r="U73" s="427"/>
      <c r="W73" s="408"/>
      <c r="X73" s="408"/>
    </row>
    <row r="74" spans="1:24" ht="18" customHeight="1">
      <c r="A74" s="428" t="str">
        <f>予選組合せ!J28</f>
        <v>弥　生</v>
      </c>
      <c r="B74" s="414" t="str">
        <f>IF(B75="","",IF(B75&gt;D75,"○",IF(B75&lt;D75,"●",IF(B75=D75,"△"))))</f>
        <v>○</v>
      </c>
      <c r="C74" s="416"/>
      <c r="D74" s="417"/>
      <c r="E74" s="418"/>
      <c r="F74" s="419"/>
      <c r="G74" s="420"/>
      <c r="H74" s="414" t="str">
        <f>IF(H75="","",IF(H75&gt;J75,"○",IF(H75&lt;J75,"●",IF(H75=J75,"△"))))</f>
        <v>○</v>
      </c>
      <c r="I74" s="416"/>
      <c r="J74" s="417"/>
      <c r="K74" s="414" t="str">
        <f>IF(K75="","",IF(K75&gt;M75,"○",IF(K75&lt;M75,"●",IF(K75=M75,"△"))))</f>
        <v>○</v>
      </c>
      <c r="L74" s="416"/>
      <c r="M74" s="417"/>
      <c r="N74" s="417">
        <f>COUNTIF(B74:M74,"○")</f>
        <v>3</v>
      </c>
      <c r="O74" s="409">
        <f>COUNTIF(B74:M74,"●")</f>
        <v>0</v>
      </c>
      <c r="P74" s="409">
        <f>COUNTIF(B74:M74,"△")</f>
        <v>0</v>
      </c>
      <c r="Q74" s="409">
        <f>(N74*3)+(P74*1)</f>
        <v>9</v>
      </c>
      <c r="R74" s="409">
        <f>SUM(B75,E75,H75,K75)</f>
        <v>7</v>
      </c>
      <c r="S74" s="409">
        <f>SUM(D75,G75,J75,M75)</f>
        <v>1</v>
      </c>
      <c r="T74" s="411">
        <f>R74-S74</f>
        <v>6</v>
      </c>
      <c r="U74" s="425">
        <v>1</v>
      </c>
      <c r="W74" s="408">
        <f>RANK(Q74,$Q$72:$Q$79)</f>
        <v>1</v>
      </c>
      <c r="X74" s="408">
        <f>RANK(T74,$T$72:$T$79)</f>
        <v>2</v>
      </c>
    </row>
    <row r="75" spans="1:24" ht="18" customHeight="1">
      <c r="A75" s="429"/>
      <c r="B75" s="108">
        <f>G73</f>
        <v>1</v>
      </c>
      <c r="C75" s="9" t="s">
        <v>32</v>
      </c>
      <c r="D75" s="109">
        <f>E73</f>
        <v>0</v>
      </c>
      <c r="E75" s="421"/>
      <c r="F75" s="422"/>
      <c r="G75" s="423"/>
      <c r="H75" s="9">
        <f>IF(予選リーグ結果!AU$11="","",予選リーグ結果!AU$11)</f>
        <v>2</v>
      </c>
      <c r="I75" s="9" t="s">
        <v>32</v>
      </c>
      <c r="J75" s="109">
        <f>IF(予選リーグ結果!AW$11="","",予選リーグ結果!AW$11)</f>
        <v>1</v>
      </c>
      <c r="K75" s="9">
        <f>IF(予選リーグ結果!AU$8="","",予選リーグ結果!AU$8)</f>
        <v>4</v>
      </c>
      <c r="L75" s="9" t="s">
        <v>32</v>
      </c>
      <c r="M75" s="109">
        <f>IF(予選リーグ結果!AW$8="","",予選リーグ結果!AW$8)</f>
        <v>0</v>
      </c>
      <c r="N75" s="424"/>
      <c r="O75" s="410"/>
      <c r="P75" s="410"/>
      <c r="Q75" s="410"/>
      <c r="R75" s="410"/>
      <c r="S75" s="410"/>
      <c r="T75" s="412"/>
      <c r="U75" s="425"/>
      <c r="W75" s="408"/>
      <c r="X75" s="408"/>
    </row>
    <row r="76" spans="1:24" ht="18" customHeight="1">
      <c r="A76" s="414" t="str">
        <f>予選組合せ!J30</f>
        <v>東大分</v>
      </c>
      <c r="B76" s="414" t="str">
        <f>IF(B77="","",IF(B77&gt;D77,"○",IF(B77&lt;D77,"●",IF(B77=D77,"△"))))</f>
        <v>●</v>
      </c>
      <c r="C76" s="416"/>
      <c r="D76" s="417"/>
      <c r="E76" s="414" t="str">
        <f>IF(E77="","",IF(E77&gt;G77,"○",IF(E77&lt;G77,"●",IF(E77=G77,"△"))))</f>
        <v>●</v>
      </c>
      <c r="F76" s="416"/>
      <c r="G76" s="417"/>
      <c r="H76" s="418"/>
      <c r="I76" s="419"/>
      <c r="J76" s="420"/>
      <c r="K76" s="414" t="str">
        <f>IF(K77="","",IF(K77&gt;M77,"○",IF(K77&lt;M77,"●",IF(K77=M77,"△"))))</f>
        <v>○</v>
      </c>
      <c r="L76" s="416"/>
      <c r="M76" s="417"/>
      <c r="N76" s="417">
        <f>COUNTIF(B76:M76,"○")</f>
        <v>1</v>
      </c>
      <c r="O76" s="409">
        <f>COUNTIF(B76:M76,"●")</f>
        <v>2</v>
      </c>
      <c r="P76" s="409">
        <f>COUNTIF(B76:M76,"△")</f>
        <v>0</v>
      </c>
      <c r="Q76" s="409">
        <f>(N76*3)+(P76*1)</f>
        <v>3</v>
      </c>
      <c r="R76" s="409">
        <f>SUM(B77,E77,H77,K77)</f>
        <v>6</v>
      </c>
      <c r="S76" s="409">
        <f>SUM(D77,G77,J77,M77)</f>
        <v>4</v>
      </c>
      <c r="T76" s="411">
        <f>R76-S76</f>
        <v>2</v>
      </c>
      <c r="U76" s="413">
        <v>3</v>
      </c>
      <c r="W76" s="408">
        <f>RANK(Q76,$Q$72:$Q$79)</f>
        <v>3</v>
      </c>
      <c r="X76" s="408">
        <f>RANK(T76,$T$72:$T$79)</f>
        <v>3</v>
      </c>
    </row>
    <row r="77" spans="1:24" ht="18" customHeight="1">
      <c r="A77" s="415"/>
      <c r="B77" s="108">
        <f>J73</f>
        <v>0</v>
      </c>
      <c r="C77" s="9" t="s">
        <v>32</v>
      </c>
      <c r="D77" s="109">
        <f>H73</f>
        <v>2</v>
      </c>
      <c r="E77" s="108">
        <f>J75</f>
        <v>1</v>
      </c>
      <c r="F77" s="9" t="s">
        <v>32</v>
      </c>
      <c r="G77" s="109">
        <f>H75</f>
        <v>2</v>
      </c>
      <c r="H77" s="421"/>
      <c r="I77" s="422"/>
      <c r="J77" s="423"/>
      <c r="K77" s="9">
        <f>IF(予選リーグ結果!AU$5="","",予選リーグ結果!AU$5)</f>
        <v>5</v>
      </c>
      <c r="L77" s="9" t="s">
        <v>32</v>
      </c>
      <c r="M77" s="109">
        <f>IF(予選リーグ結果!AW$5="","",予選リーグ結果!AW$5)</f>
        <v>0</v>
      </c>
      <c r="N77" s="424"/>
      <c r="O77" s="410"/>
      <c r="P77" s="410"/>
      <c r="Q77" s="410"/>
      <c r="R77" s="410"/>
      <c r="S77" s="410"/>
      <c r="T77" s="412"/>
      <c r="U77" s="413"/>
      <c r="W77" s="408"/>
      <c r="X77" s="408"/>
    </row>
    <row r="78" spans="1:24" ht="18" customHeight="1">
      <c r="A78" s="414" t="str">
        <f>予選組合せ!J32</f>
        <v>鶴　崎</v>
      </c>
      <c r="B78" s="414" t="str">
        <f>IF(B79="","",IF(B79&gt;D79,"○",IF(B79&lt;D79,"●",IF(B79=D79,"△"))))</f>
        <v>●</v>
      </c>
      <c r="C78" s="416"/>
      <c r="D78" s="417"/>
      <c r="E78" s="414" t="str">
        <f>IF(E79="","",IF(E79&gt;G79,"○",IF(E79&lt;G79,"●",IF(E79=G79,"△"))))</f>
        <v>●</v>
      </c>
      <c r="F78" s="416"/>
      <c r="G78" s="417"/>
      <c r="H78" s="414" t="str">
        <f>IF(H79="","",IF(H79&gt;J79,"○",IF(H79&lt;J79,"●",IF(H79=J79,"△"))))</f>
        <v>●</v>
      </c>
      <c r="I78" s="416"/>
      <c r="J78" s="417"/>
      <c r="K78" s="418"/>
      <c r="L78" s="419"/>
      <c r="M78" s="420"/>
      <c r="N78" s="417">
        <f>COUNTIF(B78:M78,"○")</f>
        <v>0</v>
      </c>
      <c r="O78" s="409">
        <f>COUNTIF(B78:M78,"●")</f>
        <v>3</v>
      </c>
      <c r="P78" s="409">
        <f>COUNTIF(B78:M78,"△")</f>
        <v>0</v>
      </c>
      <c r="Q78" s="409">
        <f>(N78*3)+(P78*1)</f>
        <v>0</v>
      </c>
      <c r="R78" s="409">
        <f>SUM(B79,E79,H79,K79)</f>
        <v>0</v>
      </c>
      <c r="S78" s="409">
        <f>SUM(D79,G79,J79,M79)</f>
        <v>17</v>
      </c>
      <c r="T78" s="411">
        <f>R78-S78</f>
        <v>-17</v>
      </c>
      <c r="U78" s="413">
        <v>4</v>
      </c>
      <c r="W78" s="408">
        <f>RANK(Q78,$Q$72:$Q$79)</f>
        <v>4</v>
      </c>
      <c r="X78" s="408">
        <f>RANK(T78,$T$72:$T$79)</f>
        <v>4</v>
      </c>
    </row>
    <row r="79" spans="1:24" ht="18" customHeight="1">
      <c r="A79" s="415"/>
      <c r="B79" s="108">
        <f>M73</f>
        <v>0</v>
      </c>
      <c r="C79" s="9" t="s">
        <v>32</v>
      </c>
      <c r="D79" s="109">
        <f>K73</f>
        <v>8</v>
      </c>
      <c r="E79" s="108">
        <f>M75</f>
        <v>0</v>
      </c>
      <c r="F79" s="9" t="s">
        <v>32</v>
      </c>
      <c r="G79" s="109">
        <f>K75</f>
        <v>4</v>
      </c>
      <c r="H79" s="108">
        <f>M77</f>
        <v>0</v>
      </c>
      <c r="I79" s="9" t="s">
        <v>32</v>
      </c>
      <c r="J79" s="109">
        <f>K77</f>
        <v>5</v>
      </c>
      <c r="K79" s="421"/>
      <c r="L79" s="422"/>
      <c r="M79" s="423"/>
      <c r="N79" s="424"/>
      <c r="O79" s="410"/>
      <c r="P79" s="410"/>
      <c r="Q79" s="410"/>
      <c r="R79" s="410"/>
      <c r="S79" s="410"/>
      <c r="T79" s="412"/>
      <c r="U79" s="413"/>
      <c r="W79" s="408"/>
      <c r="X79" s="408"/>
    </row>
    <row r="81" spans="1:24" ht="18" customHeight="1">
      <c r="A81" s="291" t="s">
        <v>40</v>
      </c>
      <c r="B81" s="426" t="str">
        <f>IF(A82="","",A82)</f>
        <v>明野北</v>
      </c>
      <c r="C81" s="426"/>
      <c r="D81" s="426"/>
      <c r="E81" s="426" t="str">
        <f>IF(A84="","",A84)</f>
        <v>鶴　見</v>
      </c>
      <c r="F81" s="426"/>
      <c r="G81" s="426"/>
      <c r="H81" s="426" t="str">
        <f>IF(A86="","",A86)</f>
        <v>北郡坂ノ市</v>
      </c>
      <c r="I81" s="426"/>
      <c r="J81" s="426"/>
      <c r="K81" s="426" t="str">
        <f>IF(A88="","",A88)</f>
        <v>鶴　居</v>
      </c>
      <c r="L81" s="426"/>
      <c r="M81" s="426"/>
      <c r="N81" s="110" t="s">
        <v>24</v>
      </c>
      <c r="O81" s="107" t="s">
        <v>25</v>
      </c>
      <c r="P81" s="107" t="s">
        <v>26</v>
      </c>
      <c r="Q81" s="107" t="s">
        <v>27</v>
      </c>
      <c r="R81" s="107" t="s">
        <v>28</v>
      </c>
      <c r="S81" s="107" t="s">
        <v>29</v>
      </c>
      <c r="T81" s="107" t="s">
        <v>30</v>
      </c>
      <c r="U81" s="107" t="s">
        <v>31</v>
      </c>
      <c r="W81" s="10" t="s">
        <v>52</v>
      </c>
      <c r="X81" s="10" t="s">
        <v>54</v>
      </c>
    </row>
    <row r="82" spans="1:24" ht="18" customHeight="1">
      <c r="A82" s="414" t="str">
        <f>予選組合せ!K26</f>
        <v>明野北</v>
      </c>
      <c r="B82" s="418"/>
      <c r="C82" s="419"/>
      <c r="D82" s="420"/>
      <c r="E82" s="414" t="str">
        <f>IF(E83="","",IF(E83&gt;G83,"○",IF(E83&lt;G83,"●",IF(E83=G83,"△"))))</f>
        <v>●</v>
      </c>
      <c r="F82" s="416"/>
      <c r="G82" s="417"/>
      <c r="H82" s="414" t="str">
        <f>IF(H83="","",IF(H83&gt;J83,"○",IF(H83&lt;J83,"●",IF(H83=J83,"△"))))</f>
        <v>●</v>
      </c>
      <c r="I82" s="416"/>
      <c r="J82" s="417"/>
      <c r="K82" s="414" t="str">
        <f>IF(K83="","",IF(K83&gt;M83,"○",IF(K83&lt;M83,"●",IF(K83=M83,"△"))))</f>
        <v>●</v>
      </c>
      <c r="L82" s="416"/>
      <c r="M82" s="417"/>
      <c r="N82" s="409">
        <f>COUNTIF(B82:M82,"○")</f>
        <v>0</v>
      </c>
      <c r="O82" s="409">
        <f>COUNTIF(B82:M82,"●")</f>
        <v>3</v>
      </c>
      <c r="P82" s="409">
        <f>COUNTIF(B82:M82,"△")</f>
        <v>0</v>
      </c>
      <c r="Q82" s="409">
        <f>(N82*3)+(P82*1)</f>
        <v>0</v>
      </c>
      <c r="R82" s="409">
        <f>SUM(B83,E83,H83,K83)</f>
        <v>0</v>
      </c>
      <c r="S82" s="409">
        <f>SUM(D83,G83,J83,M83)</f>
        <v>5</v>
      </c>
      <c r="T82" s="411">
        <f>R82-S82</f>
        <v>-5</v>
      </c>
      <c r="U82" s="413">
        <v>4</v>
      </c>
      <c r="W82" s="408">
        <f>RANK(Q82,$Q$82:$Q$89)</f>
        <v>4</v>
      </c>
      <c r="X82" s="408">
        <f>RANK(T82,$T$82:$T$89)</f>
        <v>3</v>
      </c>
    </row>
    <row r="83" spans="1:24" ht="18" customHeight="1">
      <c r="A83" s="415"/>
      <c r="B83" s="421"/>
      <c r="C83" s="422"/>
      <c r="D83" s="423"/>
      <c r="E83" s="9">
        <f>IF(予選リーグ結果!E$17="","",予選リーグ結果!E$17)</f>
        <v>0</v>
      </c>
      <c r="F83" s="9" t="s">
        <v>32</v>
      </c>
      <c r="G83" s="109">
        <f>IF(予選リーグ結果!G$17="","",予選リーグ結果!G$17)</f>
        <v>1</v>
      </c>
      <c r="H83" s="9">
        <f>IF(予選リーグ結果!E$20="","",予選リーグ結果!E$20)</f>
        <v>0</v>
      </c>
      <c r="I83" s="9" t="s">
        <v>32</v>
      </c>
      <c r="J83" s="109">
        <f>IF(予選リーグ結果!G$20="","",予選リーグ結果!G$20)</f>
        <v>3</v>
      </c>
      <c r="K83" s="9">
        <f>IF(予選リーグ結果!E$23="","",予選リーグ結果!E$23)</f>
        <v>0</v>
      </c>
      <c r="L83" s="9" t="s">
        <v>32</v>
      </c>
      <c r="M83" s="109">
        <f>IF(予選リーグ結果!G$23="","",予選リーグ結果!G$23)</f>
        <v>1</v>
      </c>
      <c r="N83" s="410"/>
      <c r="O83" s="410"/>
      <c r="P83" s="410"/>
      <c r="Q83" s="410"/>
      <c r="R83" s="410"/>
      <c r="S83" s="410"/>
      <c r="T83" s="412"/>
      <c r="U83" s="413"/>
      <c r="W83" s="408"/>
      <c r="X83" s="408"/>
    </row>
    <row r="84" spans="1:24" ht="18" customHeight="1">
      <c r="A84" s="414" t="str">
        <f>予選組合せ!K28</f>
        <v>鶴　見</v>
      </c>
      <c r="B84" s="414" t="str">
        <f>IF(B85="","",IF(B85&gt;D85,"○",IF(B85&lt;D85,"●",IF(B85=D85,"△"))))</f>
        <v>○</v>
      </c>
      <c r="C84" s="416"/>
      <c r="D84" s="417"/>
      <c r="E84" s="418"/>
      <c r="F84" s="419"/>
      <c r="G84" s="420"/>
      <c r="H84" s="414" t="str">
        <f>IF(H85="","",IF(H85&gt;J85,"○",IF(H85&lt;J85,"●",IF(H85=J85,"△"))))</f>
        <v>●</v>
      </c>
      <c r="I84" s="416"/>
      <c r="J84" s="417"/>
      <c r="K84" s="414" t="str">
        <f>IF(K85="","",IF(K85&gt;M85,"○",IF(K85&lt;M85,"●",IF(K85=M85,"△"))))</f>
        <v>●</v>
      </c>
      <c r="L84" s="416"/>
      <c r="M84" s="417"/>
      <c r="N84" s="417">
        <f>COUNTIF(B84:M84,"○")</f>
        <v>1</v>
      </c>
      <c r="O84" s="409">
        <f>COUNTIF(B84:M84,"●")</f>
        <v>2</v>
      </c>
      <c r="P84" s="409">
        <f>COUNTIF(B84:M84,"△")</f>
        <v>0</v>
      </c>
      <c r="Q84" s="409">
        <f>(N84*3)+(P84*1)</f>
        <v>3</v>
      </c>
      <c r="R84" s="409">
        <f>SUM(B85,E85,H85,K85)</f>
        <v>2</v>
      </c>
      <c r="S84" s="409">
        <f>SUM(D85,G85,J85,M85)</f>
        <v>12</v>
      </c>
      <c r="T84" s="411">
        <f>R84-S84</f>
        <v>-10</v>
      </c>
      <c r="U84" s="413">
        <v>3</v>
      </c>
      <c r="W84" s="408">
        <f>RANK(Q84,$Q$82:$Q$89)</f>
        <v>3</v>
      </c>
      <c r="X84" s="408">
        <f>RANK(T84,$T$82:$T$89)</f>
        <v>4</v>
      </c>
    </row>
    <row r="85" spans="1:24" ht="18" customHeight="1">
      <c r="A85" s="415"/>
      <c r="B85" s="108">
        <f>G83</f>
        <v>1</v>
      </c>
      <c r="C85" s="9" t="s">
        <v>32</v>
      </c>
      <c r="D85" s="109">
        <f>E83</f>
        <v>0</v>
      </c>
      <c r="E85" s="421"/>
      <c r="F85" s="422"/>
      <c r="G85" s="423"/>
      <c r="H85" s="9">
        <f>IF(予選リーグ結果!E$22="","",予選リーグ結果!E$22)</f>
        <v>0</v>
      </c>
      <c r="I85" s="9" t="s">
        <v>32</v>
      </c>
      <c r="J85" s="109">
        <f>IF(予選リーグ結果!G$22="","",予選リーグ結果!G$22)</f>
        <v>1</v>
      </c>
      <c r="K85" s="9">
        <f>IF(予選リーグ結果!E$19="","",予選リーグ結果!E$19)</f>
        <v>1</v>
      </c>
      <c r="L85" s="9" t="s">
        <v>32</v>
      </c>
      <c r="M85" s="109">
        <f>IF(予選リーグ結果!G$19="","",予選リーグ結果!G$19)</f>
        <v>11</v>
      </c>
      <c r="N85" s="424"/>
      <c r="O85" s="410"/>
      <c r="P85" s="410"/>
      <c r="Q85" s="410"/>
      <c r="R85" s="410"/>
      <c r="S85" s="410"/>
      <c r="T85" s="412"/>
      <c r="U85" s="413"/>
      <c r="W85" s="408"/>
      <c r="X85" s="408"/>
    </row>
    <row r="86" spans="1:24" ht="18" customHeight="1">
      <c r="A86" s="430" t="str">
        <f>予選組合せ!K30</f>
        <v>北郡坂ノ市</v>
      </c>
      <c r="B86" s="414" t="str">
        <f>IF(B87="","",IF(B87&gt;D87,"○",IF(B87&lt;D87,"●",IF(B87=D87,"△"))))</f>
        <v>○</v>
      </c>
      <c r="C86" s="416"/>
      <c r="D86" s="417"/>
      <c r="E86" s="414" t="str">
        <f>IF(E87="","",IF(E87&gt;G87,"○",IF(E87&lt;G87,"●",IF(E87=G87,"△"))))</f>
        <v>○</v>
      </c>
      <c r="F86" s="416"/>
      <c r="G86" s="417"/>
      <c r="H86" s="418"/>
      <c r="I86" s="419"/>
      <c r="J86" s="420"/>
      <c r="K86" s="414" t="str">
        <f>IF(K87="","",IF(K87&gt;M87,"○",IF(K87&lt;M87,"●",IF(K87=M87,"△"))))</f>
        <v>△</v>
      </c>
      <c r="L86" s="416"/>
      <c r="M86" s="417"/>
      <c r="N86" s="417">
        <f>COUNTIF(B86:M86,"○")</f>
        <v>2</v>
      </c>
      <c r="O86" s="409">
        <f>COUNTIF(B86:M86,"●")</f>
        <v>0</v>
      </c>
      <c r="P86" s="409">
        <f>COUNTIF(B86:M86,"△")</f>
        <v>1</v>
      </c>
      <c r="Q86" s="409">
        <f>(N86*3)+(P86*1)</f>
        <v>7</v>
      </c>
      <c r="R86" s="409">
        <f>SUM(B87,E87,H87,K87)</f>
        <v>4</v>
      </c>
      <c r="S86" s="409">
        <f>SUM(D87,G87,J87,M87)</f>
        <v>0</v>
      </c>
      <c r="T86" s="411">
        <f>R86-S86</f>
        <v>4</v>
      </c>
      <c r="U86" s="427">
        <v>2</v>
      </c>
      <c r="W86" s="408">
        <f>RANK(Q86,$Q$82:$Q$89)</f>
        <v>1</v>
      </c>
      <c r="X86" s="408">
        <f>RANK(T86,$T$82:$T$89)</f>
        <v>2</v>
      </c>
    </row>
    <row r="87" spans="1:24" ht="18" customHeight="1">
      <c r="A87" s="431"/>
      <c r="B87" s="108">
        <f>J83</f>
        <v>3</v>
      </c>
      <c r="C87" s="9" t="s">
        <v>32</v>
      </c>
      <c r="D87" s="109">
        <f>H83</f>
        <v>0</v>
      </c>
      <c r="E87" s="108">
        <f>J85</f>
        <v>1</v>
      </c>
      <c r="F87" s="9" t="s">
        <v>32</v>
      </c>
      <c r="G87" s="109">
        <f>H85</f>
        <v>0</v>
      </c>
      <c r="H87" s="421"/>
      <c r="I87" s="422"/>
      <c r="J87" s="423"/>
      <c r="K87" s="9">
        <f>IF(予選リーグ結果!E$16="","",予選リーグ結果!E$16)</f>
        <v>0</v>
      </c>
      <c r="L87" s="9" t="s">
        <v>32</v>
      </c>
      <c r="M87" s="109">
        <f>IF(予選リーグ結果!G$16="","",予選リーグ結果!G$16)</f>
        <v>0</v>
      </c>
      <c r="N87" s="424"/>
      <c r="O87" s="410"/>
      <c r="P87" s="410"/>
      <c r="Q87" s="410"/>
      <c r="R87" s="410"/>
      <c r="S87" s="410"/>
      <c r="T87" s="412"/>
      <c r="U87" s="427"/>
      <c r="W87" s="408"/>
      <c r="X87" s="408"/>
    </row>
    <row r="88" spans="1:24" ht="18" customHeight="1">
      <c r="A88" s="428" t="str">
        <f>予選組合せ!K32</f>
        <v>鶴　居</v>
      </c>
      <c r="B88" s="414" t="str">
        <f>IF(B89="","",IF(B89&gt;D89,"○",IF(B89&lt;D89,"●",IF(B89=D89,"△"))))</f>
        <v>○</v>
      </c>
      <c r="C88" s="416"/>
      <c r="D88" s="417"/>
      <c r="E88" s="414" t="str">
        <f>IF(E89="","",IF(E89&gt;G89,"○",IF(E89&lt;G89,"●",IF(E89=G89,"△"))))</f>
        <v>○</v>
      </c>
      <c r="F88" s="416"/>
      <c r="G88" s="417"/>
      <c r="H88" s="414" t="str">
        <f>IF(H89="","",IF(H89&gt;J89,"○",IF(H89&lt;J89,"●",IF(H89=J89,"△"))))</f>
        <v>△</v>
      </c>
      <c r="I88" s="416"/>
      <c r="J88" s="417"/>
      <c r="K88" s="418"/>
      <c r="L88" s="419"/>
      <c r="M88" s="420"/>
      <c r="N88" s="417">
        <f>COUNTIF(B88:M88,"○")</f>
        <v>2</v>
      </c>
      <c r="O88" s="409">
        <f>COUNTIF(B88:M88,"●")</f>
        <v>0</v>
      </c>
      <c r="P88" s="409">
        <f>COUNTIF(B88:M88,"△")</f>
        <v>1</v>
      </c>
      <c r="Q88" s="409">
        <f>(N88*3)+(P88*1)</f>
        <v>7</v>
      </c>
      <c r="R88" s="409">
        <f>SUM(B89,E89,H89,K89)</f>
        <v>12</v>
      </c>
      <c r="S88" s="409">
        <f>SUM(D89,G89,J89,M89)</f>
        <v>1</v>
      </c>
      <c r="T88" s="411">
        <f>R88-S88</f>
        <v>11</v>
      </c>
      <c r="U88" s="425">
        <v>1</v>
      </c>
      <c r="W88" s="408">
        <f>RANK(Q88,$Q$82:$Q$89)</f>
        <v>1</v>
      </c>
      <c r="X88" s="408">
        <f>RANK(T88,$T$82:$T$89)</f>
        <v>1</v>
      </c>
    </row>
    <row r="89" spans="1:24" ht="18" customHeight="1">
      <c r="A89" s="429"/>
      <c r="B89" s="108">
        <f>M83</f>
        <v>1</v>
      </c>
      <c r="C89" s="9" t="s">
        <v>32</v>
      </c>
      <c r="D89" s="109">
        <f>K83</f>
        <v>0</v>
      </c>
      <c r="E89" s="108">
        <f>M85</f>
        <v>11</v>
      </c>
      <c r="F89" s="9" t="s">
        <v>32</v>
      </c>
      <c r="G89" s="109">
        <f>K85</f>
        <v>1</v>
      </c>
      <c r="H89" s="108">
        <f>M87</f>
        <v>0</v>
      </c>
      <c r="I89" s="9" t="s">
        <v>32</v>
      </c>
      <c r="J89" s="109">
        <f>K87</f>
        <v>0</v>
      </c>
      <c r="K89" s="421"/>
      <c r="L89" s="422"/>
      <c r="M89" s="423"/>
      <c r="N89" s="424"/>
      <c r="O89" s="410"/>
      <c r="P89" s="410"/>
      <c r="Q89" s="410"/>
      <c r="R89" s="410"/>
      <c r="S89" s="410"/>
      <c r="T89" s="412"/>
      <c r="U89" s="425"/>
      <c r="W89" s="408"/>
      <c r="X89" s="408"/>
    </row>
    <row r="91" spans="1:24" ht="18" customHeight="1">
      <c r="A91" s="291" t="s">
        <v>41</v>
      </c>
      <c r="B91" s="426" t="str">
        <f>IF(A92="","",A92)</f>
        <v>明治北</v>
      </c>
      <c r="C91" s="426"/>
      <c r="D91" s="426"/>
      <c r="E91" s="426" t="str">
        <f>IF(A94="","",A94)</f>
        <v>はやぶさ</v>
      </c>
      <c r="F91" s="426"/>
      <c r="G91" s="426"/>
      <c r="H91" s="426" t="str">
        <f>IF(A96="","",A96)</f>
        <v>桃　園</v>
      </c>
      <c r="I91" s="426"/>
      <c r="J91" s="426"/>
      <c r="K91" s="426" t="str">
        <f>IF(A98="","",A98)</f>
        <v>敷　戸</v>
      </c>
      <c r="L91" s="426"/>
      <c r="M91" s="426"/>
      <c r="N91" s="110" t="s">
        <v>24</v>
      </c>
      <c r="O91" s="107" t="s">
        <v>25</v>
      </c>
      <c r="P91" s="107" t="s">
        <v>26</v>
      </c>
      <c r="Q91" s="107" t="s">
        <v>27</v>
      </c>
      <c r="R91" s="107" t="s">
        <v>28</v>
      </c>
      <c r="S91" s="107" t="s">
        <v>29</v>
      </c>
      <c r="T91" s="107" t="s">
        <v>30</v>
      </c>
      <c r="U91" s="107" t="s">
        <v>31</v>
      </c>
      <c r="W91" s="10" t="s">
        <v>52</v>
      </c>
      <c r="X91" s="10" t="s">
        <v>54</v>
      </c>
    </row>
    <row r="92" spans="1:24" ht="18" customHeight="1">
      <c r="A92" s="430" t="str">
        <f>予選組合せ!L26</f>
        <v>明治北</v>
      </c>
      <c r="B92" s="418"/>
      <c r="C92" s="419"/>
      <c r="D92" s="420"/>
      <c r="E92" s="414" t="str">
        <f>IF(E93="","",IF(E93&gt;G93,"○",IF(E93&lt;G93,"●",IF(E93=G93,"△"))))</f>
        <v>△</v>
      </c>
      <c r="F92" s="416"/>
      <c r="G92" s="417"/>
      <c r="H92" s="414" t="str">
        <f>IF(H93="","",IF(H93&gt;J93,"○",IF(H93&lt;J93,"●",IF(H93=J93,"△"))))</f>
        <v>○</v>
      </c>
      <c r="I92" s="416"/>
      <c r="J92" s="417"/>
      <c r="K92" s="414" t="str">
        <f>IF(K93="","",IF(K93&gt;M93,"○",IF(K93&lt;M93,"●",IF(K93=M93,"△"))))</f>
        <v>○</v>
      </c>
      <c r="L92" s="416"/>
      <c r="M92" s="417"/>
      <c r="N92" s="409">
        <f>COUNTIF(B92:M92,"○")</f>
        <v>2</v>
      </c>
      <c r="O92" s="409">
        <f>COUNTIF(B92:M92,"●")</f>
        <v>0</v>
      </c>
      <c r="P92" s="409">
        <f>COUNTIF(B92:M92,"△")</f>
        <v>1</v>
      </c>
      <c r="Q92" s="409">
        <f>(N92*3)+(P92*1)</f>
        <v>7</v>
      </c>
      <c r="R92" s="409">
        <f>SUM(B93,E93,H93,K93)</f>
        <v>5</v>
      </c>
      <c r="S92" s="409">
        <f>SUM(D93,G93,J93,M93)</f>
        <v>1</v>
      </c>
      <c r="T92" s="411">
        <f>R92-S92</f>
        <v>4</v>
      </c>
      <c r="U92" s="427">
        <v>2</v>
      </c>
      <c r="W92" s="408">
        <f>RANK(Q92,$Q$92:$Q$99)</f>
        <v>1</v>
      </c>
      <c r="X92" s="408">
        <f>RANK(T92,$T$92:$T$99)</f>
        <v>2</v>
      </c>
    </row>
    <row r="93" spans="1:24" ht="18" customHeight="1">
      <c r="A93" s="431"/>
      <c r="B93" s="421"/>
      <c r="C93" s="422"/>
      <c r="D93" s="423"/>
      <c r="E93" s="9">
        <f>IF(予選リーグ結果!K$17="","",予選リーグ結果!K$17)</f>
        <v>1</v>
      </c>
      <c r="F93" s="9" t="s">
        <v>32</v>
      </c>
      <c r="G93" s="109">
        <f>IF(予選リーグ結果!M$17="","",予選リーグ結果!M$17)</f>
        <v>1</v>
      </c>
      <c r="H93" s="9">
        <f>IF(予選リーグ結果!K$20="","",予選リーグ結果!K$20)</f>
        <v>2</v>
      </c>
      <c r="I93" s="9" t="s">
        <v>32</v>
      </c>
      <c r="J93" s="109">
        <f>IF(予選リーグ結果!M$20="","",予選リーグ結果!M$20)</f>
        <v>0</v>
      </c>
      <c r="K93" s="9">
        <f>IF(予選リーグ結果!K$23="","",予選リーグ結果!K$23)</f>
        <v>2</v>
      </c>
      <c r="L93" s="9" t="s">
        <v>32</v>
      </c>
      <c r="M93" s="109">
        <f>IF(予選リーグ結果!M$23="","",予選リーグ結果!M$23)</f>
        <v>0</v>
      </c>
      <c r="N93" s="410"/>
      <c r="O93" s="410"/>
      <c r="P93" s="410"/>
      <c r="Q93" s="410"/>
      <c r="R93" s="410"/>
      <c r="S93" s="410"/>
      <c r="T93" s="412"/>
      <c r="U93" s="427"/>
      <c r="W93" s="408"/>
      <c r="X93" s="408"/>
    </row>
    <row r="94" spans="1:24" ht="18" customHeight="1">
      <c r="A94" s="428" t="str">
        <f>予選組合せ!L28</f>
        <v>はやぶさ</v>
      </c>
      <c r="B94" s="414" t="str">
        <f>IF(B95="","",IF(B95&gt;D95,"○",IF(B95&lt;D95,"●",IF(B95=D95,"△"))))</f>
        <v>△</v>
      </c>
      <c r="C94" s="416"/>
      <c r="D94" s="417"/>
      <c r="E94" s="418"/>
      <c r="F94" s="419"/>
      <c r="G94" s="420"/>
      <c r="H94" s="414" t="str">
        <f>IF(H95="","",IF(H95&gt;J95,"○",IF(H95&lt;J95,"●",IF(H95=J95,"△"))))</f>
        <v>○</v>
      </c>
      <c r="I94" s="416"/>
      <c r="J94" s="417"/>
      <c r="K94" s="414" t="str">
        <f>IF(K95="","",IF(K95&gt;M95,"○",IF(K95&lt;M95,"●",IF(K95=M95,"△"))))</f>
        <v>○</v>
      </c>
      <c r="L94" s="416"/>
      <c r="M94" s="417"/>
      <c r="N94" s="417">
        <f>COUNTIF(B94:M94,"○")</f>
        <v>2</v>
      </c>
      <c r="O94" s="409">
        <f>COUNTIF(B94:M94,"●")</f>
        <v>0</v>
      </c>
      <c r="P94" s="409">
        <f>COUNTIF(B94:M94,"△")</f>
        <v>1</v>
      </c>
      <c r="Q94" s="409">
        <f>(N94*3)+(P94*1)</f>
        <v>7</v>
      </c>
      <c r="R94" s="409">
        <f>SUM(B95,E95,H95,K95)</f>
        <v>11</v>
      </c>
      <c r="S94" s="409">
        <f>SUM(D95,G95,J95,M95)</f>
        <v>2</v>
      </c>
      <c r="T94" s="411">
        <f>R94-S94</f>
        <v>9</v>
      </c>
      <c r="U94" s="425">
        <v>1</v>
      </c>
      <c r="W94" s="408">
        <f>RANK(Q94,$Q$92:$Q$99)</f>
        <v>1</v>
      </c>
      <c r="X94" s="408">
        <f>RANK(T94,$T$92:$T$99)</f>
        <v>1</v>
      </c>
    </row>
    <row r="95" spans="1:24" ht="18" customHeight="1">
      <c r="A95" s="429"/>
      <c r="B95" s="108">
        <f>G93</f>
        <v>1</v>
      </c>
      <c r="C95" s="9" t="s">
        <v>32</v>
      </c>
      <c r="D95" s="109">
        <f>E93</f>
        <v>1</v>
      </c>
      <c r="E95" s="421"/>
      <c r="F95" s="422"/>
      <c r="G95" s="423"/>
      <c r="H95" s="9">
        <f>IF(予選リーグ結果!K$22="","",予選リーグ結果!K$22)</f>
        <v>8</v>
      </c>
      <c r="I95" s="9" t="s">
        <v>32</v>
      </c>
      <c r="J95" s="109">
        <f>IF(予選リーグ結果!M$22="","",予選リーグ結果!M$22)</f>
        <v>1</v>
      </c>
      <c r="K95" s="9">
        <f>IF(予選リーグ結果!K$19="","",予選リーグ結果!K$19)</f>
        <v>2</v>
      </c>
      <c r="L95" s="9" t="s">
        <v>32</v>
      </c>
      <c r="M95" s="109">
        <f>IF(予選リーグ結果!M$19="","",予選リーグ結果!M$19)</f>
        <v>0</v>
      </c>
      <c r="N95" s="424"/>
      <c r="O95" s="410"/>
      <c r="P95" s="410"/>
      <c r="Q95" s="410"/>
      <c r="R95" s="410"/>
      <c r="S95" s="410"/>
      <c r="T95" s="412"/>
      <c r="U95" s="425"/>
      <c r="W95" s="408"/>
      <c r="X95" s="408"/>
    </row>
    <row r="96" spans="1:24" ht="18" customHeight="1">
      <c r="A96" s="414" t="str">
        <f>予選組合せ!L30</f>
        <v>桃　園</v>
      </c>
      <c r="B96" s="414" t="str">
        <f>IF(B97="","",IF(B97&gt;D97,"○",IF(B97&lt;D97,"●",IF(B97=D97,"△"))))</f>
        <v>●</v>
      </c>
      <c r="C96" s="416"/>
      <c r="D96" s="417"/>
      <c r="E96" s="414" t="str">
        <f>IF(E97="","",IF(E97&gt;G97,"○",IF(E97&lt;G97,"●",IF(E97=G97,"△"))))</f>
        <v>●</v>
      </c>
      <c r="F96" s="416"/>
      <c r="G96" s="417"/>
      <c r="H96" s="418"/>
      <c r="I96" s="419"/>
      <c r="J96" s="420"/>
      <c r="K96" s="414" t="str">
        <f>IF(K97="","",IF(K97&gt;M97,"○",IF(K97&lt;M97,"●",IF(K97=M97,"△"))))</f>
        <v>△</v>
      </c>
      <c r="L96" s="416"/>
      <c r="M96" s="417"/>
      <c r="N96" s="417">
        <f>COUNTIF(B96:M96,"○")</f>
        <v>0</v>
      </c>
      <c r="O96" s="409">
        <f>COUNTIF(B96:M96,"●")</f>
        <v>2</v>
      </c>
      <c r="P96" s="409">
        <f>COUNTIF(B96:M96,"△")</f>
        <v>1</v>
      </c>
      <c r="Q96" s="409">
        <f>(N96*3)+(P96*1)</f>
        <v>1</v>
      </c>
      <c r="R96" s="409">
        <f>SUM(B97,E97,H97,K97)</f>
        <v>2</v>
      </c>
      <c r="S96" s="409">
        <f>SUM(D97,G97,J97,M97)</f>
        <v>11</v>
      </c>
      <c r="T96" s="411">
        <f>R96-S96</f>
        <v>-9</v>
      </c>
      <c r="U96" s="413">
        <v>4</v>
      </c>
      <c r="W96" s="408">
        <f>RANK(Q96,$Q$92:$Q$99)</f>
        <v>3</v>
      </c>
      <c r="X96" s="408">
        <f>RANK(T96,$T$92:$T$99)</f>
        <v>4</v>
      </c>
    </row>
    <row r="97" spans="1:24" ht="18" customHeight="1">
      <c r="A97" s="415"/>
      <c r="B97" s="108">
        <f>J93</f>
        <v>0</v>
      </c>
      <c r="C97" s="9" t="s">
        <v>32</v>
      </c>
      <c r="D97" s="109">
        <f>H93</f>
        <v>2</v>
      </c>
      <c r="E97" s="108">
        <f>J95</f>
        <v>1</v>
      </c>
      <c r="F97" s="9" t="s">
        <v>32</v>
      </c>
      <c r="G97" s="109">
        <f>H95</f>
        <v>8</v>
      </c>
      <c r="H97" s="421"/>
      <c r="I97" s="422"/>
      <c r="J97" s="423"/>
      <c r="K97" s="9">
        <f>IF(予選リーグ結果!K$16="","",予選リーグ結果!K$16)</f>
        <v>1</v>
      </c>
      <c r="L97" s="9" t="s">
        <v>32</v>
      </c>
      <c r="M97" s="109">
        <f>IF(予選リーグ結果!M$16="","",予選リーグ結果!M$16)</f>
        <v>1</v>
      </c>
      <c r="N97" s="424"/>
      <c r="O97" s="410"/>
      <c r="P97" s="410"/>
      <c r="Q97" s="410"/>
      <c r="R97" s="410"/>
      <c r="S97" s="410"/>
      <c r="T97" s="412"/>
      <c r="U97" s="413"/>
      <c r="W97" s="408"/>
      <c r="X97" s="408"/>
    </row>
    <row r="98" spans="1:24" ht="18" customHeight="1">
      <c r="A98" s="414" t="str">
        <f>予選組合せ!L32</f>
        <v>敷　戸</v>
      </c>
      <c r="B98" s="414" t="str">
        <f>IF(B99="","",IF(B99&gt;D99,"○",IF(B99&lt;D99,"●",IF(B99=D99,"△"))))</f>
        <v>●</v>
      </c>
      <c r="C98" s="416"/>
      <c r="D98" s="417"/>
      <c r="E98" s="414" t="str">
        <f>IF(E99="","",IF(E99&gt;G99,"○",IF(E99&lt;G99,"●",IF(E99=G99,"△"))))</f>
        <v>●</v>
      </c>
      <c r="F98" s="416"/>
      <c r="G98" s="417"/>
      <c r="H98" s="414" t="str">
        <f>IF(H99="","",IF(H99&gt;J99,"○",IF(H99&lt;J99,"●",IF(H99=J99,"△"))))</f>
        <v>△</v>
      </c>
      <c r="I98" s="416"/>
      <c r="J98" s="417"/>
      <c r="K98" s="418"/>
      <c r="L98" s="419"/>
      <c r="M98" s="420"/>
      <c r="N98" s="417">
        <f>COUNTIF(B98:M98,"○")</f>
        <v>0</v>
      </c>
      <c r="O98" s="409">
        <f>COUNTIF(B98:M98,"●")</f>
        <v>2</v>
      </c>
      <c r="P98" s="409">
        <f>COUNTIF(B98:M98,"△")</f>
        <v>1</v>
      </c>
      <c r="Q98" s="409">
        <f>(N98*3)+(P98*1)</f>
        <v>1</v>
      </c>
      <c r="R98" s="409">
        <f>SUM(B99,E99,H99,K99)</f>
        <v>1</v>
      </c>
      <c r="S98" s="409">
        <f>SUM(D99,G99,J99,M99)</f>
        <v>5</v>
      </c>
      <c r="T98" s="411">
        <f>R98-S98</f>
        <v>-4</v>
      </c>
      <c r="U98" s="413">
        <v>3</v>
      </c>
      <c r="W98" s="408">
        <f>RANK(Q98,$Q$92:$Q$99)</f>
        <v>3</v>
      </c>
      <c r="X98" s="408">
        <f>RANK(T98,$T$92:$T$99)</f>
        <v>3</v>
      </c>
    </row>
    <row r="99" spans="1:24" ht="18" customHeight="1">
      <c r="A99" s="415"/>
      <c r="B99" s="108">
        <f>M93</f>
        <v>0</v>
      </c>
      <c r="C99" s="9" t="s">
        <v>32</v>
      </c>
      <c r="D99" s="109">
        <f>K93</f>
        <v>2</v>
      </c>
      <c r="E99" s="108">
        <f>M95</f>
        <v>0</v>
      </c>
      <c r="F99" s="9" t="s">
        <v>32</v>
      </c>
      <c r="G99" s="109">
        <f>K95</f>
        <v>2</v>
      </c>
      <c r="H99" s="108">
        <f>M97</f>
        <v>1</v>
      </c>
      <c r="I99" s="9" t="s">
        <v>32</v>
      </c>
      <c r="J99" s="109">
        <f>K97</f>
        <v>1</v>
      </c>
      <c r="K99" s="421"/>
      <c r="L99" s="422"/>
      <c r="M99" s="423"/>
      <c r="N99" s="424"/>
      <c r="O99" s="410"/>
      <c r="P99" s="410"/>
      <c r="Q99" s="410"/>
      <c r="R99" s="410"/>
      <c r="S99" s="410"/>
      <c r="T99" s="412"/>
      <c r="U99" s="413"/>
      <c r="W99" s="408"/>
      <c r="X99" s="408"/>
    </row>
    <row r="101" spans="1:24" ht="18" customHeight="1">
      <c r="A101" s="291" t="s">
        <v>42</v>
      </c>
      <c r="B101" s="426" t="str">
        <f>IF(A102="","",A102)</f>
        <v>西の台</v>
      </c>
      <c r="C101" s="426"/>
      <c r="D101" s="426"/>
      <c r="E101" s="426" t="str">
        <f>IF(A104="","",A104)</f>
        <v>鶴岡S</v>
      </c>
      <c r="F101" s="426"/>
      <c r="G101" s="426"/>
      <c r="H101" s="426" t="str">
        <f>IF(A106="","",A106)</f>
        <v>エラン横瀬</v>
      </c>
      <c r="I101" s="426"/>
      <c r="J101" s="426"/>
      <c r="K101" s="426" t="str">
        <f>IF(A108="","",A108)</f>
        <v>豊後高田</v>
      </c>
      <c r="L101" s="426"/>
      <c r="M101" s="426"/>
      <c r="N101" s="110" t="s">
        <v>24</v>
      </c>
      <c r="O101" s="107" t="s">
        <v>25</v>
      </c>
      <c r="P101" s="107" t="s">
        <v>26</v>
      </c>
      <c r="Q101" s="107" t="s">
        <v>27</v>
      </c>
      <c r="R101" s="107" t="s">
        <v>28</v>
      </c>
      <c r="S101" s="107" t="s">
        <v>29</v>
      </c>
      <c r="T101" s="107" t="s">
        <v>30</v>
      </c>
      <c r="U101" s="107" t="s">
        <v>31</v>
      </c>
      <c r="W101" s="10" t="s">
        <v>52</v>
      </c>
      <c r="X101" s="10" t="s">
        <v>54</v>
      </c>
    </row>
    <row r="102" spans="1:24" ht="18" customHeight="1">
      <c r="A102" s="414" t="str">
        <f>予選組合せ!M26</f>
        <v>西の台</v>
      </c>
      <c r="B102" s="418"/>
      <c r="C102" s="419"/>
      <c r="D102" s="420"/>
      <c r="E102" s="414" t="str">
        <f>IF(E103="","",IF(E103&gt;G103,"○",IF(E103&lt;G103,"●",IF(E103=G103,"△"))))</f>
        <v>●</v>
      </c>
      <c r="F102" s="416"/>
      <c r="G102" s="417"/>
      <c r="H102" s="414" t="str">
        <f>IF(H103="","",IF(H103&gt;J103,"○",IF(H103&lt;J103,"●",IF(H103=J103,"△"))))</f>
        <v>●</v>
      </c>
      <c r="I102" s="416"/>
      <c r="J102" s="417"/>
      <c r="K102" s="414" t="str">
        <f>IF(K103="","",IF(K103&gt;M103,"○",IF(K103&lt;M103,"●",IF(K103=M103,"△"))))</f>
        <v>●</v>
      </c>
      <c r="L102" s="416"/>
      <c r="M102" s="417"/>
      <c r="N102" s="409">
        <f>COUNTIF(B102:M102,"○")</f>
        <v>0</v>
      </c>
      <c r="O102" s="409">
        <f>COUNTIF(B102:M102,"●")</f>
        <v>3</v>
      </c>
      <c r="P102" s="409">
        <f>COUNTIF(B102:M102,"△")</f>
        <v>0</v>
      </c>
      <c r="Q102" s="409">
        <f>(N102*3)+(P102*1)</f>
        <v>0</v>
      </c>
      <c r="R102" s="409">
        <f>SUM(B103,E103,H103,K103)</f>
        <v>1</v>
      </c>
      <c r="S102" s="409">
        <f>SUM(D103,G103,J103,M103)</f>
        <v>12</v>
      </c>
      <c r="T102" s="411">
        <f>R102-S102</f>
        <v>-11</v>
      </c>
      <c r="U102" s="413">
        <v>4</v>
      </c>
      <c r="W102" s="408">
        <f>RANK(Q102,$Q$102:$Q$109)</f>
        <v>4</v>
      </c>
      <c r="X102" s="408">
        <f>RANK(T102,$T$102:$T$109)</f>
        <v>4</v>
      </c>
    </row>
    <row r="103" spans="1:24" ht="18" customHeight="1">
      <c r="A103" s="415"/>
      <c r="B103" s="421"/>
      <c r="C103" s="422"/>
      <c r="D103" s="423"/>
      <c r="E103" s="9">
        <f>IF(予選リーグ結果!Q$17="","",予選リーグ結果!Q$17)</f>
        <v>0</v>
      </c>
      <c r="F103" s="9" t="s">
        <v>32</v>
      </c>
      <c r="G103" s="109">
        <f>IF(予選リーグ結果!S$17="","",予選リーグ結果!S$17)</f>
        <v>4</v>
      </c>
      <c r="H103" s="9">
        <f>IF(予選リーグ結果!Q$20="","",予選リーグ結果!Q$20)</f>
        <v>1</v>
      </c>
      <c r="I103" s="9" t="s">
        <v>32</v>
      </c>
      <c r="J103" s="109">
        <f>IF(予選リーグ結果!S$20="","",予選リーグ結果!S$20)</f>
        <v>5</v>
      </c>
      <c r="K103" s="9">
        <f>IF(予選リーグ結果!Q$23="","",予選リーグ結果!Q$23)</f>
        <v>0</v>
      </c>
      <c r="L103" s="9" t="s">
        <v>32</v>
      </c>
      <c r="M103" s="109">
        <f>IF(予選リーグ結果!S$23="","",予選リーグ結果!S$23)</f>
        <v>3</v>
      </c>
      <c r="N103" s="410"/>
      <c r="O103" s="410"/>
      <c r="P103" s="410"/>
      <c r="Q103" s="410"/>
      <c r="R103" s="410"/>
      <c r="S103" s="410"/>
      <c r="T103" s="412"/>
      <c r="U103" s="413"/>
      <c r="W103" s="408"/>
      <c r="X103" s="408"/>
    </row>
    <row r="104" spans="1:24" ht="18" customHeight="1">
      <c r="A104" s="414" t="str">
        <f>予選組合せ!M28</f>
        <v>鶴岡S</v>
      </c>
      <c r="B104" s="414" t="str">
        <f>IF(B105="","",IF(B105&gt;D105,"○",IF(B105&lt;D105,"●",IF(B105=D105,"△"))))</f>
        <v>○</v>
      </c>
      <c r="C104" s="416"/>
      <c r="D104" s="417"/>
      <c r="E104" s="418"/>
      <c r="F104" s="419"/>
      <c r="G104" s="420"/>
      <c r="H104" s="414" t="str">
        <f>IF(H105="","",IF(H105&gt;J105,"○",IF(H105&lt;J105,"●",IF(H105=J105,"△"))))</f>
        <v>●</v>
      </c>
      <c r="I104" s="416"/>
      <c r="J104" s="417"/>
      <c r="K104" s="414" t="str">
        <f>IF(K105="","",IF(K105&gt;M105,"○",IF(K105&lt;M105,"●",IF(K105=M105,"△"))))</f>
        <v>△</v>
      </c>
      <c r="L104" s="416"/>
      <c r="M104" s="417"/>
      <c r="N104" s="417">
        <f>COUNTIF(B104:M104,"○")</f>
        <v>1</v>
      </c>
      <c r="O104" s="409">
        <f>COUNTIF(B104:M104,"●")</f>
        <v>1</v>
      </c>
      <c r="P104" s="409">
        <f>COUNTIF(B104:M104,"△")</f>
        <v>1</v>
      </c>
      <c r="Q104" s="409">
        <f>(N104*3)+(P104*1)</f>
        <v>4</v>
      </c>
      <c r="R104" s="409">
        <f>SUM(B105,E105,H105,K105)</f>
        <v>6</v>
      </c>
      <c r="S104" s="409">
        <f>SUM(D105,G105,J105,M105)</f>
        <v>5</v>
      </c>
      <c r="T104" s="411">
        <f>R104-S104</f>
        <v>1</v>
      </c>
      <c r="U104" s="413">
        <v>3</v>
      </c>
      <c r="W104" s="408">
        <f>RANK(Q104,$Q$102:$Q$109)</f>
        <v>2</v>
      </c>
      <c r="X104" s="408">
        <f>RANK(T104,$T$102:$T$109)</f>
        <v>3</v>
      </c>
    </row>
    <row r="105" spans="1:24" ht="18" customHeight="1">
      <c r="A105" s="415"/>
      <c r="B105" s="108">
        <f>G103</f>
        <v>4</v>
      </c>
      <c r="C105" s="9" t="s">
        <v>32</v>
      </c>
      <c r="D105" s="109">
        <f>E103</f>
        <v>0</v>
      </c>
      <c r="E105" s="421"/>
      <c r="F105" s="422"/>
      <c r="G105" s="423"/>
      <c r="H105" s="9">
        <f>IF(予選リーグ結果!Q$22="","",予選リーグ結果!Q$22)</f>
        <v>0</v>
      </c>
      <c r="I105" s="9" t="s">
        <v>32</v>
      </c>
      <c r="J105" s="109">
        <f>IF(予選リーグ結果!S$22="","",予選リーグ結果!S$22)</f>
        <v>3</v>
      </c>
      <c r="K105" s="9">
        <f>IF(予選リーグ結果!Q$19="","",予選リーグ結果!Q$19)</f>
        <v>2</v>
      </c>
      <c r="L105" s="9" t="s">
        <v>32</v>
      </c>
      <c r="M105" s="109">
        <f>IF(予選リーグ結果!S$19="","",予選リーグ結果!S$19)</f>
        <v>2</v>
      </c>
      <c r="N105" s="424"/>
      <c r="O105" s="410"/>
      <c r="P105" s="410"/>
      <c r="Q105" s="410"/>
      <c r="R105" s="410"/>
      <c r="S105" s="410"/>
      <c r="T105" s="412"/>
      <c r="U105" s="413"/>
      <c r="W105" s="408"/>
      <c r="X105" s="408"/>
    </row>
    <row r="106" spans="1:24" ht="18" customHeight="1">
      <c r="A106" s="428" t="str">
        <f>予選組合せ!M30</f>
        <v>エラン横瀬</v>
      </c>
      <c r="B106" s="414" t="str">
        <f>IF(B107="","",IF(B107&gt;D107,"○",IF(B107&lt;D107,"●",IF(B107=D107,"△"))))</f>
        <v>○</v>
      </c>
      <c r="C106" s="416"/>
      <c r="D106" s="417"/>
      <c r="E106" s="414" t="str">
        <f>IF(E107="","",IF(E107&gt;G107,"○",IF(E107&lt;G107,"●",IF(E107=G107,"△"))))</f>
        <v>○</v>
      </c>
      <c r="F106" s="416"/>
      <c r="G106" s="417"/>
      <c r="H106" s="418"/>
      <c r="I106" s="419"/>
      <c r="J106" s="420"/>
      <c r="K106" s="414" t="str">
        <f>IF(K107="","",IF(K107&gt;M107,"○",IF(K107&lt;M107,"●",IF(K107=M107,"△"))))</f>
        <v>○</v>
      </c>
      <c r="L106" s="416"/>
      <c r="M106" s="417"/>
      <c r="N106" s="417">
        <f>COUNTIF(B106:M106,"○")</f>
        <v>3</v>
      </c>
      <c r="O106" s="409">
        <f>COUNTIF(B106:M106,"●")</f>
        <v>0</v>
      </c>
      <c r="P106" s="409">
        <f>COUNTIF(B106:M106,"△")</f>
        <v>0</v>
      </c>
      <c r="Q106" s="409">
        <f>(N106*3)+(P106*1)</f>
        <v>9</v>
      </c>
      <c r="R106" s="409">
        <f>SUM(B107,E107,H107,K107)</f>
        <v>11</v>
      </c>
      <c r="S106" s="409">
        <f>SUM(D107,G107,J107,M107)</f>
        <v>3</v>
      </c>
      <c r="T106" s="411">
        <f>R106-S106</f>
        <v>8</v>
      </c>
      <c r="U106" s="425">
        <v>1</v>
      </c>
      <c r="W106" s="408">
        <f>RANK(Q106,$Q$102:$Q$109)</f>
        <v>1</v>
      </c>
      <c r="X106" s="408">
        <f>RANK(T106,$T$102:$T$109)</f>
        <v>1</v>
      </c>
    </row>
    <row r="107" spans="1:24" ht="18" customHeight="1">
      <c r="A107" s="429"/>
      <c r="B107" s="108">
        <f>J103</f>
        <v>5</v>
      </c>
      <c r="C107" s="9" t="s">
        <v>32</v>
      </c>
      <c r="D107" s="109">
        <f>H103</f>
        <v>1</v>
      </c>
      <c r="E107" s="108">
        <f>J105</f>
        <v>3</v>
      </c>
      <c r="F107" s="9" t="s">
        <v>32</v>
      </c>
      <c r="G107" s="109">
        <f>H105</f>
        <v>0</v>
      </c>
      <c r="H107" s="421"/>
      <c r="I107" s="422"/>
      <c r="J107" s="423"/>
      <c r="K107" s="9">
        <f>IF(予選リーグ結果!Q$16="","",予選リーグ結果!Q$16)</f>
        <v>3</v>
      </c>
      <c r="L107" s="9" t="s">
        <v>32</v>
      </c>
      <c r="M107" s="109">
        <f>IF(予選リーグ結果!S$16="","",予選リーグ結果!S$16)</f>
        <v>2</v>
      </c>
      <c r="N107" s="424"/>
      <c r="O107" s="410"/>
      <c r="P107" s="410"/>
      <c r="Q107" s="410"/>
      <c r="R107" s="410"/>
      <c r="S107" s="410"/>
      <c r="T107" s="412"/>
      <c r="U107" s="425"/>
      <c r="W107" s="408"/>
      <c r="X107" s="408"/>
    </row>
    <row r="108" spans="1:24" ht="18" customHeight="1">
      <c r="A108" s="430" t="str">
        <f>予選組合せ!M32</f>
        <v>豊後高田</v>
      </c>
      <c r="B108" s="414" t="str">
        <f>IF(B109="","",IF(B109&gt;D109,"○",IF(B109&lt;D109,"●",IF(B109=D109,"△"))))</f>
        <v>○</v>
      </c>
      <c r="C108" s="416"/>
      <c r="D108" s="417"/>
      <c r="E108" s="414" t="str">
        <f>IF(E109="","",IF(E109&gt;G109,"○",IF(E109&lt;G109,"●",IF(E109=G109,"△"))))</f>
        <v>△</v>
      </c>
      <c r="F108" s="416"/>
      <c r="G108" s="417"/>
      <c r="H108" s="414" t="str">
        <f>IF(H109="","",IF(H109&gt;J109,"○",IF(H109&lt;J109,"●",IF(H109=J109,"△"))))</f>
        <v>●</v>
      </c>
      <c r="I108" s="416"/>
      <c r="J108" s="417"/>
      <c r="K108" s="418"/>
      <c r="L108" s="419"/>
      <c r="M108" s="420"/>
      <c r="N108" s="417">
        <f>COUNTIF(B108:M108,"○")</f>
        <v>1</v>
      </c>
      <c r="O108" s="409">
        <f>COUNTIF(B108:M108,"●")</f>
        <v>1</v>
      </c>
      <c r="P108" s="409">
        <f>COUNTIF(B108:M108,"△")</f>
        <v>1</v>
      </c>
      <c r="Q108" s="409">
        <f>(N108*3)+(P108*1)</f>
        <v>4</v>
      </c>
      <c r="R108" s="409">
        <f>SUM(B109,E109,H109,K109)</f>
        <v>7</v>
      </c>
      <c r="S108" s="409">
        <f>SUM(D109,G109,J109,M109)</f>
        <v>5</v>
      </c>
      <c r="T108" s="411">
        <f>R108-S108</f>
        <v>2</v>
      </c>
      <c r="U108" s="427">
        <v>2</v>
      </c>
      <c r="W108" s="408">
        <f>RANK(Q108,$Q$102:$Q$109)</f>
        <v>2</v>
      </c>
      <c r="X108" s="408">
        <f>RANK(T108,$T$102:$T$109)</f>
        <v>2</v>
      </c>
    </row>
    <row r="109" spans="1:24" ht="18" customHeight="1">
      <c r="A109" s="431"/>
      <c r="B109" s="108">
        <f>M103</f>
        <v>3</v>
      </c>
      <c r="C109" s="9" t="s">
        <v>32</v>
      </c>
      <c r="D109" s="109">
        <f>K103</f>
        <v>0</v>
      </c>
      <c r="E109" s="108">
        <f>M105</f>
        <v>2</v>
      </c>
      <c r="F109" s="9" t="s">
        <v>32</v>
      </c>
      <c r="G109" s="109">
        <f>K105</f>
        <v>2</v>
      </c>
      <c r="H109" s="108">
        <f>M107</f>
        <v>2</v>
      </c>
      <c r="I109" s="9" t="s">
        <v>32</v>
      </c>
      <c r="J109" s="109">
        <f>K107</f>
        <v>3</v>
      </c>
      <c r="K109" s="421"/>
      <c r="L109" s="422"/>
      <c r="M109" s="423"/>
      <c r="N109" s="424"/>
      <c r="O109" s="410"/>
      <c r="P109" s="410"/>
      <c r="Q109" s="410"/>
      <c r="R109" s="410"/>
      <c r="S109" s="410"/>
      <c r="T109" s="412"/>
      <c r="U109" s="427"/>
      <c r="W109" s="408"/>
      <c r="X109" s="408"/>
    </row>
    <row r="111" spans="1:24" ht="18" customHeight="1">
      <c r="A111" s="291" t="s">
        <v>43</v>
      </c>
      <c r="B111" s="426" t="str">
        <f>IF(A112="","",A112)</f>
        <v>豊　府</v>
      </c>
      <c r="C111" s="426"/>
      <c r="D111" s="426"/>
      <c r="E111" s="426" t="str">
        <f>IF(A114="","",A114)</f>
        <v>上堅田</v>
      </c>
      <c r="F111" s="426"/>
      <c r="G111" s="426"/>
      <c r="H111" s="426" t="str">
        <f>IF(A116="","",A116)</f>
        <v>由布川</v>
      </c>
      <c r="I111" s="426"/>
      <c r="J111" s="426"/>
      <c r="K111" s="426" t="str">
        <f>IF(A118="","",A118)</f>
        <v>きつき</v>
      </c>
      <c r="L111" s="426"/>
      <c r="M111" s="426"/>
      <c r="N111" s="110" t="s">
        <v>24</v>
      </c>
      <c r="O111" s="107" t="s">
        <v>25</v>
      </c>
      <c r="P111" s="107" t="s">
        <v>26</v>
      </c>
      <c r="Q111" s="107" t="s">
        <v>27</v>
      </c>
      <c r="R111" s="107" t="s">
        <v>28</v>
      </c>
      <c r="S111" s="107" t="s">
        <v>29</v>
      </c>
      <c r="T111" s="107" t="s">
        <v>30</v>
      </c>
      <c r="U111" s="107" t="s">
        <v>31</v>
      </c>
      <c r="W111" s="10" t="s">
        <v>52</v>
      </c>
      <c r="X111" s="10" t="s">
        <v>54</v>
      </c>
    </row>
    <row r="112" spans="1:24" ht="18" customHeight="1">
      <c r="A112" s="430" t="str">
        <f>予選組合せ!N26</f>
        <v>豊　府</v>
      </c>
      <c r="B112" s="418"/>
      <c r="C112" s="419"/>
      <c r="D112" s="420"/>
      <c r="E112" s="414" t="str">
        <f>IF(E113="","",IF(E113&gt;G113,"○",IF(E113&lt;G113,"●",IF(E113=G113,"△"))))</f>
        <v>○</v>
      </c>
      <c r="F112" s="416"/>
      <c r="G112" s="417"/>
      <c r="H112" s="414" t="str">
        <f>IF(H113="","",IF(H113&gt;J113,"○",IF(H113&lt;J113,"●",IF(H113=J113,"△"))))</f>
        <v>●</v>
      </c>
      <c r="I112" s="416"/>
      <c r="J112" s="417"/>
      <c r="K112" s="414" t="str">
        <f>IF(K113="","",IF(K113&gt;M113,"○",IF(K113&lt;M113,"●",IF(K113=M113,"△"))))</f>
        <v>○</v>
      </c>
      <c r="L112" s="416"/>
      <c r="M112" s="417"/>
      <c r="N112" s="409">
        <f>COUNTIF(B112:M112,"○")</f>
        <v>2</v>
      </c>
      <c r="O112" s="409">
        <f>COUNTIF(B112:M112,"●")</f>
        <v>1</v>
      </c>
      <c r="P112" s="409">
        <f>COUNTIF(B112:M112,"△")</f>
        <v>0</v>
      </c>
      <c r="Q112" s="409">
        <f>(N112*3)+(P112*1)</f>
        <v>6</v>
      </c>
      <c r="R112" s="409">
        <f>SUM(B113,E113,H113,K113)</f>
        <v>6</v>
      </c>
      <c r="S112" s="409">
        <f>SUM(D113,G113,J113,M113)</f>
        <v>6</v>
      </c>
      <c r="T112" s="411">
        <f>R112-S112</f>
        <v>0</v>
      </c>
      <c r="U112" s="427">
        <v>2</v>
      </c>
      <c r="W112" s="408">
        <f>RANK(Q112,$Q$112:$Q$119)</f>
        <v>2</v>
      </c>
      <c r="X112" s="408">
        <f>RANK(T112,$T$112:$T$119)</f>
        <v>2</v>
      </c>
    </row>
    <row r="113" spans="1:24" ht="18" customHeight="1">
      <c r="A113" s="431"/>
      <c r="B113" s="421"/>
      <c r="C113" s="422"/>
      <c r="D113" s="423"/>
      <c r="E113" s="9">
        <f>IF(予選リーグ結果!W$17="","",予選リーグ結果!W$17)</f>
        <v>4</v>
      </c>
      <c r="F113" s="9" t="s">
        <v>32</v>
      </c>
      <c r="G113" s="109">
        <f>IF(予選リーグ結果!Y$17="","",予選リーグ結果!Y$17)</f>
        <v>0</v>
      </c>
      <c r="H113" s="9">
        <f>IF(予選リーグ結果!W$20="","",予選リーグ結果!W$20)</f>
        <v>0</v>
      </c>
      <c r="I113" s="9" t="s">
        <v>32</v>
      </c>
      <c r="J113" s="109">
        <f>IF(予選リーグ結果!Y$20="","",予選リーグ結果!Y$20)</f>
        <v>5</v>
      </c>
      <c r="K113" s="9">
        <f>IF(予選リーグ結果!W$23="","",予選リーグ結果!W$23)</f>
        <v>2</v>
      </c>
      <c r="L113" s="9" t="s">
        <v>32</v>
      </c>
      <c r="M113" s="109">
        <f>IF(予選リーグ結果!Y$23="","",予選リーグ結果!Y$23)</f>
        <v>1</v>
      </c>
      <c r="N113" s="410"/>
      <c r="O113" s="410"/>
      <c r="P113" s="410"/>
      <c r="Q113" s="410"/>
      <c r="R113" s="410"/>
      <c r="S113" s="410"/>
      <c r="T113" s="412"/>
      <c r="U113" s="427"/>
      <c r="W113" s="408"/>
      <c r="X113" s="408"/>
    </row>
    <row r="114" spans="1:24" ht="18" customHeight="1">
      <c r="A114" s="414" t="str">
        <f>予選組合せ!N28</f>
        <v>上堅田</v>
      </c>
      <c r="B114" s="414" t="str">
        <f>IF(B115="","",IF(B115&gt;D115,"○",IF(B115&lt;D115,"●",IF(B115=D115,"△"))))</f>
        <v>●</v>
      </c>
      <c r="C114" s="416"/>
      <c r="D114" s="417"/>
      <c r="E114" s="418"/>
      <c r="F114" s="419"/>
      <c r="G114" s="420"/>
      <c r="H114" s="414" t="str">
        <f>IF(H115="","",IF(H115&gt;J115,"○",IF(H115&lt;J115,"●",IF(H115=J115,"△"))))</f>
        <v>●</v>
      </c>
      <c r="I114" s="416"/>
      <c r="J114" s="417"/>
      <c r="K114" s="414" t="str">
        <f>IF(K115="","",IF(K115&gt;M115,"○",IF(K115&lt;M115,"●",IF(K115=M115,"△"))))</f>
        <v>●</v>
      </c>
      <c r="L114" s="416"/>
      <c r="M114" s="417"/>
      <c r="N114" s="417">
        <f>COUNTIF(B114:M114,"○")</f>
        <v>0</v>
      </c>
      <c r="O114" s="409">
        <f>COUNTIF(B114:M114,"●")</f>
        <v>3</v>
      </c>
      <c r="P114" s="409">
        <f>COUNTIF(B114:M114,"△")</f>
        <v>0</v>
      </c>
      <c r="Q114" s="409">
        <f>(N114*3)+(P114*1)</f>
        <v>0</v>
      </c>
      <c r="R114" s="409">
        <f>SUM(B115,E115,H115,K115)</f>
        <v>1</v>
      </c>
      <c r="S114" s="409">
        <f>SUM(D115,G115,J115,M115)</f>
        <v>8</v>
      </c>
      <c r="T114" s="411">
        <f>R114-S114</f>
        <v>-7</v>
      </c>
      <c r="U114" s="413">
        <v>4</v>
      </c>
      <c r="W114" s="408">
        <f>RANK(Q114,$Q$112:$Q$119)</f>
        <v>4</v>
      </c>
      <c r="X114" s="408">
        <f>RANK(T114,$T$112:$T$119)</f>
        <v>4</v>
      </c>
    </row>
    <row r="115" spans="1:24" ht="18" customHeight="1">
      <c r="A115" s="415"/>
      <c r="B115" s="108">
        <f>G113</f>
        <v>0</v>
      </c>
      <c r="C115" s="9" t="s">
        <v>32</v>
      </c>
      <c r="D115" s="109">
        <f>E113</f>
        <v>4</v>
      </c>
      <c r="E115" s="421"/>
      <c r="F115" s="422"/>
      <c r="G115" s="423"/>
      <c r="H115" s="9">
        <f>IF(予選リーグ結果!W$22="","",予選リーグ結果!W$22)</f>
        <v>0</v>
      </c>
      <c r="I115" s="9" t="s">
        <v>32</v>
      </c>
      <c r="J115" s="109">
        <f>IF(予選リーグ結果!Y$22="","",予選リーグ結果!Y$22)</f>
        <v>2</v>
      </c>
      <c r="K115" s="9">
        <f>IF(予選リーグ結果!W$19="","",予選リーグ結果!W$19)</f>
        <v>1</v>
      </c>
      <c r="L115" s="9" t="s">
        <v>32</v>
      </c>
      <c r="M115" s="109">
        <f>IF(予選リーグ結果!Y$19="","",予選リーグ結果!Y$19)</f>
        <v>2</v>
      </c>
      <c r="N115" s="424"/>
      <c r="O115" s="410"/>
      <c r="P115" s="410"/>
      <c r="Q115" s="410"/>
      <c r="R115" s="410"/>
      <c r="S115" s="410"/>
      <c r="T115" s="412"/>
      <c r="U115" s="413"/>
      <c r="W115" s="408"/>
      <c r="X115" s="408"/>
    </row>
    <row r="116" spans="1:24" ht="18" customHeight="1">
      <c r="A116" s="428" t="str">
        <f>予選組合せ!N30</f>
        <v>由布川</v>
      </c>
      <c r="B116" s="414" t="str">
        <f>IF(B117="","",IF(B117&gt;D117,"○",IF(B117&lt;D117,"●",IF(B117=D117,"△"))))</f>
        <v>○</v>
      </c>
      <c r="C116" s="416"/>
      <c r="D116" s="417"/>
      <c r="E116" s="414" t="str">
        <f>IF(E117="","",IF(E117&gt;G117,"○",IF(E117&lt;G117,"●",IF(E117=G117,"△"))))</f>
        <v>○</v>
      </c>
      <c r="F116" s="416"/>
      <c r="G116" s="417"/>
      <c r="H116" s="418"/>
      <c r="I116" s="419"/>
      <c r="J116" s="420"/>
      <c r="K116" s="414" t="str">
        <f>IF(K117="","",IF(K117&gt;M117,"○",IF(K117&lt;M117,"●",IF(K117=M117,"△"))))</f>
        <v>○</v>
      </c>
      <c r="L116" s="416"/>
      <c r="M116" s="417"/>
      <c r="N116" s="417">
        <f>COUNTIF(B116:M116,"○")</f>
        <v>3</v>
      </c>
      <c r="O116" s="409">
        <f>COUNTIF(B116:M116,"●")</f>
        <v>0</v>
      </c>
      <c r="P116" s="409">
        <f>COUNTIF(B116:M116,"△")</f>
        <v>0</v>
      </c>
      <c r="Q116" s="409">
        <f>(N116*3)+(P116*1)</f>
        <v>9</v>
      </c>
      <c r="R116" s="409">
        <f>SUM(B117,E117,H117,K117)</f>
        <v>10</v>
      </c>
      <c r="S116" s="409">
        <f>SUM(D117,G117,J117,M117)</f>
        <v>0</v>
      </c>
      <c r="T116" s="411">
        <f>R116-S116</f>
        <v>10</v>
      </c>
      <c r="U116" s="425">
        <v>1</v>
      </c>
      <c r="W116" s="408">
        <f>RANK(Q116,$Q$112:$Q$119)</f>
        <v>1</v>
      </c>
      <c r="X116" s="408">
        <f>RANK(T116,$T$112:$T$119)</f>
        <v>1</v>
      </c>
    </row>
    <row r="117" spans="1:24" ht="18" customHeight="1">
      <c r="A117" s="429"/>
      <c r="B117" s="108">
        <f>J113</f>
        <v>5</v>
      </c>
      <c r="C117" s="9" t="s">
        <v>32</v>
      </c>
      <c r="D117" s="109">
        <f>H113</f>
        <v>0</v>
      </c>
      <c r="E117" s="108">
        <f>J115</f>
        <v>2</v>
      </c>
      <c r="F117" s="9" t="s">
        <v>32</v>
      </c>
      <c r="G117" s="109">
        <f>H115</f>
        <v>0</v>
      </c>
      <c r="H117" s="421"/>
      <c r="I117" s="422"/>
      <c r="J117" s="423"/>
      <c r="K117" s="9">
        <f>IF(予選リーグ結果!W$16="","",予選リーグ結果!W$16)</f>
        <v>3</v>
      </c>
      <c r="L117" s="9" t="s">
        <v>32</v>
      </c>
      <c r="M117" s="109">
        <f>IF(予選リーグ結果!Y$16="","",予選リーグ結果!Y$16)</f>
        <v>0</v>
      </c>
      <c r="N117" s="424"/>
      <c r="O117" s="410"/>
      <c r="P117" s="410"/>
      <c r="Q117" s="410"/>
      <c r="R117" s="410"/>
      <c r="S117" s="410"/>
      <c r="T117" s="412"/>
      <c r="U117" s="425"/>
      <c r="W117" s="408"/>
      <c r="X117" s="408"/>
    </row>
    <row r="118" spans="1:24" ht="18" customHeight="1">
      <c r="A118" s="414" t="str">
        <f>予選組合せ!N32</f>
        <v>きつき</v>
      </c>
      <c r="B118" s="414" t="str">
        <f>IF(B119="","",IF(B119&gt;D119,"○",IF(B119&lt;D119,"●",IF(B119=D119,"△"))))</f>
        <v>●</v>
      </c>
      <c r="C118" s="416"/>
      <c r="D118" s="417"/>
      <c r="E118" s="414" t="str">
        <f>IF(E119="","",IF(E119&gt;G119,"○",IF(E119&lt;G119,"●",IF(E119=G119,"△"))))</f>
        <v>○</v>
      </c>
      <c r="F118" s="416"/>
      <c r="G118" s="417"/>
      <c r="H118" s="414" t="str">
        <f>IF(H119="","",IF(H119&gt;J119,"○",IF(H119&lt;J119,"●",IF(H119=J119,"△"))))</f>
        <v>●</v>
      </c>
      <c r="I118" s="416"/>
      <c r="J118" s="417"/>
      <c r="K118" s="418"/>
      <c r="L118" s="419"/>
      <c r="M118" s="420"/>
      <c r="N118" s="417">
        <f>COUNTIF(B118:M118,"○")</f>
        <v>1</v>
      </c>
      <c r="O118" s="409">
        <f>COUNTIF(B118:M118,"●")</f>
        <v>2</v>
      </c>
      <c r="P118" s="409">
        <f>COUNTIF(B118:M118,"△")</f>
        <v>0</v>
      </c>
      <c r="Q118" s="409">
        <f>(N118*3)+(P118*1)</f>
        <v>3</v>
      </c>
      <c r="R118" s="409">
        <f>SUM(B119,E119,H119,K119)</f>
        <v>3</v>
      </c>
      <c r="S118" s="409">
        <f>SUM(D119,G119,J119,M119)</f>
        <v>6</v>
      </c>
      <c r="T118" s="411">
        <f>R118-S118</f>
        <v>-3</v>
      </c>
      <c r="U118" s="413">
        <v>3</v>
      </c>
      <c r="W118" s="408">
        <f>RANK(Q118,$Q$112:$Q$119)</f>
        <v>3</v>
      </c>
      <c r="X118" s="408">
        <f>RANK(T118,$T$112:$T$119)</f>
        <v>3</v>
      </c>
    </row>
    <row r="119" spans="1:24" ht="18" customHeight="1">
      <c r="A119" s="415"/>
      <c r="B119" s="108">
        <f>M113</f>
        <v>1</v>
      </c>
      <c r="C119" s="9" t="s">
        <v>32</v>
      </c>
      <c r="D119" s="109">
        <f>K113</f>
        <v>2</v>
      </c>
      <c r="E119" s="108">
        <f>M115</f>
        <v>2</v>
      </c>
      <c r="F119" s="9" t="s">
        <v>32</v>
      </c>
      <c r="G119" s="109">
        <f>K115</f>
        <v>1</v>
      </c>
      <c r="H119" s="108">
        <f>M117</f>
        <v>0</v>
      </c>
      <c r="I119" s="9" t="s">
        <v>32</v>
      </c>
      <c r="J119" s="109">
        <f>K117</f>
        <v>3</v>
      </c>
      <c r="K119" s="421"/>
      <c r="L119" s="422"/>
      <c r="M119" s="423"/>
      <c r="N119" s="424"/>
      <c r="O119" s="410"/>
      <c r="P119" s="410"/>
      <c r="Q119" s="410"/>
      <c r="R119" s="410"/>
      <c r="S119" s="410"/>
      <c r="T119" s="412"/>
      <c r="U119" s="413"/>
      <c r="W119" s="408"/>
      <c r="X119" s="408"/>
    </row>
    <row r="121" spans="1:24" ht="18" customHeight="1">
      <c r="A121" s="291" t="s">
        <v>44</v>
      </c>
      <c r="B121" s="426" t="str">
        <f>IF(A122="","",A122)</f>
        <v>城　東</v>
      </c>
      <c r="C121" s="426"/>
      <c r="D121" s="426"/>
      <c r="E121" s="426" t="str">
        <f>IF(A124="","",A124)</f>
        <v>県央おおの</v>
      </c>
      <c r="F121" s="426"/>
      <c r="G121" s="426"/>
      <c r="H121" s="426" t="str">
        <f>IF(A126="","",A126)</f>
        <v>荏　隈</v>
      </c>
      <c r="I121" s="426"/>
      <c r="J121" s="426"/>
      <c r="K121" s="426" t="str">
        <f>IF(A128="","",A128)</f>
        <v>城　南</v>
      </c>
      <c r="L121" s="426"/>
      <c r="M121" s="426"/>
      <c r="N121" s="110" t="s">
        <v>24</v>
      </c>
      <c r="O121" s="107" t="s">
        <v>25</v>
      </c>
      <c r="P121" s="107" t="s">
        <v>26</v>
      </c>
      <c r="Q121" s="107" t="s">
        <v>27</v>
      </c>
      <c r="R121" s="107" t="s">
        <v>28</v>
      </c>
      <c r="S121" s="107" t="s">
        <v>29</v>
      </c>
      <c r="T121" s="107" t="s">
        <v>30</v>
      </c>
      <c r="U121" s="107" t="s">
        <v>31</v>
      </c>
      <c r="W121" s="10" t="s">
        <v>52</v>
      </c>
      <c r="X121" s="10" t="s">
        <v>54</v>
      </c>
    </row>
    <row r="122" spans="1:24" ht="18" customHeight="1">
      <c r="A122" s="430" t="str">
        <f>予選組合せ!O26</f>
        <v>城　東</v>
      </c>
      <c r="B122" s="418"/>
      <c r="C122" s="419"/>
      <c r="D122" s="420"/>
      <c r="E122" s="414" t="str">
        <f>IF(E123="","",IF(E123&gt;G123,"○",IF(E123&lt;G123,"●",IF(E123=G123,"△"))))</f>
        <v>△</v>
      </c>
      <c r="F122" s="416"/>
      <c r="G122" s="417"/>
      <c r="H122" s="414" t="str">
        <f>IF(H123="","",IF(H123&gt;J123,"○",IF(H123&lt;J123,"●",IF(H123=J123,"△"))))</f>
        <v>●</v>
      </c>
      <c r="I122" s="416"/>
      <c r="J122" s="417"/>
      <c r="K122" s="414" t="str">
        <f>IF(K123="","",IF(K123&gt;M123,"○",IF(K123&lt;M123,"●",IF(K123=M123,"△"))))</f>
        <v>○</v>
      </c>
      <c r="L122" s="416"/>
      <c r="M122" s="417"/>
      <c r="N122" s="409">
        <f>COUNTIF(B122:M122,"○")</f>
        <v>1</v>
      </c>
      <c r="O122" s="409">
        <f>COUNTIF(B122:M122,"●")</f>
        <v>1</v>
      </c>
      <c r="P122" s="409">
        <f>COUNTIF(B122:M122,"△")</f>
        <v>1</v>
      </c>
      <c r="Q122" s="409">
        <f>(N122*3)+(P122*1)</f>
        <v>4</v>
      </c>
      <c r="R122" s="409">
        <f>SUM(B123,E123,H123,K123)</f>
        <v>5</v>
      </c>
      <c r="S122" s="409">
        <f>SUM(D123,G123,J123,M123)</f>
        <v>6</v>
      </c>
      <c r="T122" s="411">
        <f>R122-S122</f>
        <v>-1</v>
      </c>
      <c r="U122" s="427">
        <v>2</v>
      </c>
      <c r="W122" s="408">
        <f>RANK(Q122,$Q$122:$Q$129)</f>
        <v>2</v>
      </c>
      <c r="X122" s="408">
        <f>RANK(T122,$T$122:$T$129)</f>
        <v>2</v>
      </c>
    </row>
    <row r="123" spans="1:24" ht="18" customHeight="1">
      <c r="A123" s="431"/>
      <c r="B123" s="421"/>
      <c r="C123" s="422"/>
      <c r="D123" s="423"/>
      <c r="E123" s="9">
        <f>IF(予選リーグ結果!AC$17="","",予選リーグ結果!AC$17)</f>
        <v>1</v>
      </c>
      <c r="F123" s="9" t="s">
        <v>32</v>
      </c>
      <c r="G123" s="109">
        <f>IF(予選リーグ結果!AE$17="","",予選リーグ結果!AE$17)</f>
        <v>1</v>
      </c>
      <c r="H123" s="9">
        <f>IF(予選リーグ結果!AC$20="","",予選リーグ結果!AC$20)</f>
        <v>1</v>
      </c>
      <c r="I123" s="9" t="s">
        <v>32</v>
      </c>
      <c r="J123" s="109">
        <f>IF(予選リーグ結果!AE$20="","",予選リーグ結果!AE$20)</f>
        <v>4</v>
      </c>
      <c r="K123" s="9">
        <f>IF(予選リーグ結果!AC$23="","",予選リーグ結果!AC$23)</f>
        <v>3</v>
      </c>
      <c r="L123" s="9" t="s">
        <v>32</v>
      </c>
      <c r="M123" s="109">
        <f>IF(予選リーグ結果!AE$23="","",予選リーグ結果!AE$23)</f>
        <v>1</v>
      </c>
      <c r="N123" s="410"/>
      <c r="O123" s="410"/>
      <c r="P123" s="410"/>
      <c r="Q123" s="410"/>
      <c r="R123" s="410"/>
      <c r="S123" s="410"/>
      <c r="T123" s="412"/>
      <c r="U123" s="427"/>
      <c r="W123" s="408"/>
      <c r="X123" s="408"/>
    </row>
    <row r="124" spans="1:24" ht="18" customHeight="1">
      <c r="A124" s="428" t="str">
        <f>予選組合せ!O28</f>
        <v>県央おおの</v>
      </c>
      <c r="B124" s="414" t="str">
        <f>IF(B125="","",IF(B125&gt;D125,"○",IF(B125&lt;D125,"●",IF(B125=D125,"△"))))</f>
        <v>△</v>
      </c>
      <c r="C124" s="416"/>
      <c r="D124" s="417"/>
      <c r="E124" s="418"/>
      <c r="F124" s="419"/>
      <c r="G124" s="420"/>
      <c r="H124" s="414" t="str">
        <f>IF(H125="","",IF(H125&gt;J125,"○",IF(H125&lt;J125,"●",IF(H125=J125,"△"))))</f>
        <v>○</v>
      </c>
      <c r="I124" s="416"/>
      <c r="J124" s="417"/>
      <c r="K124" s="414" t="str">
        <f>IF(K125="","",IF(K125&gt;M125,"○",IF(K125&lt;M125,"●",IF(K125=M125,"△"))))</f>
        <v>○</v>
      </c>
      <c r="L124" s="416"/>
      <c r="M124" s="417"/>
      <c r="N124" s="417">
        <f>COUNTIF(B124:M124,"○")</f>
        <v>2</v>
      </c>
      <c r="O124" s="409">
        <f>COUNTIF(B124:M124,"●")</f>
        <v>0</v>
      </c>
      <c r="P124" s="409">
        <f>COUNTIF(B124:M124,"△")</f>
        <v>1</v>
      </c>
      <c r="Q124" s="409">
        <f>(N124*3)+(P124*1)</f>
        <v>7</v>
      </c>
      <c r="R124" s="409">
        <f>SUM(B125,E125,H125,K125)</f>
        <v>8</v>
      </c>
      <c r="S124" s="409">
        <f>SUM(D125,G125,J125,M125)</f>
        <v>2</v>
      </c>
      <c r="T124" s="411">
        <f>R124-S124</f>
        <v>6</v>
      </c>
      <c r="U124" s="425">
        <v>1</v>
      </c>
      <c r="W124" s="408">
        <f>RANK(Q124,$Q$122:$Q$129)</f>
        <v>1</v>
      </c>
      <c r="X124" s="408">
        <f>RANK(T124,$T$122:$T$129)</f>
        <v>1</v>
      </c>
    </row>
    <row r="125" spans="1:24" ht="18" customHeight="1">
      <c r="A125" s="429"/>
      <c r="B125" s="108">
        <f>G123</f>
        <v>1</v>
      </c>
      <c r="C125" s="9" t="s">
        <v>32</v>
      </c>
      <c r="D125" s="109">
        <f>E123</f>
        <v>1</v>
      </c>
      <c r="E125" s="421"/>
      <c r="F125" s="422"/>
      <c r="G125" s="423"/>
      <c r="H125" s="9">
        <f>IF(予選リーグ結果!AC$22="","",予選リーグ結果!AC$22)</f>
        <v>2</v>
      </c>
      <c r="I125" s="9" t="s">
        <v>32</v>
      </c>
      <c r="J125" s="109">
        <f>IF(予選リーグ結果!AE$22="","",予選リーグ結果!AE$22)</f>
        <v>1</v>
      </c>
      <c r="K125" s="9">
        <f>IF(予選リーグ結果!AC$19="","",予選リーグ結果!AC$19)</f>
        <v>5</v>
      </c>
      <c r="L125" s="9" t="s">
        <v>32</v>
      </c>
      <c r="M125" s="109">
        <f>IF(予選リーグ結果!AE$19="","",予選リーグ結果!AE$19)</f>
        <v>0</v>
      </c>
      <c r="N125" s="424"/>
      <c r="O125" s="410"/>
      <c r="P125" s="410"/>
      <c r="Q125" s="410"/>
      <c r="R125" s="410"/>
      <c r="S125" s="410"/>
      <c r="T125" s="412"/>
      <c r="U125" s="425"/>
      <c r="W125" s="408"/>
      <c r="X125" s="408"/>
    </row>
    <row r="126" spans="1:24" ht="18" customHeight="1">
      <c r="A126" s="414" t="str">
        <f>予選組合せ!O30</f>
        <v>荏　隈</v>
      </c>
      <c r="B126" s="414" t="str">
        <f>IF(B127="","",IF(B127&gt;D127,"○",IF(B127&lt;D127,"●",IF(B127=D127,"△"))))</f>
        <v>○</v>
      </c>
      <c r="C126" s="416"/>
      <c r="D126" s="417"/>
      <c r="E126" s="414" t="str">
        <f>IF(E127="","",IF(E127&gt;G127,"○",IF(E127&lt;G127,"●",IF(E127=G127,"△"))))</f>
        <v>●</v>
      </c>
      <c r="F126" s="416"/>
      <c r="G126" s="417"/>
      <c r="H126" s="418"/>
      <c r="I126" s="419"/>
      <c r="J126" s="420"/>
      <c r="K126" s="414" t="str">
        <f>IF(K127="","",IF(K127&gt;M127,"○",IF(K127&lt;M127,"●",IF(K127=M127,"△"))))</f>
        <v>●</v>
      </c>
      <c r="L126" s="416"/>
      <c r="M126" s="417"/>
      <c r="N126" s="417">
        <f>COUNTIF(B126:M126,"○")</f>
        <v>1</v>
      </c>
      <c r="O126" s="409">
        <f>COUNTIF(B126:M126,"●")</f>
        <v>2</v>
      </c>
      <c r="P126" s="409">
        <f>COUNTIF(B126:M126,"△")</f>
        <v>0</v>
      </c>
      <c r="Q126" s="409">
        <f>(N126*3)+(P126*1)</f>
        <v>3</v>
      </c>
      <c r="R126" s="409">
        <f>SUM(B127,E127,H127,K127)</f>
        <v>5</v>
      </c>
      <c r="S126" s="409">
        <f>SUM(D127,G127,J127,M127)</f>
        <v>6</v>
      </c>
      <c r="T126" s="411">
        <f>R126-S126</f>
        <v>-1</v>
      </c>
      <c r="U126" s="413">
        <v>4</v>
      </c>
      <c r="W126" s="408">
        <f>RANK(Q126,$Q$122:$Q$129)</f>
        <v>3</v>
      </c>
      <c r="X126" s="408">
        <f>RANK(T126,$T$122:$T$129)</f>
        <v>2</v>
      </c>
    </row>
    <row r="127" spans="1:24" ht="18" customHeight="1">
      <c r="A127" s="415"/>
      <c r="B127" s="108">
        <f>J123</f>
        <v>4</v>
      </c>
      <c r="C127" s="9" t="s">
        <v>32</v>
      </c>
      <c r="D127" s="109">
        <f>H123</f>
        <v>1</v>
      </c>
      <c r="E127" s="108">
        <f>J125</f>
        <v>1</v>
      </c>
      <c r="F127" s="9" t="s">
        <v>32</v>
      </c>
      <c r="G127" s="109">
        <f>H125</f>
        <v>2</v>
      </c>
      <c r="H127" s="421"/>
      <c r="I127" s="422"/>
      <c r="J127" s="423"/>
      <c r="K127" s="9">
        <f>IF(予選リーグ結果!AC$16="","",予選リーグ結果!AC$16)</f>
        <v>0</v>
      </c>
      <c r="L127" s="9" t="s">
        <v>32</v>
      </c>
      <c r="M127" s="109">
        <f>IF(予選リーグ結果!AE$16="","",予選リーグ結果!AE$16)</f>
        <v>3</v>
      </c>
      <c r="N127" s="424"/>
      <c r="O127" s="410"/>
      <c r="P127" s="410"/>
      <c r="Q127" s="410"/>
      <c r="R127" s="410"/>
      <c r="S127" s="410"/>
      <c r="T127" s="412"/>
      <c r="U127" s="413"/>
      <c r="W127" s="408"/>
      <c r="X127" s="408"/>
    </row>
    <row r="128" spans="1:24" ht="18" customHeight="1">
      <c r="A128" s="414" t="str">
        <f>予選組合せ!O32</f>
        <v>城　南</v>
      </c>
      <c r="B128" s="414" t="str">
        <f>IF(B129="","",IF(B129&gt;D129,"○",IF(B129&lt;D129,"●",IF(B129=D129,"△"))))</f>
        <v>●</v>
      </c>
      <c r="C128" s="416"/>
      <c r="D128" s="417"/>
      <c r="E128" s="414" t="str">
        <f>IF(E129="","",IF(E129&gt;G129,"○",IF(E129&lt;G129,"●",IF(E129=G129,"△"))))</f>
        <v>●</v>
      </c>
      <c r="F128" s="416"/>
      <c r="G128" s="417"/>
      <c r="H128" s="414" t="str">
        <f>IF(H129="","",IF(H129&gt;J129,"○",IF(H129&lt;J129,"●",IF(H129=J129,"△"))))</f>
        <v>○</v>
      </c>
      <c r="I128" s="416"/>
      <c r="J128" s="417"/>
      <c r="K128" s="418"/>
      <c r="L128" s="419"/>
      <c r="M128" s="420"/>
      <c r="N128" s="417">
        <f>COUNTIF(B128:M128,"○")</f>
        <v>1</v>
      </c>
      <c r="O128" s="409">
        <f>COUNTIF(B128:M128,"●")</f>
        <v>2</v>
      </c>
      <c r="P128" s="409">
        <f>COUNTIF(B128:M128,"△")</f>
        <v>0</v>
      </c>
      <c r="Q128" s="409">
        <f>(N128*3)+(P128*1)</f>
        <v>3</v>
      </c>
      <c r="R128" s="409">
        <f>SUM(B129,E129,H129,K129)</f>
        <v>4</v>
      </c>
      <c r="S128" s="409">
        <f>SUM(D129,G129,J129,M129)</f>
        <v>8</v>
      </c>
      <c r="T128" s="411">
        <f>R128-S128</f>
        <v>-4</v>
      </c>
      <c r="U128" s="413">
        <v>3</v>
      </c>
      <c r="W128" s="408">
        <f>RANK(Q128,$Q$122:$Q$129)</f>
        <v>3</v>
      </c>
      <c r="X128" s="408">
        <f>RANK(T128,$T$122:$T$129)</f>
        <v>4</v>
      </c>
    </row>
    <row r="129" spans="1:24" ht="18" customHeight="1">
      <c r="A129" s="415"/>
      <c r="B129" s="108">
        <f>M123</f>
        <v>1</v>
      </c>
      <c r="C129" s="9" t="s">
        <v>32</v>
      </c>
      <c r="D129" s="109">
        <f>K123</f>
        <v>3</v>
      </c>
      <c r="E129" s="108">
        <f>M125</f>
        <v>0</v>
      </c>
      <c r="F129" s="9" t="s">
        <v>32</v>
      </c>
      <c r="G129" s="109">
        <f>K125</f>
        <v>5</v>
      </c>
      <c r="H129" s="108">
        <f>M127</f>
        <v>3</v>
      </c>
      <c r="I129" s="9" t="s">
        <v>32</v>
      </c>
      <c r="J129" s="109">
        <f>K127</f>
        <v>0</v>
      </c>
      <c r="K129" s="421"/>
      <c r="L129" s="422"/>
      <c r="M129" s="423"/>
      <c r="N129" s="424"/>
      <c r="O129" s="410"/>
      <c r="P129" s="410"/>
      <c r="Q129" s="410"/>
      <c r="R129" s="410"/>
      <c r="S129" s="410"/>
      <c r="T129" s="412"/>
      <c r="U129" s="413"/>
      <c r="W129" s="408"/>
      <c r="X129" s="408"/>
    </row>
    <row r="131" spans="1:24" ht="18" customHeight="1">
      <c r="A131" s="291" t="s">
        <v>45</v>
      </c>
      <c r="B131" s="426" t="str">
        <f>IF(A132="","",A132)</f>
        <v>大　道</v>
      </c>
      <c r="C131" s="426"/>
      <c r="D131" s="426"/>
      <c r="E131" s="426" t="str">
        <f>IF(A134="","",A134)</f>
        <v>下　毛</v>
      </c>
      <c r="F131" s="426"/>
      <c r="G131" s="426"/>
      <c r="H131" s="426" t="str">
        <f>IF(A136="","",A136)</f>
        <v>別　保</v>
      </c>
      <c r="I131" s="426"/>
      <c r="J131" s="426"/>
      <c r="K131" s="426" t="str">
        <f>IF(A138="","",A138)</f>
        <v>武　蔵</v>
      </c>
      <c r="L131" s="426"/>
      <c r="M131" s="426"/>
      <c r="N131" s="107" t="s">
        <v>24</v>
      </c>
      <c r="O131" s="107" t="s">
        <v>25</v>
      </c>
      <c r="P131" s="107" t="s">
        <v>26</v>
      </c>
      <c r="Q131" s="107" t="s">
        <v>27</v>
      </c>
      <c r="R131" s="107" t="s">
        <v>28</v>
      </c>
      <c r="S131" s="107" t="s">
        <v>29</v>
      </c>
      <c r="T131" s="107" t="s">
        <v>30</v>
      </c>
      <c r="U131" s="107" t="s">
        <v>31</v>
      </c>
      <c r="W131" s="10" t="s">
        <v>52</v>
      </c>
      <c r="X131" s="10" t="s">
        <v>54</v>
      </c>
    </row>
    <row r="132" spans="1:24" ht="18" customHeight="1">
      <c r="A132" s="428" t="str">
        <f>予選組合せ!P26</f>
        <v>大　道</v>
      </c>
      <c r="B132" s="418"/>
      <c r="C132" s="419"/>
      <c r="D132" s="420"/>
      <c r="E132" s="414" t="str">
        <f>IF(E133="","",IF(E133&gt;G133,"○",IF(E133&lt;G133,"●",IF(E133=G133,"△"))))</f>
        <v>○</v>
      </c>
      <c r="F132" s="416"/>
      <c r="G132" s="417"/>
      <c r="H132" s="414" t="str">
        <f>IF(H133="","",IF(H133&gt;J133,"○",IF(H133&lt;J133,"●",IF(H133=J133,"△"))))</f>
        <v>○</v>
      </c>
      <c r="I132" s="416"/>
      <c r="J132" s="417"/>
      <c r="K132" s="414" t="str">
        <f>IF(K133="","",IF(K133&gt;M133,"○",IF(K133&lt;M133,"●",IF(K133=M133,"△"))))</f>
        <v>○</v>
      </c>
      <c r="L132" s="416"/>
      <c r="M132" s="417"/>
      <c r="N132" s="409">
        <f>COUNTIF(B132:M132,"○")</f>
        <v>3</v>
      </c>
      <c r="O132" s="409">
        <f>COUNTIF(B132:M132,"●")</f>
        <v>0</v>
      </c>
      <c r="P132" s="409">
        <f>COUNTIF(B132:M132,"△")</f>
        <v>0</v>
      </c>
      <c r="Q132" s="409">
        <f>(N132*3)+(P132*1)</f>
        <v>9</v>
      </c>
      <c r="R132" s="409">
        <f>SUM(B133,E133,H133,K133)</f>
        <v>5</v>
      </c>
      <c r="S132" s="409">
        <f>SUM(D133,G133,J133,M133)</f>
        <v>1</v>
      </c>
      <c r="T132" s="411">
        <f>R132-S132</f>
        <v>4</v>
      </c>
      <c r="U132" s="425">
        <v>1</v>
      </c>
      <c r="W132" s="408">
        <f>RANK(Q132,$Q$132:$Q$139)</f>
        <v>1</v>
      </c>
      <c r="X132" s="408">
        <f>RANK(T132,$T$132:$T$139)</f>
        <v>1</v>
      </c>
    </row>
    <row r="133" spans="1:24" ht="18" customHeight="1">
      <c r="A133" s="429"/>
      <c r="B133" s="421"/>
      <c r="C133" s="422"/>
      <c r="D133" s="423"/>
      <c r="E133" s="9">
        <f>IF(予選リーグ結果!AI$17="","",予選リーグ結果!AI$17)</f>
        <v>1</v>
      </c>
      <c r="F133" s="9" t="s">
        <v>32</v>
      </c>
      <c r="G133" s="109">
        <f>IF(予選リーグ結果!AK$17="","",予選リーグ結果!AK$17)</f>
        <v>0</v>
      </c>
      <c r="H133" s="9">
        <f>IF(予選リーグ結果!AI$20="","",予選リーグ結果!AI$20)</f>
        <v>1</v>
      </c>
      <c r="I133" s="9" t="s">
        <v>32</v>
      </c>
      <c r="J133" s="109">
        <f>IF(予選リーグ結果!AK$20="","",予選リーグ結果!AK$20)</f>
        <v>0</v>
      </c>
      <c r="K133" s="9">
        <f>IF(予選リーグ結果!AI$23="","",予選リーグ結果!AI$23)</f>
        <v>3</v>
      </c>
      <c r="L133" s="9" t="s">
        <v>32</v>
      </c>
      <c r="M133" s="109">
        <f>IF(予選リーグ結果!AK$23="","",予選リーグ結果!AK$23)</f>
        <v>1</v>
      </c>
      <c r="N133" s="410"/>
      <c r="O133" s="410"/>
      <c r="P133" s="410"/>
      <c r="Q133" s="410"/>
      <c r="R133" s="410"/>
      <c r="S133" s="410"/>
      <c r="T133" s="412"/>
      <c r="U133" s="425"/>
      <c r="W133" s="408"/>
      <c r="X133" s="408"/>
    </row>
    <row r="134" spans="1:24" ht="18" customHeight="1">
      <c r="A134" s="414" t="str">
        <f>予選組合せ!P28</f>
        <v>下　毛</v>
      </c>
      <c r="B134" s="414" t="str">
        <f>IF(B135="","",IF(B135&gt;D135,"○",IF(B135&lt;D135,"●",IF(B135=D135,"△"))))</f>
        <v>●</v>
      </c>
      <c r="C134" s="416"/>
      <c r="D134" s="417"/>
      <c r="E134" s="418"/>
      <c r="F134" s="419"/>
      <c r="G134" s="420"/>
      <c r="H134" s="414" t="str">
        <f>IF(H135="","",IF(H135&gt;J135,"○",IF(H135&lt;J135,"●",IF(H135=J135,"△"))))</f>
        <v>●</v>
      </c>
      <c r="I134" s="416"/>
      <c r="J134" s="417"/>
      <c r="K134" s="414" t="str">
        <f>IF(K135="","",IF(K135&gt;M135,"○",IF(K135&lt;M135,"●",IF(K135=M135,"△"))))</f>
        <v>△</v>
      </c>
      <c r="L134" s="416"/>
      <c r="M134" s="417"/>
      <c r="N134" s="417">
        <f>COUNTIF(B134:M134,"○")</f>
        <v>0</v>
      </c>
      <c r="O134" s="409">
        <f>COUNTIF(B134:M134,"●")</f>
        <v>2</v>
      </c>
      <c r="P134" s="409">
        <f>COUNTIF(B134:M134,"△")</f>
        <v>1</v>
      </c>
      <c r="Q134" s="409">
        <f>(N134*3)+(P134*1)</f>
        <v>1</v>
      </c>
      <c r="R134" s="409">
        <f>SUM(B135,E135,H135,K135)</f>
        <v>4</v>
      </c>
      <c r="S134" s="409">
        <f>SUM(D135,G135,J135,M135)</f>
        <v>6</v>
      </c>
      <c r="T134" s="411">
        <f>R134-S134</f>
        <v>-2</v>
      </c>
      <c r="U134" s="413">
        <v>3</v>
      </c>
      <c r="W134" s="408">
        <f>RANK(Q134,$Q$132:$Q$139)</f>
        <v>3</v>
      </c>
      <c r="X134" s="408">
        <f>RANK(T134,$T$132:$T$139)</f>
        <v>3</v>
      </c>
    </row>
    <row r="135" spans="1:24" ht="18" customHeight="1">
      <c r="A135" s="415"/>
      <c r="B135" s="108">
        <f>G133</f>
        <v>0</v>
      </c>
      <c r="C135" s="9" t="s">
        <v>32</v>
      </c>
      <c r="D135" s="109">
        <f>E133</f>
        <v>1</v>
      </c>
      <c r="E135" s="421"/>
      <c r="F135" s="422"/>
      <c r="G135" s="423"/>
      <c r="H135" s="9">
        <f>IF(予選リーグ結果!AI$22="","",予選リーグ結果!AI$22)</f>
        <v>0</v>
      </c>
      <c r="I135" s="9" t="s">
        <v>32</v>
      </c>
      <c r="J135" s="109">
        <f>IF(予選リーグ結果!AK$22="","",予選リーグ結果!AK$22)</f>
        <v>1</v>
      </c>
      <c r="K135" s="9">
        <f>IF(予選リーグ結果!AI$19="","",予選リーグ結果!AI$19)</f>
        <v>4</v>
      </c>
      <c r="L135" s="9" t="s">
        <v>32</v>
      </c>
      <c r="M135" s="109">
        <f>IF(予選リーグ結果!AK$19="","",予選リーグ結果!AK$19)</f>
        <v>4</v>
      </c>
      <c r="N135" s="424"/>
      <c r="O135" s="410"/>
      <c r="P135" s="410"/>
      <c r="Q135" s="410"/>
      <c r="R135" s="410"/>
      <c r="S135" s="410"/>
      <c r="T135" s="412"/>
      <c r="U135" s="413"/>
      <c r="W135" s="408"/>
      <c r="X135" s="408"/>
    </row>
    <row r="136" spans="1:24" ht="18" customHeight="1">
      <c r="A136" s="430" t="str">
        <f>予選組合せ!P30</f>
        <v>別　保</v>
      </c>
      <c r="B136" s="414" t="str">
        <f>IF(B137="","",IF(B137&gt;D137,"○",IF(B137&lt;D137,"●",IF(B137=D137,"△"))))</f>
        <v>●</v>
      </c>
      <c r="C136" s="416"/>
      <c r="D136" s="417"/>
      <c r="E136" s="414" t="str">
        <f>IF(E137="","",IF(E137&gt;G137,"○",IF(E137&lt;G137,"●",IF(E137=G137,"△"))))</f>
        <v>○</v>
      </c>
      <c r="F136" s="416"/>
      <c r="G136" s="417"/>
      <c r="H136" s="418"/>
      <c r="I136" s="419"/>
      <c r="J136" s="420"/>
      <c r="K136" s="414" t="str">
        <f>IF(K137="","",IF(K137&gt;M137,"○",IF(K137&lt;M137,"●",IF(K137=M137,"△"))))</f>
        <v>○</v>
      </c>
      <c r="L136" s="416"/>
      <c r="M136" s="417"/>
      <c r="N136" s="417">
        <f>COUNTIF(B136:M136,"○")</f>
        <v>2</v>
      </c>
      <c r="O136" s="409">
        <f>COUNTIF(B136:M136,"●")</f>
        <v>1</v>
      </c>
      <c r="P136" s="409">
        <f>COUNTIF(B136:M136,"△")</f>
        <v>0</v>
      </c>
      <c r="Q136" s="409">
        <f>(N136*3)+(P136*1)</f>
        <v>6</v>
      </c>
      <c r="R136" s="409">
        <f>SUM(B137,E137,H137,K137)</f>
        <v>4</v>
      </c>
      <c r="S136" s="409">
        <f>SUM(D137,G137,J137,M137)</f>
        <v>3</v>
      </c>
      <c r="T136" s="411">
        <f>R136-S136</f>
        <v>1</v>
      </c>
      <c r="U136" s="427">
        <v>2</v>
      </c>
      <c r="W136" s="408">
        <f>RANK(Q136,$Q$132:$Q$139)</f>
        <v>2</v>
      </c>
      <c r="X136" s="408">
        <f>RANK(T136,$T$132:$T$139)</f>
        <v>2</v>
      </c>
    </row>
    <row r="137" spans="1:24" ht="18" customHeight="1">
      <c r="A137" s="431"/>
      <c r="B137" s="108">
        <f>J133</f>
        <v>0</v>
      </c>
      <c r="C137" s="9" t="s">
        <v>32</v>
      </c>
      <c r="D137" s="109">
        <f>H133</f>
        <v>1</v>
      </c>
      <c r="E137" s="108">
        <f>J135</f>
        <v>1</v>
      </c>
      <c r="F137" s="9" t="s">
        <v>32</v>
      </c>
      <c r="G137" s="109">
        <f>H135</f>
        <v>0</v>
      </c>
      <c r="H137" s="421"/>
      <c r="I137" s="422"/>
      <c r="J137" s="423"/>
      <c r="K137" s="9">
        <f>IF(予選リーグ結果!AI$16="","",予選リーグ結果!AI$16)</f>
        <v>3</v>
      </c>
      <c r="L137" s="9" t="s">
        <v>32</v>
      </c>
      <c r="M137" s="109">
        <f>IF(予選リーグ結果!AK$16="","",予選リーグ結果!AK$16)</f>
        <v>2</v>
      </c>
      <c r="N137" s="424"/>
      <c r="O137" s="410"/>
      <c r="P137" s="410"/>
      <c r="Q137" s="410"/>
      <c r="R137" s="410"/>
      <c r="S137" s="410"/>
      <c r="T137" s="412"/>
      <c r="U137" s="427"/>
      <c r="W137" s="408"/>
      <c r="X137" s="408"/>
    </row>
    <row r="138" spans="1:24" ht="18" customHeight="1">
      <c r="A138" s="414" t="str">
        <f>予選組合せ!P32</f>
        <v>武　蔵</v>
      </c>
      <c r="B138" s="414" t="str">
        <f>IF(B139="","",IF(B139&gt;D139,"○",IF(B139&lt;D139,"●",IF(B139=D139,"△"))))</f>
        <v>●</v>
      </c>
      <c r="C138" s="416"/>
      <c r="D138" s="417"/>
      <c r="E138" s="414" t="str">
        <f>IF(E139="","",IF(E139&gt;G139,"○",IF(E139&lt;G139,"●",IF(E139=G139,"△"))))</f>
        <v>△</v>
      </c>
      <c r="F138" s="416"/>
      <c r="G138" s="417"/>
      <c r="H138" s="414" t="str">
        <f>IF(H139="","",IF(H139&gt;J139,"○",IF(H139&lt;J139,"●",IF(H139=J139,"△"))))</f>
        <v>●</v>
      </c>
      <c r="I138" s="416"/>
      <c r="J138" s="417"/>
      <c r="K138" s="418"/>
      <c r="L138" s="419"/>
      <c r="M138" s="420"/>
      <c r="N138" s="417">
        <f>COUNTIF(B138:M138,"○")</f>
        <v>0</v>
      </c>
      <c r="O138" s="409">
        <f>COUNTIF(B138:M138,"●")</f>
        <v>2</v>
      </c>
      <c r="P138" s="409">
        <f>COUNTIF(B138:M138,"△")</f>
        <v>1</v>
      </c>
      <c r="Q138" s="409">
        <f>(N138*3)+(P138*1)</f>
        <v>1</v>
      </c>
      <c r="R138" s="409">
        <f>SUM(B139,E139,H139,K139)</f>
        <v>7</v>
      </c>
      <c r="S138" s="409">
        <f>SUM(D139,G139,J139,M139)</f>
        <v>10</v>
      </c>
      <c r="T138" s="411">
        <f>R138-S138</f>
        <v>-3</v>
      </c>
      <c r="U138" s="413">
        <v>4</v>
      </c>
      <c r="W138" s="408">
        <f>RANK(Q138,$Q$132:$Q$139)</f>
        <v>3</v>
      </c>
      <c r="X138" s="408">
        <f>RANK(T138,$T$132:$T$139)</f>
        <v>4</v>
      </c>
    </row>
    <row r="139" spans="1:24" ht="18" customHeight="1">
      <c r="A139" s="415"/>
      <c r="B139" s="108">
        <f>M133</f>
        <v>1</v>
      </c>
      <c r="C139" s="9" t="s">
        <v>32</v>
      </c>
      <c r="D139" s="109">
        <f>K133</f>
        <v>3</v>
      </c>
      <c r="E139" s="108">
        <f>M135</f>
        <v>4</v>
      </c>
      <c r="F139" s="9" t="s">
        <v>32</v>
      </c>
      <c r="G139" s="109">
        <f>K135</f>
        <v>4</v>
      </c>
      <c r="H139" s="108">
        <f>M137</f>
        <v>2</v>
      </c>
      <c r="I139" s="9" t="s">
        <v>32</v>
      </c>
      <c r="J139" s="109">
        <f>K137</f>
        <v>3</v>
      </c>
      <c r="K139" s="421"/>
      <c r="L139" s="422"/>
      <c r="M139" s="423"/>
      <c r="N139" s="424"/>
      <c r="O139" s="410"/>
      <c r="P139" s="410"/>
      <c r="Q139" s="410"/>
      <c r="R139" s="410"/>
      <c r="S139" s="410"/>
      <c r="T139" s="412"/>
      <c r="U139" s="413"/>
      <c r="W139" s="408"/>
      <c r="X139" s="408"/>
    </row>
    <row r="141" spans="1:24" ht="18" customHeight="1">
      <c r="A141" s="291" t="s">
        <v>46</v>
      </c>
      <c r="B141" s="426" t="str">
        <f>IF(A142="","",A142)</f>
        <v>宗　方</v>
      </c>
      <c r="C141" s="426"/>
      <c r="D141" s="426"/>
      <c r="E141" s="426" t="str">
        <f>IF(A144="","",A144)</f>
        <v>中津豊南</v>
      </c>
      <c r="F141" s="426"/>
      <c r="G141" s="426"/>
      <c r="H141" s="426" t="str">
        <f>IF(A146="","",A146)</f>
        <v>横瀬西</v>
      </c>
      <c r="I141" s="426"/>
      <c r="J141" s="426"/>
      <c r="K141" s="426" t="str">
        <f>IF(A148="","",A148)</f>
        <v>三　芳</v>
      </c>
      <c r="L141" s="426"/>
      <c r="M141" s="426"/>
      <c r="N141" s="110" t="s">
        <v>24</v>
      </c>
      <c r="O141" s="107" t="s">
        <v>25</v>
      </c>
      <c r="P141" s="107" t="s">
        <v>26</v>
      </c>
      <c r="Q141" s="107" t="s">
        <v>27</v>
      </c>
      <c r="R141" s="107" t="s">
        <v>28</v>
      </c>
      <c r="S141" s="107" t="s">
        <v>29</v>
      </c>
      <c r="T141" s="107" t="s">
        <v>30</v>
      </c>
      <c r="U141" s="107" t="s">
        <v>31</v>
      </c>
      <c r="W141" s="10" t="s">
        <v>52</v>
      </c>
      <c r="X141" s="10" t="s">
        <v>54</v>
      </c>
    </row>
    <row r="142" spans="1:24" ht="18" customHeight="1">
      <c r="A142" s="428" t="str">
        <f>予選組合せ!Q26</f>
        <v>宗　方</v>
      </c>
      <c r="B142" s="418"/>
      <c r="C142" s="419"/>
      <c r="D142" s="420"/>
      <c r="E142" s="414" t="str">
        <f>IF(E143="","",IF(E143&gt;G143,"○",IF(E143&lt;G143,"●",IF(E143=G143,"△"))))</f>
        <v>○</v>
      </c>
      <c r="F142" s="416"/>
      <c r="G142" s="417"/>
      <c r="H142" s="414" t="str">
        <f>IF(H143="","",IF(H143&gt;J143,"○",IF(H143&lt;J143,"●",IF(H143=J143,"△"))))</f>
        <v>○</v>
      </c>
      <c r="I142" s="416"/>
      <c r="J142" s="417"/>
      <c r="K142" s="414" t="str">
        <f>IF(K143="","",IF(K143&gt;M143,"○",IF(K143&lt;M143,"●",IF(K143=M143,"△"))))</f>
        <v>○</v>
      </c>
      <c r="L142" s="416"/>
      <c r="M142" s="417"/>
      <c r="N142" s="409">
        <f>COUNTIF(B142:M142,"○")</f>
        <v>3</v>
      </c>
      <c r="O142" s="409">
        <f>COUNTIF(B142:M142,"●")</f>
        <v>0</v>
      </c>
      <c r="P142" s="409">
        <f>COUNTIF(B142:M142,"△")</f>
        <v>0</v>
      </c>
      <c r="Q142" s="409">
        <f>(N142*3)+(P142*1)</f>
        <v>9</v>
      </c>
      <c r="R142" s="409">
        <f>SUM(B143,E143,H143,K143)</f>
        <v>16</v>
      </c>
      <c r="S142" s="409">
        <f>SUM(D143,G143,J143,M143)</f>
        <v>1</v>
      </c>
      <c r="T142" s="411">
        <f>R142-S142</f>
        <v>15</v>
      </c>
      <c r="U142" s="425">
        <v>1</v>
      </c>
      <c r="W142" s="408">
        <f>RANK(Q142,$Q$142:$Q$149)</f>
        <v>1</v>
      </c>
      <c r="X142" s="408">
        <f>RANK(T142,$T$142:$T$149)</f>
        <v>1</v>
      </c>
    </row>
    <row r="143" spans="1:24" ht="18" customHeight="1">
      <c r="A143" s="429"/>
      <c r="B143" s="421"/>
      <c r="C143" s="422"/>
      <c r="D143" s="423"/>
      <c r="E143" s="9">
        <f>IF(予選リーグ結果!AO$17="","",予選リーグ結果!AO$17)</f>
        <v>3</v>
      </c>
      <c r="F143" s="9" t="s">
        <v>32</v>
      </c>
      <c r="G143" s="109">
        <f>IF(予選リーグ結果!AQ$17="","",予選リーグ結果!AQ$17)</f>
        <v>0</v>
      </c>
      <c r="H143" s="9">
        <f>IF(予選リーグ結果!AO$20="","",予選リーグ結果!AO$20)</f>
        <v>4</v>
      </c>
      <c r="I143" s="9" t="s">
        <v>32</v>
      </c>
      <c r="J143" s="109">
        <f>IF(予選リーグ結果!AQ$20="","",予選リーグ結果!AQ$20)</f>
        <v>1</v>
      </c>
      <c r="K143" s="9">
        <f>IF(予選リーグ結果!AO$23="","",予選リーグ結果!AO$23)</f>
        <v>9</v>
      </c>
      <c r="L143" s="9" t="s">
        <v>32</v>
      </c>
      <c r="M143" s="109">
        <f>IF(予選リーグ結果!AQ$23="","",予選リーグ結果!AQ$23)</f>
        <v>0</v>
      </c>
      <c r="N143" s="410"/>
      <c r="O143" s="410"/>
      <c r="P143" s="410"/>
      <c r="Q143" s="410"/>
      <c r="R143" s="410"/>
      <c r="S143" s="410"/>
      <c r="T143" s="412"/>
      <c r="U143" s="425"/>
      <c r="W143" s="408"/>
      <c r="X143" s="408"/>
    </row>
    <row r="144" spans="1:24" ht="18" customHeight="1">
      <c r="A144" s="430" t="str">
        <f>予選組合せ!Q28</f>
        <v>中津豊南</v>
      </c>
      <c r="B144" s="414" t="str">
        <f>IF(B145="","",IF(B145&gt;D145,"○",IF(B145&lt;D145,"●",IF(B145=D145,"△"))))</f>
        <v>●</v>
      </c>
      <c r="C144" s="416"/>
      <c r="D144" s="417"/>
      <c r="E144" s="418"/>
      <c r="F144" s="419"/>
      <c r="G144" s="420"/>
      <c r="H144" s="414" t="str">
        <f>IF(H145="","",IF(H145&gt;J145,"○",IF(H145&lt;J145,"●",IF(H145=J145,"△"))))</f>
        <v>○</v>
      </c>
      <c r="I144" s="416"/>
      <c r="J144" s="417"/>
      <c r="K144" s="414" t="str">
        <f>IF(K145="","",IF(K145&gt;M145,"○",IF(K145&lt;M145,"●",IF(K145=M145,"△"))))</f>
        <v>○</v>
      </c>
      <c r="L144" s="416"/>
      <c r="M144" s="417"/>
      <c r="N144" s="417">
        <f>COUNTIF(B144:M144,"○")</f>
        <v>2</v>
      </c>
      <c r="O144" s="409">
        <f>COUNTIF(B144:M144,"●")</f>
        <v>1</v>
      </c>
      <c r="P144" s="409">
        <f>COUNTIF(B144:M144,"△")</f>
        <v>0</v>
      </c>
      <c r="Q144" s="409">
        <f>(N144*3)+(P144*1)</f>
        <v>6</v>
      </c>
      <c r="R144" s="409">
        <f>SUM(B145,E145,H145,K145)</f>
        <v>7</v>
      </c>
      <c r="S144" s="409">
        <f>SUM(D145,G145,J145,M145)</f>
        <v>3</v>
      </c>
      <c r="T144" s="411">
        <f>R144-S144</f>
        <v>4</v>
      </c>
      <c r="U144" s="427">
        <v>2</v>
      </c>
      <c r="W144" s="408">
        <f>RANK(Q144,$Q$142:$Q$149)</f>
        <v>2</v>
      </c>
      <c r="X144" s="408">
        <f>RANK(T144,$T$142:$T$149)</f>
        <v>2</v>
      </c>
    </row>
    <row r="145" spans="1:24" ht="18" customHeight="1">
      <c r="A145" s="431"/>
      <c r="B145" s="108">
        <f>G143</f>
        <v>0</v>
      </c>
      <c r="C145" s="9" t="s">
        <v>32</v>
      </c>
      <c r="D145" s="109">
        <f>E143</f>
        <v>3</v>
      </c>
      <c r="E145" s="421"/>
      <c r="F145" s="422"/>
      <c r="G145" s="423"/>
      <c r="H145" s="9">
        <f>IF(予選リーグ結果!AO$22="","",予選リーグ結果!AO$22)</f>
        <v>5</v>
      </c>
      <c r="I145" s="9" t="s">
        <v>32</v>
      </c>
      <c r="J145" s="109">
        <f>IF(予選リーグ結果!AQ$22="","",予選リーグ結果!AQ$22)</f>
        <v>0</v>
      </c>
      <c r="K145" s="9">
        <f>IF(予選リーグ結果!AO$19="","",予選リーグ結果!AO$19)</f>
        <v>2</v>
      </c>
      <c r="L145" s="9" t="s">
        <v>32</v>
      </c>
      <c r="M145" s="109">
        <f>IF(予選リーグ結果!AQ$19="","",予選リーグ結果!AQ$19)</f>
        <v>0</v>
      </c>
      <c r="N145" s="424"/>
      <c r="O145" s="410"/>
      <c r="P145" s="410"/>
      <c r="Q145" s="410"/>
      <c r="R145" s="410"/>
      <c r="S145" s="410"/>
      <c r="T145" s="412"/>
      <c r="U145" s="427"/>
      <c r="W145" s="408"/>
      <c r="X145" s="408"/>
    </row>
    <row r="146" spans="1:24" ht="18" customHeight="1">
      <c r="A146" s="414" t="str">
        <f>予選組合せ!Q30</f>
        <v>横瀬西</v>
      </c>
      <c r="B146" s="414" t="str">
        <f>IF(B147="","",IF(B147&gt;D147,"○",IF(B147&lt;D147,"●",IF(B147=D147,"△"))))</f>
        <v>●</v>
      </c>
      <c r="C146" s="416"/>
      <c r="D146" s="417"/>
      <c r="E146" s="414" t="str">
        <f>IF(E147="","",IF(E147&gt;G147,"○",IF(E147&lt;G147,"●",IF(E147=G147,"△"))))</f>
        <v>●</v>
      </c>
      <c r="F146" s="416"/>
      <c r="G146" s="417"/>
      <c r="H146" s="418"/>
      <c r="I146" s="419"/>
      <c r="J146" s="420"/>
      <c r="K146" s="414" t="str">
        <f>IF(K147="","",IF(K147&gt;M147,"○",IF(K147&lt;M147,"●",IF(K147=M147,"△"))))</f>
        <v>○</v>
      </c>
      <c r="L146" s="416"/>
      <c r="M146" s="417"/>
      <c r="N146" s="417">
        <f>COUNTIF(B146:M146,"○")</f>
        <v>1</v>
      </c>
      <c r="O146" s="409">
        <f>COUNTIF(B146:M146,"●")</f>
        <v>2</v>
      </c>
      <c r="P146" s="409">
        <f>COUNTIF(B146:M146,"△")</f>
        <v>0</v>
      </c>
      <c r="Q146" s="409">
        <f>(N146*3)+(P146*1)</f>
        <v>3</v>
      </c>
      <c r="R146" s="409">
        <f>SUM(B147,E147,H147,K147)</f>
        <v>4</v>
      </c>
      <c r="S146" s="409">
        <f>SUM(D147,G147,J147,M147)</f>
        <v>9</v>
      </c>
      <c r="T146" s="411">
        <f>R146-S146</f>
        <v>-5</v>
      </c>
      <c r="U146" s="413">
        <v>3</v>
      </c>
      <c r="W146" s="408">
        <f>RANK(Q146,$Q$142:$Q$149)</f>
        <v>3</v>
      </c>
      <c r="X146" s="408">
        <f>RANK(T146,$T$142:$T$149)</f>
        <v>3</v>
      </c>
    </row>
    <row r="147" spans="1:24" ht="18" customHeight="1">
      <c r="A147" s="415"/>
      <c r="B147" s="108">
        <f>J143</f>
        <v>1</v>
      </c>
      <c r="C147" s="9" t="s">
        <v>32</v>
      </c>
      <c r="D147" s="109">
        <f>H143</f>
        <v>4</v>
      </c>
      <c r="E147" s="108">
        <f>J145</f>
        <v>0</v>
      </c>
      <c r="F147" s="9" t="s">
        <v>32</v>
      </c>
      <c r="G147" s="109">
        <f>H145</f>
        <v>5</v>
      </c>
      <c r="H147" s="421"/>
      <c r="I147" s="422"/>
      <c r="J147" s="423"/>
      <c r="K147" s="9">
        <f>IF(予選リーグ結果!AO$16="","",予選リーグ結果!AO$16)</f>
        <v>3</v>
      </c>
      <c r="L147" s="9" t="s">
        <v>32</v>
      </c>
      <c r="M147" s="109">
        <f>IF(予選リーグ結果!AQ$16="","",予選リーグ結果!AQ$16)</f>
        <v>0</v>
      </c>
      <c r="N147" s="424"/>
      <c r="O147" s="410"/>
      <c r="P147" s="410"/>
      <c r="Q147" s="410"/>
      <c r="R147" s="410"/>
      <c r="S147" s="410"/>
      <c r="T147" s="412"/>
      <c r="U147" s="413"/>
      <c r="W147" s="408"/>
      <c r="X147" s="408"/>
    </row>
    <row r="148" spans="1:24" ht="18" customHeight="1">
      <c r="A148" s="414" t="str">
        <f>予選組合せ!Q32</f>
        <v>三　芳</v>
      </c>
      <c r="B148" s="414" t="str">
        <f>IF(B149="","",IF(B149&gt;D149,"○",IF(B149&lt;D149,"●",IF(B149=D149,"△"))))</f>
        <v>●</v>
      </c>
      <c r="C148" s="416"/>
      <c r="D148" s="417"/>
      <c r="E148" s="414" t="str">
        <f>IF(E149="","",IF(E149&gt;G149,"○",IF(E149&lt;G149,"●",IF(E149=G149,"△"))))</f>
        <v>●</v>
      </c>
      <c r="F148" s="416"/>
      <c r="G148" s="417"/>
      <c r="H148" s="414" t="str">
        <f>IF(H149="","",IF(H149&gt;J149,"○",IF(H149&lt;J149,"●",IF(H149=J149,"△"))))</f>
        <v>●</v>
      </c>
      <c r="I148" s="416"/>
      <c r="J148" s="417"/>
      <c r="K148" s="418"/>
      <c r="L148" s="419"/>
      <c r="M148" s="420"/>
      <c r="N148" s="417">
        <f>COUNTIF(B148:M148,"○")</f>
        <v>0</v>
      </c>
      <c r="O148" s="409">
        <f>COUNTIF(B148:M148,"●")</f>
        <v>3</v>
      </c>
      <c r="P148" s="409">
        <f>COUNTIF(B148:M148,"△")</f>
        <v>0</v>
      </c>
      <c r="Q148" s="409">
        <f>(N148*3)+(P148*1)</f>
        <v>0</v>
      </c>
      <c r="R148" s="409">
        <f>SUM(B149,E149,H149,K149)</f>
        <v>0</v>
      </c>
      <c r="S148" s="409">
        <f>SUM(D149,G149,J149,M149)</f>
        <v>14</v>
      </c>
      <c r="T148" s="411">
        <f>R148-S148</f>
        <v>-14</v>
      </c>
      <c r="U148" s="413">
        <v>4</v>
      </c>
      <c r="W148" s="408">
        <f>RANK(Q148,$Q$142:$Q$149)</f>
        <v>4</v>
      </c>
      <c r="X148" s="408">
        <f>RANK(T148,$T$142:$T$149)</f>
        <v>4</v>
      </c>
    </row>
    <row r="149" spans="1:24" ht="18" customHeight="1">
      <c r="A149" s="415"/>
      <c r="B149" s="108">
        <f>M143</f>
        <v>0</v>
      </c>
      <c r="C149" s="9" t="s">
        <v>32</v>
      </c>
      <c r="D149" s="109">
        <f>K143</f>
        <v>9</v>
      </c>
      <c r="E149" s="108">
        <f>M145</f>
        <v>0</v>
      </c>
      <c r="F149" s="9" t="s">
        <v>32</v>
      </c>
      <c r="G149" s="109">
        <f>K145</f>
        <v>2</v>
      </c>
      <c r="H149" s="108">
        <f>M147</f>
        <v>0</v>
      </c>
      <c r="I149" s="9" t="s">
        <v>32</v>
      </c>
      <c r="J149" s="109">
        <f>K147</f>
        <v>3</v>
      </c>
      <c r="K149" s="421"/>
      <c r="L149" s="422"/>
      <c r="M149" s="423"/>
      <c r="N149" s="424"/>
      <c r="O149" s="410"/>
      <c r="P149" s="410"/>
      <c r="Q149" s="410"/>
      <c r="R149" s="410"/>
      <c r="S149" s="410"/>
      <c r="T149" s="412"/>
      <c r="U149" s="413"/>
      <c r="W149" s="408"/>
      <c r="X149" s="408"/>
    </row>
    <row r="151" spans="1:24" ht="18" customHeight="1">
      <c r="A151" s="291" t="s">
        <v>59</v>
      </c>
      <c r="B151" s="426" t="str">
        <f>IF(A152="","",A152)</f>
        <v>田　尻</v>
      </c>
      <c r="C151" s="426"/>
      <c r="D151" s="426"/>
      <c r="E151" s="426" t="str">
        <f>IF(A154="","",A154)</f>
        <v>大　野</v>
      </c>
      <c r="F151" s="426"/>
      <c r="G151" s="426"/>
      <c r="H151" s="426" t="str">
        <f>IF(A156="","",A156)</f>
        <v>大　在</v>
      </c>
      <c r="I151" s="426"/>
      <c r="J151" s="426"/>
      <c r="K151" s="426" t="str">
        <f>IF(A158="","",A158)</f>
        <v>玖　珠</v>
      </c>
      <c r="L151" s="426"/>
      <c r="M151" s="426"/>
      <c r="N151" s="110" t="s">
        <v>24</v>
      </c>
      <c r="O151" s="107" t="s">
        <v>25</v>
      </c>
      <c r="P151" s="107" t="s">
        <v>26</v>
      </c>
      <c r="Q151" s="107" t="s">
        <v>27</v>
      </c>
      <c r="R151" s="107" t="s">
        <v>28</v>
      </c>
      <c r="S151" s="107" t="s">
        <v>29</v>
      </c>
      <c r="T151" s="107" t="s">
        <v>30</v>
      </c>
      <c r="U151" s="107" t="s">
        <v>31</v>
      </c>
      <c r="W151" s="10" t="s">
        <v>52</v>
      </c>
      <c r="X151" s="10" t="s">
        <v>54</v>
      </c>
    </row>
    <row r="152" spans="1:24" ht="18" customHeight="1">
      <c r="A152" s="428" t="str">
        <f>予選組合せ!R26</f>
        <v>田　尻</v>
      </c>
      <c r="B152" s="418"/>
      <c r="C152" s="419"/>
      <c r="D152" s="420"/>
      <c r="E152" s="414" t="str">
        <f>IF(E153="","",IF(E153&gt;G153,"○",IF(E153&lt;G153,"●",IF(E153=G153,"△"))))</f>
        <v>○</v>
      </c>
      <c r="F152" s="416"/>
      <c r="G152" s="417"/>
      <c r="H152" s="414" t="str">
        <f>IF(H153="","",IF(H153&gt;J153,"○",IF(H153&lt;J153,"●",IF(H153=J153,"△"))))</f>
        <v>○</v>
      </c>
      <c r="I152" s="416"/>
      <c r="J152" s="417"/>
      <c r="K152" s="414" t="str">
        <f>IF(K153="","",IF(K153&gt;M153,"○",IF(K153&lt;M153,"●",IF(K153=M153,"△"))))</f>
        <v>△</v>
      </c>
      <c r="L152" s="416"/>
      <c r="M152" s="417"/>
      <c r="N152" s="409">
        <f>COUNTIF(B152:M152,"○")</f>
        <v>2</v>
      </c>
      <c r="O152" s="409">
        <f>COUNTIF(B152:M152,"●")</f>
        <v>0</v>
      </c>
      <c r="P152" s="409">
        <f>COUNTIF(B152:M152,"△")</f>
        <v>1</v>
      </c>
      <c r="Q152" s="409">
        <f>(N152*3)+(P152*1)</f>
        <v>7</v>
      </c>
      <c r="R152" s="409">
        <f>SUM(B153,E153,H153,K153)</f>
        <v>6</v>
      </c>
      <c r="S152" s="409">
        <f>SUM(D153,G153,J153,M153)</f>
        <v>0</v>
      </c>
      <c r="T152" s="411">
        <f>R152-S152</f>
        <v>6</v>
      </c>
      <c r="U152" s="425">
        <v>1</v>
      </c>
      <c r="W152" s="408" t="e">
        <f>RANK(Q152,$Q$142:$Q$149)</f>
        <v>#N/A</v>
      </c>
      <c r="X152" s="408" t="e">
        <f>RANK(T152,$T$142:$T$149)</f>
        <v>#N/A</v>
      </c>
    </row>
    <row r="153" spans="1:24" ht="18" customHeight="1">
      <c r="A153" s="429"/>
      <c r="B153" s="421"/>
      <c r="C153" s="422"/>
      <c r="D153" s="423"/>
      <c r="E153" s="9">
        <f>IF(予選リーグ結果!AU$17="","",予選リーグ結果!AU$17)</f>
        <v>2</v>
      </c>
      <c r="F153" s="9" t="s">
        <v>32</v>
      </c>
      <c r="G153" s="109">
        <f>IF(予選リーグ結果!AW$17="","",予選リーグ結果!AW$17)</f>
        <v>0</v>
      </c>
      <c r="H153" s="9">
        <f>IF(予選リーグ結果!AU$20="","",予選リーグ結果!AU$20)</f>
        <v>4</v>
      </c>
      <c r="I153" s="9" t="s">
        <v>32</v>
      </c>
      <c r="J153" s="109">
        <f>IF(予選リーグ結果!AW$20="","",予選リーグ結果!AW$20)</f>
        <v>0</v>
      </c>
      <c r="K153" s="9">
        <f>IF(予選リーグ結果!AU$23="","",予選リーグ結果!AU$23)</f>
        <v>0</v>
      </c>
      <c r="L153" s="9" t="s">
        <v>32</v>
      </c>
      <c r="M153" s="109">
        <f>IF(予選リーグ結果!AW$23="","",予選リーグ結果!AW$23)</f>
        <v>0</v>
      </c>
      <c r="N153" s="410"/>
      <c r="O153" s="410"/>
      <c r="P153" s="410"/>
      <c r="Q153" s="410"/>
      <c r="R153" s="410"/>
      <c r="S153" s="410"/>
      <c r="T153" s="412"/>
      <c r="U153" s="425"/>
      <c r="W153" s="408"/>
      <c r="X153" s="408"/>
    </row>
    <row r="154" spans="1:24" ht="18" customHeight="1">
      <c r="A154" s="414" t="str">
        <f>予選組合せ!R28</f>
        <v>大　野</v>
      </c>
      <c r="B154" s="414" t="str">
        <f>IF(B155="","",IF(B155&gt;D155,"○",IF(B155&lt;D155,"●",IF(B155=D155,"△"))))</f>
        <v>●</v>
      </c>
      <c r="C154" s="416"/>
      <c r="D154" s="417"/>
      <c r="E154" s="418"/>
      <c r="F154" s="419"/>
      <c r="G154" s="420"/>
      <c r="H154" s="414" t="str">
        <f>IF(H155="","",IF(H155&gt;J155,"○",IF(H155&lt;J155,"●",IF(H155=J155,"△"))))</f>
        <v>○</v>
      </c>
      <c r="I154" s="416"/>
      <c r="J154" s="417"/>
      <c r="K154" s="414" t="str">
        <f>IF(K155="","",IF(K155&gt;M155,"○",IF(K155&lt;M155,"●",IF(K155=M155,"△"))))</f>
        <v>△</v>
      </c>
      <c r="L154" s="416"/>
      <c r="M154" s="417"/>
      <c r="N154" s="417">
        <f>COUNTIF(B154:M154,"○")</f>
        <v>1</v>
      </c>
      <c r="O154" s="409">
        <f>COUNTIF(B154:M154,"●")</f>
        <v>1</v>
      </c>
      <c r="P154" s="409">
        <f>COUNTIF(B154:M154,"△")</f>
        <v>1</v>
      </c>
      <c r="Q154" s="409">
        <f>(N154*3)+(P154*1)</f>
        <v>4</v>
      </c>
      <c r="R154" s="409">
        <f>SUM(B155,E155,H155,K155)</f>
        <v>10</v>
      </c>
      <c r="S154" s="409">
        <f>SUM(D155,G155,J155,M155)</f>
        <v>3</v>
      </c>
      <c r="T154" s="411">
        <f>R154-S154</f>
        <v>7</v>
      </c>
      <c r="U154" s="413">
        <v>3</v>
      </c>
      <c r="W154" s="408" t="e">
        <f>RANK(Q154,$Q$142:$Q$149)</f>
        <v>#N/A</v>
      </c>
      <c r="X154" s="408" t="e">
        <f>RANK(T154,$T$142:$T$149)</f>
        <v>#N/A</v>
      </c>
    </row>
    <row r="155" spans="1:24" ht="18" customHeight="1">
      <c r="A155" s="415"/>
      <c r="B155" s="108">
        <f>G153</f>
        <v>0</v>
      </c>
      <c r="C155" s="9" t="s">
        <v>32</v>
      </c>
      <c r="D155" s="109">
        <f>E153</f>
        <v>2</v>
      </c>
      <c r="E155" s="421"/>
      <c r="F155" s="422"/>
      <c r="G155" s="423"/>
      <c r="H155" s="9">
        <f>IF(予選リーグ結果!AU$22="","",予選リーグ結果!AU$22)</f>
        <v>9</v>
      </c>
      <c r="I155" s="9" t="s">
        <v>32</v>
      </c>
      <c r="J155" s="109">
        <f>IF(予選リーグ結果!AW$22="","",予選リーグ結果!AW$22)</f>
        <v>0</v>
      </c>
      <c r="K155" s="9">
        <f>IF(予選リーグ結果!AU$19="","",予選リーグ結果!AU$19)</f>
        <v>1</v>
      </c>
      <c r="L155" s="9" t="s">
        <v>32</v>
      </c>
      <c r="M155" s="109">
        <f>IF(予選リーグ結果!AW$19="","",予選リーグ結果!AW$19)</f>
        <v>1</v>
      </c>
      <c r="N155" s="424"/>
      <c r="O155" s="410"/>
      <c r="P155" s="410"/>
      <c r="Q155" s="410"/>
      <c r="R155" s="410"/>
      <c r="S155" s="410"/>
      <c r="T155" s="412"/>
      <c r="U155" s="413"/>
      <c r="W155" s="408"/>
      <c r="X155" s="408"/>
    </row>
    <row r="156" spans="1:24" ht="18" customHeight="1">
      <c r="A156" s="414" t="str">
        <f>予選組合せ!R30</f>
        <v>大　在</v>
      </c>
      <c r="B156" s="414" t="str">
        <f>IF(B157="","",IF(B157&gt;D157,"○",IF(B157&lt;D157,"●",IF(B157=D157,"△"))))</f>
        <v>●</v>
      </c>
      <c r="C156" s="416"/>
      <c r="D156" s="417"/>
      <c r="E156" s="414" t="str">
        <f>IF(E157="","",IF(E157&gt;G157,"○",IF(E157&lt;G157,"●",IF(E157=G157,"△"))))</f>
        <v>●</v>
      </c>
      <c r="F156" s="416"/>
      <c r="G156" s="417"/>
      <c r="H156" s="418"/>
      <c r="I156" s="419"/>
      <c r="J156" s="420"/>
      <c r="K156" s="414" t="str">
        <f>IF(K157="","",IF(K157&gt;M157,"○",IF(K157&lt;M157,"●",IF(K157=M157,"△"))))</f>
        <v>●</v>
      </c>
      <c r="L156" s="416"/>
      <c r="M156" s="417"/>
      <c r="N156" s="417">
        <f>COUNTIF(B156:M156,"○")</f>
        <v>0</v>
      </c>
      <c r="O156" s="409">
        <f>COUNTIF(B156:M156,"●")</f>
        <v>3</v>
      </c>
      <c r="P156" s="409">
        <f>COUNTIF(B156:M156,"△")</f>
        <v>0</v>
      </c>
      <c r="Q156" s="409">
        <f>(N156*3)+(P156*1)</f>
        <v>0</v>
      </c>
      <c r="R156" s="409">
        <f>SUM(B157,E157,H157,K157)</f>
        <v>0</v>
      </c>
      <c r="S156" s="409">
        <f>SUM(D157,G157,J157,M157)</f>
        <v>24</v>
      </c>
      <c r="T156" s="411">
        <f>R156-S156</f>
        <v>-24</v>
      </c>
      <c r="U156" s="413">
        <v>4</v>
      </c>
      <c r="W156" s="408">
        <f>RANK(Q156,$Q$142:$Q$149)</f>
        <v>4</v>
      </c>
      <c r="X156" s="408" t="e">
        <f>RANK(T156,$T$142:$T$149)</f>
        <v>#N/A</v>
      </c>
    </row>
    <row r="157" spans="1:24" ht="18" customHeight="1">
      <c r="A157" s="415"/>
      <c r="B157" s="108">
        <f>J153</f>
        <v>0</v>
      </c>
      <c r="C157" s="9" t="s">
        <v>32</v>
      </c>
      <c r="D157" s="109">
        <f>H153</f>
        <v>4</v>
      </c>
      <c r="E157" s="108">
        <f>J155</f>
        <v>0</v>
      </c>
      <c r="F157" s="9" t="s">
        <v>32</v>
      </c>
      <c r="G157" s="109">
        <f>H155</f>
        <v>9</v>
      </c>
      <c r="H157" s="421"/>
      <c r="I157" s="422"/>
      <c r="J157" s="423"/>
      <c r="K157" s="9">
        <f>IF(予選リーグ結果!AU$16="","",予選リーグ結果!AU$16)</f>
        <v>0</v>
      </c>
      <c r="L157" s="9" t="s">
        <v>32</v>
      </c>
      <c r="M157" s="109">
        <f>IF(予選リーグ結果!AW$16="","",予選リーグ結果!AW$16)</f>
        <v>11</v>
      </c>
      <c r="N157" s="424"/>
      <c r="O157" s="410"/>
      <c r="P157" s="410"/>
      <c r="Q157" s="410"/>
      <c r="R157" s="410"/>
      <c r="S157" s="410"/>
      <c r="T157" s="412"/>
      <c r="U157" s="413"/>
      <c r="W157" s="408"/>
      <c r="X157" s="408"/>
    </row>
    <row r="158" spans="1:24" ht="18" customHeight="1">
      <c r="A158" s="430" t="str">
        <f>予選組合せ!R32</f>
        <v>玖　珠</v>
      </c>
      <c r="B158" s="414" t="str">
        <f>IF(B159="","",IF(B159&gt;D159,"○",IF(B159&lt;D159,"●",IF(B159=D159,"△"))))</f>
        <v>△</v>
      </c>
      <c r="C158" s="416"/>
      <c r="D158" s="417"/>
      <c r="E158" s="414" t="str">
        <f>IF(E159="","",IF(E159&gt;G159,"○",IF(E159&lt;G159,"●",IF(E159=G159,"△"))))</f>
        <v>△</v>
      </c>
      <c r="F158" s="416"/>
      <c r="G158" s="417"/>
      <c r="H158" s="414" t="str">
        <f>IF(H159="","",IF(H159&gt;J159,"○",IF(H159&lt;J159,"●",IF(H159=J159,"△"))))</f>
        <v>○</v>
      </c>
      <c r="I158" s="416"/>
      <c r="J158" s="417"/>
      <c r="K158" s="418"/>
      <c r="L158" s="419"/>
      <c r="M158" s="420"/>
      <c r="N158" s="417">
        <f>COUNTIF(B158:M158,"○")</f>
        <v>1</v>
      </c>
      <c r="O158" s="409">
        <f>COUNTIF(B158:M158,"●")</f>
        <v>0</v>
      </c>
      <c r="P158" s="409">
        <f>COUNTIF(B158:M158,"△")</f>
        <v>2</v>
      </c>
      <c r="Q158" s="409">
        <f>(N158*3)+(P158*1)</f>
        <v>5</v>
      </c>
      <c r="R158" s="409">
        <f>SUM(B159,E159,H159,K159)</f>
        <v>12</v>
      </c>
      <c r="S158" s="409">
        <f>SUM(D159,G159,J159,M159)</f>
        <v>1</v>
      </c>
      <c r="T158" s="411">
        <f>R158-S158</f>
        <v>11</v>
      </c>
      <c r="U158" s="427">
        <v>2</v>
      </c>
      <c r="W158" s="408" t="e">
        <f>RANK(Q158,$Q$142:$Q$149)</f>
        <v>#N/A</v>
      </c>
      <c r="X158" s="408" t="e">
        <f>RANK(T158,$T$142:$T$149)</f>
        <v>#N/A</v>
      </c>
    </row>
    <row r="159" spans="1:24" ht="18" customHeight="1">
      <c r="A159" s="431"/>
      <c r="B159" s="108">
        <f>M153</f>
        <v>0</v>
      </c>
      <c r="C159" s="9" t="s">
        <v>32</v>
      </c>
      <c r="D159" s="109">
        <f>K153</f>
        <v>0</v>
      </c>
      <c r="E159" s="108">
        <f>M155</f>
        <v>1</v>
      </c>
      <c r="F159" s="9" t="s">
        <v>32</v>
      </c>
      <c r="G159" s="109">
        <f>K155</f>
        <v>1</v>
      </c>
      <c r="H159" s="108">
        <f>M157</f>
        <v>11</v>
      </c>
      <c r="I159" s="9" t="s">
        <v>32</v>
      </c>
      <c r="J159" s="109">
        <f>K157</f>
        <v>0</v>
      </c>
      <c r="K159" s="421"/>
      <c r="L159" s="422"/>
      <c r="M159" s="423"/>
      <c r="N159" s="424"/>
      <c r="O159" s="410"/>
      <c r="P159" s="410"/>
      <c r="Q159" s="410"/>
      <c r="R159" s="410"/>
      <c r="S159" s="410"/>
      <c r="T159" s="412"/>
      <c r="U159" s="427"/>
      <c r="W159" s="408"/>
      <c r="X159" s="408"/>
    </row>
    <row r="160" spans="1:24" ht="17.25" hidden="1" customHeight="1">
      <c r="A160" s="414" t="e">
        <f>IF(#REF!="","",#REF!)</f>
        <v>#REF!</v>
      </c>
      <c r="B160" s="414"/>
      <c r="C160" s="416"/>
      <c r="D160" s="417"/>
      <c r="E160" s="414"/>
      <c r="F160" s="416"/>
      <c r="G160" s="417"/>
      <c r="H160" s="414"/>
      <c r="I160" s="416"/>
      <c r="J160" s="417"/>
      <c r="K160" s="414"/>
      <c r="L160" s="416"/>
      <c r="M160" s="417"/>
      <c r="N160" s="417"/>
      <c r="O160" s="409"/>
      <c r="P160" s="409"/>
      <c r="Q160" s="409"/>
      <c r="R160" s="426"/>
      <c r="S160" s="426"/>
      <c r="T160" s="411"/>
      <c r="U160" s="426"/>
      <c r="W160" s="408">
        <f>RANK(Q160,$Q$142:$Q$149)</f>
        <v>4</v>
      </c>
      <c r="X160" s="408" t="e">
        <f>RANK(T160,$T$142:$T$149)</f>
        <v>#N/A</v>
      </c>
    </row>
    <row r="161" spans="1:24" ht="18" hidden="1" customHeight="1">
      <c r="A161" s="415"/>
      <c r="B161" s="108"/>
      <c r="C161" s="9"/>
      <c r="D161" s="109"/>
      <c r="E161" s="9"/>
      <c r="F161" s="9"/>
      <c r="G161" s="109"/>
      <c r="H161" s="108"/>
      <c r="I161" s="9"/>
      <c r="J161" s="109"/>
      <c r="K161" s="108"/>
      <c r="L161" s="9"/>
      <c r="M161" s="109"/>
      <c r="N161" s="424"/>
      <c r="O161" s="410"/>
      <c r="P161" s="410"/>
      <c r="Q161" s="410"/>
      <c r="R161" s="426"/>
      <c r="S161" s="426"/>
      <c r="T161" s="412"/>
      <c r="U161" s="426"/>
      <c r="W161" s="408"/>
      <c r="X161" s="408"/>
    </row>
  </sheetData>
  <mergeCells count="1039">
    <mergeCell ref="A160:A161"/>
    <mergeCell ref="B160:D160"/>
    <mergeCell ref="E160:G160"/>
    <mergeCell ref="H160:J160"/>
    <mergeCell ref="K160:M160"/>
    <mergeCell ref="R160:R161"/>
    <mergeCell ref="S160:S161"/>
    <mergeCell ref="T160:T161"/>
    <mergeCell ref="U160:U161"/>
    <mergeCell ref="N160:N161"/>
    <mergeCell ref="O160:O161"/>
    <mergeCell ref="P160:P161"/>
    <mergeCell ref="Q160:Q161"/>
    <mergeCell ref="A158:A159"/>
    <mergeCell ref="B158:D158"/>
    <mergeCell ref="E158:G158"/>
    <mergeCell ref="H158:J158"/>
    <mergeCell ref="K158:M159"/>
    <mergeCell ref="T158:T159"/>
    <mergeCell ref="U158:U159"/>
    <mergeCell ref="N158:N159"/>
    <mergeCell ref="O158:O159"/>
    <mergeCell ref="P158:P159"/>
    <mergeCell ref="Q158:Q159"/>
    <mergeCell ref="R158:R159"/>
    <mergeCell ref="S158:S159"/>
    <mergeCell ref="U152:U153"/>
    <mergeCell ref="A154:A155"/>
    <mergeCell ref="B154:D154"/>
    <mergeCell ref="E154:G155"/>
    <mergeCell ref="H154:J154"/>
    <mergeCell ref="K154:M154"/>
    <mergeCell ref="T154:T155"/>
    <mergeCell ref="U154:U155"/>
    <mergeCell ref="N154:N155"/>
    <mergeCell ref="O154:O155"/>
    <mergeCell ref="P154:P155"/>
    <mergeCell ref="Q154:Q155"/>
    <mergeCell ref="A156:A157"/>
    <mergeCell ref="B156:D156"/>
    <mergeCell ref="E156:G156"/>
    <mergeCell ref="H156:J157"/>
    <mergeCell ref="R154:R155"/>
    <mergeCell ref="S154:S155"/>
    <mergeCell ref="O156:O157"/>
    <mergeCell ref="P156:P157"/>
    <mergeCell ref="Q156:Q157"/>
    <mergeCell ref="R156:R157"/>
    <mergeCell ref="K156:M156"/>
    <mergeCell ref="N156:N157"/>
    <mergeCell ref="S156:S157"/>
    <mergeCell ref="T156:T157"/>
    <mergeCell ref="U156:U157"/>
    <mergeCell ref="B151:D151"/>
    <mergeCell ref="E151:G151"/>
    <mergeCell ref="H151:J151"/>
    <mergeCell ref="K151:M151"/>
    <mergeCell ref="A152:A153"/>
    <mergeCell ref="B152:D153"/>
    <mergeCell ref="E152:G152"/>
    <mergeCell ref="H152:J152"/>
    <mergeCell ref="O152:O153"/>
    <mergeCell ref="P152:P153"/>
    <mergeCell ref="Q152:Q153"/>
    <mergeCell ref="R152:R153"/>
    <mergeCell ref="K152:M152"/>
    <mergeCell ref="N152:N153"/>
    <mergeCell ref="S152:S153"/>
    <mergeCell ref="T152:T153"/>
    <mergeCell ref="T144:T145"/>
    <mergeCell ref="A146:A147"/>
    <mergeCell ref="B146:D146"/>
    <mergeCell ref="E146:G146"/>
    <mergeCell ref="H146:J147"/>
    <mergeCell ref="K146:M146"/>
    <mergeCell ref="T146:T147"/>
    <mergeCell ref="O144:O145"/>
    <mergeCell ref="P144:P145"/>
    <mergeCell ref="Q144:Q145"/>
    <mergeCell ref="R144:R145"/>
    <mergeCell ref="K144:M144"/>
    <mergeCell ref="N144:N145"/>
    <mergeCell ref="S144:S145"/>
    <mergeCell ref="U144:U145"/>
    <mergeCell ref="A144:A145"/>
    <mergeCell ref="B144:D144"/>
    <mergeCell ref="E144:G145"/>
    <mergeCell ref="H144:J144"/>
    <mergeCell ref="T142:T143"/>
    <mergeCell ref="U142:U143"/>
    <mergeCell ref="N142:N143"/>
    <mergeCell ref="O142:O143"/>
    <mergeCell ref="U146:U147"/>
    <mergeCell ref="N146:N147"/>
    <mergeCell ref="O146:O147"/>
    <mergeCell ref="P146:P147"/>
    <mergeCell ref="Q146:Q147"/>
    <mergeCell ref="A148:A149"/>
    <mergeCell ref="B148:D148"/>
    <mergeCell ref="E148:G148"/>
    <mergeCell ref="H148:J148"/>
    <mergeCell ref="K148:M149"/>
    <mergeCell ref="R146:R147"/>
    <mergeCell ref="S146:S147"/>
    <mergeCell ref="O148:O149"/>
    <mergeCell ref="P148:P149"/>
    <mergeCell ref="Q148:Q149"/>
    <mergeCell ref="R148:R149"/>
    <mergeCell ref="N148:N149"/>
    <mergeCell ref="S148:S149"/>
    <mergeCell ref="T148:T149"/>
    <mergeCell ref="U148:U149"/>
    <mergeCell ref="A138:A139"/>
    <mergeCell ref="B138:D138"/>
    <mergeCell ref="E138:G138"/>
    <mergeCell ref="H138:J138"/>
    <mergeCell ref="K138:M139"/>
    <mergeCell ref="T138:T139"/>
    <mergeCell ref="U138:U139"/>
    <mergeCell ref="N138:N139"/>
    <mergeCell ref="O138:O139"/>
    <mergeCell ref="P138:P139"/>
    <mergeCell ref="Q138:Q139"/>
    <mergeCell ref="R138:R139"/>
    <mergeCell ref="S138:S139"/>
    <mergeCell ref="P142:P143"/>
    <mergeCell ref="Q142:Q143"/>
    <mergeCell ref="R142:R143"/>
    <mergeCell ref="S142:S143"/>
    <mergeCell ref="A142:A143"/>
    <mergeCell ref="B142:D143"/>
    <mergeCell ref="E142:G142"/>
    <mergeCell ref="H142:J142"/>
    <mergeCell ref="K142:M142"/>
    <mergeCell ref="B141:D141"/>
    <mergeCell ref="E141:G141"/>
    <mergeCell ref="H141:J141"/>
    <mergeCell ref="K141:M141"/>
    <mergeCell ref="U132:U133"/>
    <mergeCell ref="A134:A135"/>
    <mergeCell ref="B134:D134"/>
    <mergeCell ref="E134:G135"/>
    <mergeCell ref="H134:J134"/>
    <mergeCell ref="K134:M134"/>
    <mergeCell ref="T134:T135"/>
    <mergeCell ref="U134:U135"/>
    <mergeCell ref="N134:N135"/>
    <mergeCell ref="O134:O135"/>
    <mergeCell ref="P134:P135"/>
    <mergeCell ref="Q134:Q135"/>
    <mergeCell ref="A136:A137"/>
    <mergeCell ref="B136:D136"/>
    <mergeCell ref="E136:G136"/>
    <mergeCell ref="H136:J137"/>
    <mergeCell ref="R134:R135"/>
    <mergeCell ref="S134:S135"/>
    <mergeCell ref="O136:O137"/>
    <mergeCell ref="P136:P137"/>
    <mergeCell ref="Q136:Q137"/>
    <mergeCell ref="R136:R137"/>
    <mergeCell ref="K136:M136"/>
    <mergeCell ref="N136:N137"/>
    <mergeCell ref="S136:S137"/>
    <mergeCell ref="T136:T137"/>
    <mergeCell ref="U136:U137"/>
    <mergeCell ref="B131:D131"/>
    <mergeCell ref="E131:G131"/>
    <mergeCell ref="H131:J131"/>
    <mergeCell ref="K131:M131"/>
    <mergeCell ref="A132:A133"/>
    <mergeCell ref="B132:D133"/>
    <mergeCell ref="E132:G132"/>
    <mergeCell ref="H132:J132"/>
    <mergeCell ref="O132:O133"/>
    <mergeCell ref="P132:P133"/>
    <mergeCell ref="Q132:Q133"/>
    <mergeCell ref="R132:R133"/>
    <mergeCell ref="K132:M132"/>
    <mergeCell ref="N132:N133"/>
    <mergeCell ref="S132:S133"/>
    <mergeCell ref="T132:T133"/>
    <mergeCell ref="T124:T125"/>
    <mergeCell ref="A126:A127"/>
    <mergeCell ref="B126:D126"/>
    <mergeCell ref="E126:G126"/>
    <mergeCell ref="H126:J127"/>
    <mergeCell ref="K126:M126"/>
    <mergeCell ref="T126:T127"/>
    <mergeCell ref="O124:O125"/>
    <mergeCell ref="P124:P125"/>
    <mergeCell ref="Q124:Q125"/>
    <mergeCell ref="R124:R125"/>
    <mergeCell ref="K124:M124"/>
    <mergeCell ref="N124:N125"/>
    <mergeCell ref="S124:S125"/>
    <mergeCell ref="U124:U125"/>
    <mergeCell ref="A124:A125"/>
    <mergeCell ref="B124:D124"/>
    <mergeCell ref="E124:G125"/>
    <mergeCell ref="H124:J124"/>
    <mergeCell ref="T122:T123"/>
    <mergeCell ref="U122:U123"/>
    <mergeCell ref="N122:N123"/>
    <mergeCell ref="O122:O123"/>
    <mergeCell ref="U126:U127"/>
    <mergeCell ref="N126:N127"/>
    <mergeCell ref="O126:O127"/>
    <mergeCell ref="P126:P127"/>
    <mergeCell ref="Q126:Q127"/>
    <mergeCell ref="A128:A129"/>
    <mergeCell ref="B128:D128"/>
    <mergeCell ref="E128:G128"/>
    <mergeCell ref="H128:J128"/>
    <mergeCell ref="K128:M129"/>
    <mergeCell ref="R126:R127"/>
    <mergeCell ref="S126:S127"/>
    <mergeCell ref="O128:O129"/>
    <mergeCell ref="P128:P129"/>
    <mergeCell ref="Q128:Q129"/>
    <mergeCell ref="R128:R129"/>
    <mergeCell ref="N128:N129"/>
    <mergeCell ref="S128:S129"/>
    <mergeCell ref="T128:T129"/>
    <mergeCell ref="U128:U129"/>
    <mergeCell ref="A118:A119"/>
    <mergeCell ref="B118:D118"/>
    <mergeCell ref="E118:G118"/>
    <mergeCell ref="H118:J118"/>
    <mergeCell ref="K118:M119"/>
    <mergeCell ref="T118:T119"/>
    <mergeCell ref="U118:U119"/>
    <mergeCell ref="N118:N119"/>
    <mergeCell ref="O118:O119"/>
    <mergeCell ref="P118:P119"/>
    <mergeCell ref="Q118:Q119"/>
    <mergeCell ref="R118:R119"/>
    <mergeCell ref="S118:S119"/>
    <mergeCell ref="P122:P123"/>
    <mergeCell ref="Q122:Q123"/>
    <mergeCell ref="R122:R123"/>
    <mergeCell ref="S122:S123"/>
    <mergeCell ref="A122:A123"/>
    <mergeCell ref="B122:D123"/>
    <mergeCell ref="E122:G122"/>
    <mergeCell ref="H122:J122"/>
    <mergeCell ref="K122:M122"/>
    <mergeCell ref="B121:D121"/>
    <mergeCell ref="E121:G121"/>
    <mergeCell ref="H121:J121"/>
    <mergeCell ref="K121:M121"/>
    <mergeCell ref="U112:U113"/>
    <mergeCell ref="A114:A115"/>
    <mergeCell ref="B114:D114"/>
    <mergeCell ref="E114:G115"/>
    <mergeCell ref="H114:J114"/>
    <mergeCell ref="K114:M114"/>
    <mergeCell ref="T114:T115"/>
    <mergeCell ref="U114:U115"/>
    <mergeCell ref="N114:N115"/>
    <mergeCell ref="O114:O115"/>
    <mergeCell ref="P114:P115"/>
    <mergeCell ref="Q114:Q115"/>
    <mergeCell ref="A116:A117"/>
    <mergeCell ref="B116:D116"/>
    <mergeCell ref="E116:G116"/>
    <mergeCell ref="H116:J117"/>
    <mergeCell ref="R114:R115"/>
    <mergeCell ref="S114:S115"/>
    <mergeCell ref="O116:O117"/>
    <mergeCell ref="P116:P117"/>
    <mergeCell ref="Q116:Q117"/>
    <mergeCell ref="R116:R117"/>
    <mergeCell ref="K116:M116"/>
    <mergeCell ref="N116:N117"/>
    <mergeCell ref="S116:S117"/>
    <mergeCell ref="T116:T117"/>
    <mergeCell ref="U116:U117"/>
    <mergeCell ref="B111:D111"/>
    <mergeCell ref="E111:G111"/>
    <mergeCell ref="H111:J111"/>
    <mergeCell ref="K111:M111"/>
    <mergeCell ref="A112:A113"/>
    <mergeCell ref="B112:D113"/>
    <mergeCell ref="E112:G112"/>
    <mergeCell ref="H112:J112"/>
    <mergeCell ref="O112:O113"/>
    <mergeCell ref="P112:P113"/>
    <mergeCell ref="Q112:Q113"/>
    <mergeCell ref="R112:R113"/>
    <mergeCell ref="K112:M112"/>
    <mergeCell ref="N112:N113"/>
    <mergeCell ref="S112:S113"/>
    <mergeCell ref="T112:T113"/>
    <mergeCell ref="T104:T105"/>
    <mergeCell ref="A106:A107"/>
    <mergeCell ref="B106:D106"/>
    <mergeCell ref="E106:G106"/>
    <mergeCell ref="H106:J107"/>
    <mergeCell ref="K106:M106"/>
    <mergeCell ref="T106:T107"/>
    <mergeCell ref="O104:O105"/>
    <mergeCell ref="P104:P105"/>
    <mergeCell ref="Q104:Q105"/>
    <mergeCell ref="R104:R105"/>
    <mergeCell ref="K104:M104"/>
    <mergeCell ref="N104:N105"/>
    <mergeCell ref="S104:S105"/>
    <mergeCell ref="U104:U105"/>
    <mergeCell ref="A104:A105"/>
    <mergeCell ref="B104:D104"/>
    <mergeCell ref="E104:G105"/>
    <mergeCell ref="H104:J104"/>
    <mergeCell ref="T102:T103"/>
    <mergeCell ref="U102:U103"/>
    <mergeCell ref="N102:N103"/>
    <mergeCell ref="O102:O103"/>
    <mergeCell ref="U106:U107"/>
    <mergeCell ref="N106:N107"/>
    <mergeCell ref="O106:O107"/>
    <mergeCell ref="P106:P107"/>
    <mergeCell ref="Q106:Q107"/>
    <mergeCell ref="A108:A109"/>
    <mergeCell ref="B108:D108"/>
    <mergeCell ref="E108:G108"/>
    <mergeCell ref="H108:J108"/>
    <mergeCell ref="K108:M109"/>
    <mergeCell ref="R106:R107"/>
    <mergeCell ref="S106:S107"/>
    <mergeCell ref="O108:O109"/>
    <mergeCell ref="P108:P109"/>
    <mergeCell ref="Q108:Q109"/>
    <mergeCell ref="R108:R109"/>
    <mergeCell ref="N108:N109"/>
    <mergeCell ref="S108:S109"/>
    <mergeCell ref="T108:T109"/>
    <mergeCell ref="U108:U109"/>
    <mergeCell ref="A98:A99"/>
    <mergeCell ref="B98:D98"/>
    <mergeCell ref="E98:G98"/>
    <mergeCell ref="H98:J98"/>
    <mergeCell ref="K98:M99"/>
    <mergeCell ref="T98:T99"/>
    <mergeCell ref="U98:U99"/>
    <mergeCell ref="N98:N99"/>
    <mergeCell ref="O98:O99"/>
    <mergeCell ref="P98:P99"/>
    <mergeCell ref="Q98:Q99"/>
    <mergeCell ref="R98:R99"/>
    <mergeCell ref="S98:S99"/>
    <mergeCell ref="P102:P103"/>
    <mergeCell ref="Q102:Q103"/>
    <mergeCell ref="R102:R103"/>
    <mergeCell ref="S102:S103"/>
    <mergeCell ref="A102:A103"/>
    <mergeCell ref="B102:D103"/>
    <mergeCell ref="E102:G102"/>
    <mergeCell ref="H102:J102"/>
    <mergeCell ref="K102:M102"/>
    <mergeCell ref="B101:D101"/>
    <mergeCell ref="E101:G101"/>
    <mergeCell ref="H101:J101"/>
    <mergeCell ref="K101:M101"/>
    <mergeCell ref="U92:U93"/>
    <mergeCell ref="A94:A95"/>
    <mergeCell ref="B94:D94"/>
    <mergeCell ref="E94:G95"/>
    <mergeCell ref="H94:J94"/>
    <mergeCell ref="K94:M94"/>
    <mergeCell ref="T94:T95"/>
    <mergeCell ref="U94:U95"/>
    <mergeCell ref="N94:N95"/>
    <mergeCell ref="O94:O95"/>
    <mergeCell ref="P94:P95"/>
    <mergeCell ref="Q94:Q95"/>
    <mergeCell ref="A96:A97"/>
    <mergeCell ref="B96:D96"/>
    <mergeCell ref="E96:G96"/>
    <mergeCell ref="H96:J97"/>
    <mergeCell ref="R94:R95"/>
    <mergeCell ref="S94:S95"/>
    <mergeCell ref="O96:O97"/>
    <mergeCell ref="P96:P97"/>
    <mergeCell ref="Q96:Q97"/>
    <mergeCell ref="R96:R97"/>
    <mergeCell ref="K96:M96"/>
    <mergeCell ref="N96:N97"/>
    <mergeCell ref="S96:S97"/>
    <mergeCell ref="T96:T97"/>
    <mergeCell ref="U96:U97"/>
    <mergeCell ref="B91:D91"/>
    <mergeCell ref="E91:G91"/>
    <mergeCell ref="H91:J91"/>
    <mergeCell ref="K91:M91"/>
    <mergeCell ref="A92:A93"/>
    <mergeCell ref="B92:D93"/>
    <mergeCell ref="E92:G92"/>
    <mergeCell ref="H92:J92"/>
    <mergeCell ref="O92:O93"/>
    <mergeCell ref="P92:P93"/>
    <mergeCell ref="Q92:Q93"/>
    <mergeCell ref="R92:R93"/>
    <mergeCell ref="K92:M92"/>
    <mergeCell ref="N92:N93"/>
    <mergeCell ref="S92:S93"/>
    <mergeCell ref="T92:T93"/>
    <mergeCell ref="A86:A87"/>
    <mergeCell ref="B86:D86"/>
    <mergeCell ref="E86:G86"/>
    <mergeCell ref="H86:J87"/>
    <mergeCell ref="K86:M86"/>
    <mergeCell ref="T86:T87"/>
    <mergeCell ref="U86:U87"/>
    <mergeCell ref="N86:N87"/>
    <mergeCell ref="O86:O87"/>
    <mergeCell ref="P86:P87"/>
    <mergeCell ref="Q86:Q87"/>
    <mergeCell ref="A88:A89"/>
    <mergeCell ref="B88:D88"/>
    <mergeCell ref="E88:G88"/>
    <mergeCell ref="H88:J88"/>
    <mergeCell ref="K88:M89"/>
    <mergeCell ref="R86:R87"/>
    <mergeCell ref="S86:S87"/>
    <mergeCell ref="O88:O89"/>
    <mergeCell ref="P88:P89"/>
    <mergeCell ref="Q88:Q89"/>
    <mergeCell ref="R88:R89"/>
    <mergeCell ref="N88:N89"/>
    <mergeCell ref="S88:S89"/>
    <mergeCell ref="T88:T89"/>
    <mergeCell ref="U88:U89"/>
    <mergeCell ref="T82:T83"/>
    <mergeCell ref="U82:U83"/>
    <mergeCell ref="N82:N83"/>
    <mergeCell ref="O82:O83"/>
    <mergeCell ref="P82:P83"/>
    <mergeCell ref="Q82:Q83"/>
    <mergeCell ref="A84:A85"/>
    <mergeCell ref="B84:D84"/>
    <mergeCell ref="E84:G85"/>
    <mergeCell ref="H84:J84"/>
    <mergeCell ref="R82:R83"/>
    <mergeCell ref="S82:S83"/>
    <mergeCell ref="O84:O85"/>
    <mergeCell ref="P84:P85"/>
    <mergeCell ref="Q84:Q85"/>
    <mergeCell ref="R84:R85"/>
    <mergeCell ref="K84:M84"/>
    <mergeCell ref="N84:N85"/>
    <mergeCell ref="S84:S85"/>
    <mergeCell ref="T84:T85"/>
    <mergeCell ref="U84:U85"/>
    <mergeCell ref="E81:G81"/>
    <mergeCell ref="H81:J81"/>
    <mergeCell ref="K81:M81"/>
    <mergeCell ref="A82:A83"/>
    <mergeCell ref="B82:D83"/>
    <mergeCell ref="E82:G82"/>
    <mergeCell ref="H82:J82"/>
    <mergeCell ref="K82:M82"/>
    <mergeCell ref="B81:D81"/>
    <mergeCell ref="K1:M1"/>
    <mergeCell ref="K2:M2"/>
    <mergeCell ref="H8:J8"/>
    <mergeCell ref="H1:J1"/>
    <mergeCell ref="H2:J2"/>
    <mergeCell ref="H6:J7"/>
    <mergeCell ref="K8:M9"/>
    <mergeCell ref="K4:M4"/>
    <mergeCell ref="K6:M6"/>
    <mergeCell ref="B31:D31"/>
    <mergeCell ref="E31:G31"/>
    <mergeCell ref="H31:J31"/>
    <mergeCell ref="K31:M31"/>
    <mergeCell ref="B21:D21"/>
    <mergeCell ref="E21:G21"/>
    <mergeCell ref="H21:J21"/>
    <mergeCell ref="K21:M21"/>
    <mergeCell ref="B11:D11"/>
    <mergeCell ref="E11:G11"/>
    <mergeCell ref="H11:J11"/>
    <mergeCell ref="K11:M11"/>
    <mergeCell ref="A44:A45"/>
    <mergeCell ref="B44:D44"/>
    <mergeCell ref="N2:N3"/>
    <mergeCell ref="N4:N5"/>
    <mergeCell ref="N6:N7"/>
    <mergeCell ref="N8:N9"/>
    <mergeCell ref="B1:D1"/>
    <mergeCell ref="E1:G1"/>
    <mergeCell ref="O8:O9"/>
    <mergeCell ref="P8:P9"/>
    <mergeCell ref="O2:O3"/>
    <mergeCell ref="P2:P3"/>
    <mergeCell ref="O6:O7"/>
    <mergeCell ref="P6:P7"/>
    <mergeCell ref="O4:O5"/>
    <mergeCell ref="P4:P5"/>
    <mergeCell ref="A2:A3"/>
    <mergeCell ref="A4:A5"/>
    <mergeCell ref="A6:A7"/>
    <mergeCell ref="A8:A9"/>
    <mergeCell ref="H4:J4"/>
    <mergeCell ref="B8:D8"/>
    <mergeCell ref="E8:G8"/>
    <mergeCell ref="B4:D4"/>
    <mergeCell ref="B6:D6"/>
    <mergeCell ref="E2:G2"/>
    <mergeCell ref="E6:G6"/>
    <mergeCell ref="B2:D3"/>
    <mergeCell ref="E4:G5"/>
    <mergeCell ref="T42:T43"/>
    <mergeCell ref="U42:U43"/>
    <mergeCell ref="U6:U7"/>
    <mergeCell ref="U8:U9"/>
    <mergeCell ref="S6:S7"/>
    <mergeCell ref="S8:S9"/>
    <mergeCell ref="T2:T3"/>
    <mergeCell ref="R2:R3"/>
    <mergeCell ref="S2:S3"/>
    <mergeCell ref="S4:S5"/>
    <mergeCell ref="R8:R9"/>
    <mergeCell ref="R6:R7"/>
    <mergeCell ref="Q2:Q3"/>
    <mergeCell ref="Q4:Q5"/>
    <mergeCell ref="Q6:Q7"/>
    <mergeCell ref="Q8:Q9"/>
    <mergeCell ref="T4:T5"/>
    <mergeCell ref="T6:T7"/>
    <mergeCell ref="T8:T9"/>
    <mergeCell ref="R4:R5"/>
    <mergeCell ref="U2:U3"/>
    <mergeCell ref="U4:U5"/>
    <mergeCell ref="T34:T35"/>
    <mergeCell ref="U34:U35"/>
    <mergeCell ref="T32:T33"/>
    <mergeCell ref="U32:U33"/>
    <mergeCell ref="S24:S25"/>
    <mergeCell ref="S18:S19"/>
    <mergeCell ref="T18:T19"/>
    <mergeCell ref="R12:R13"/>
    <mergeCell ref="S12:S13"/>
    <mergeCell ref="A36:A37"/>
    <mergeCell ref="B36:D36"/>
    <mergeCell ref="E36:G36"/>
    <mergeCell ref="H36:J37"/>
    <mergeCell ref="K36:M36"/>
    <mergeCell ref="T36:T37"/>
    <mergeCell ref="U36:U37"/>
    <mergeCell ref="N36:N37"/>
    <mergeCell ref="O36:O37"/>
    <mergeCell ref="P36:P37"/>
    <mergeCell ref="Q36:Q37"/>
    <mergeCell ref="A38:A39"/>
    <mergeCell ref="B38:D38"/>
    <mergeCell ref="E38:G38"/>
    <mergeCell ref="H38:J38"/>
    <mergeCell ref="K38:M39"/>
    <mergeCell ref="R36:R37"/>
    <mergeCell ref="S36:S37"/>
    <mergeCell ref="O38:O39"/>
    <mergeCell ref="P38:P39"/>
    <mergeCell ref="Q38:Q39"/>
    <mergeCell ref="R38:R39"/>
    <mergeCell ref="N38:N39"/>
    <mergeCell ref="S38:S39"/>
    <mergeCell ref="T38:T39"/>
    <mergeCell ref="U38:U39"/>
    <mergeCell ref="A34:A35"/>
    <mergeCell ref="B34:D34"/>
    <mergeCell ref="E34:G35"/>
    <mergeCell ref="H34:J34"/>
    <mergeCell ref="R32:R33"/>
    <mergeCell ref="S32:S33"/>
    <mergeCell ref="O34:O35"/>
    <mergeCell ref="P34:P35"/>
    <mergeCell ref="Q34:Q35"/>
    <mergeCell ref="R34:R35"/>
    <mergeCell ref="K34:M34"/>
    <mergeCell ref="N34:N35"/>
    <mergeCell ref="S34:S35"/>
    <mergeCell ref="A32:A33"/>
    <mergeCell ref="B32:D33"/>
    <mergeCell ref="E32:G32"/>
    <mergeCell ref="H32:J32"/>
    <mergeCell ref="K32:M32"/>
    <mergeCell ref="N32:N33"/>
    <mergeCell ref="O32:O33"/>
    <mergeCell ref="A28:A29"/>
    <mergeCell ref="B28:D28"/>
    <mergeCell ref="E28:G28"/>
    <mergeCell ref="H28:J28"/>
    <mergeCell ref="K28:M29"/>
    <mergeCell ref="T28:T29"/>
    <mergeCell ref="U28:U29"/>
    <mergeCell ref="N28:N29"/>
    <mergeCell ref="O28:O29"/>
    <mergeCell ref="P28:P29"/>
    <mergeCell ref="Q28:Q29"/>
    <mergeCell ref="R28:R29"/>
    <mergeCell ref="S28:S29"/>
    <mergeCell ref="P32:P33"/>
    <mergeCell ref="Q32:Q33"/>
    <mergeCell ref="U22:U23"/>
    <mergeCell ref="A24:A25"/>
    <mergeCell ref="B24:D24"/>
    <mergeCell ref="E24:G25"/>
    <mergeCell ref="H24:J24"/>
    <mergeCell ref="K24:M24"/>
    <mergeCell ref="T24:T25"/>
    <mergeCell ref="U24:U25"/>
    <mergeCell ref="N24:N25"/>
    <mergeCell ref="O24:O25"/>
    <mergeCell ref="P24:P25"/>
    <mergeCell ref="Q24:Q25"/>
    <mergeCell ref="A26:A27"/>
    <mergeCell ref="B26:D26"/>
    <mergeCell ref="E26:G26"/>
    <mergeCell ref="H26:J27"/>
    <mergeCell ref="R24:R25"/>
    <mergeCell ref="O26:O27"/>
    <mergeCell ref="P26:P27"/>
    <mergeCell ref="Q26:Q27"/>
    <mergeCell ref="R26:R27"/>
    <mergeCell ref="K26:M26"/>
    <mergeCell ref="N26:N27"/>
    <mergeCell ref="S26:S27"/>
    <mergeCell ref="T26:T27"/>
    <mergeCell ref="U26:U27"/>
    <mergeCell ref="A22:A23"/>
    <mergeCell ref="B22:D23"/>
    <mergeCell ref="E22:G22"/>
    <mergeCell ref="H22:J22"/>
    <mergeCell ref="O22:O23"/>
    <mergeCell ref="T16:T17"/>
    <mergeCell ref="U16:U17"/>
    <mergeCell ref="N16:N17"/>
    <mergeCell ref="O16:O17"/>
    <mergeCell ref="P16:P17"/>
    <mergeCell ref="Q16:Q17"/>
    <mergeCell ref="A18:A19"/>
    <mergeCell ref="B18:D18"/>
    <mergeCell ref="E18:G18"/>
    <mergeCell ref="H18:J18"/>
    <mergeCell ref="K18:M19"/>
    <mergeCell ref="R16:R17"/>
    <mergeCell ref="S16:S17"/>
    <mergeCell ref="O18:O19"/>
    <mergeCell ref="P18:P19"/>
    <mergeCell ref="Q18:Q19"/>
    <mergeCell ref="R18:R19"/>
    <mergeCell ref="N18:N19"/>
    <mergeCell ref="O14:O15"/>
    <mergeCell ref="P14:P15"/>
    <mergeCell ref="Q14:Q15"/>
    <mergeCell ref="R14:R15"/>
    <mergeCell ref="K14:M14"/>
    <mergeCell ref="N14:N15"/>
    <mergeCell ref="S14:S15"/>
    <mergeCell ref="T14:T15"/>
    <mergeCell ref="U14:U15"/>
    <mergeCell ref="A12:A13"/>
    <mergeCell ref="B12:D13"/>
    <mergeCell ref="E12:G12"/>
    <mergeCell ref="H12:J12"/>
    <mergeCell ref="K12:M12"/>
    <mergeCell ref="T12:T13"/>
    <mergeCell ref="U12:U13"/>
    <mergeCell ref="N12:N13"/>
    <mergeCell ref="O12:O13"/>
    <mergeCell ref="P12:P13"/>
    <mergeCell ref="Q12:Q13"/>
    <mergeCell ref="N42:N43"/>
    <mergeCell ref="O42:O43"/>
    <mergeCell ref="P42:P43"/>
    <mergeCell ref="Q42:Q43"/>
    <mergeCell ref="R42:R43"/>
    <mergeCell ref="S42:S43"/>
    <mergeCell ref="A42:A43"/>
    <mergeCell ref="B42:D43"/>
    <mergeCell ref="E42:G42"/>
    <mergeCell ref="H42:J42"/>
    <mergeCell ref="K42:M42"/>
    <mergeCell ref="B41:D41"/>
    <mergeCell ref="E41:G41"/>
    <mergeCell ref="H41:J41"/>
    <mergeCell ref="K41:M41"/>
    <mergeCell ref="U18:U19"/>
    <mergeCell ref="A14:A15"/>
    <mergeCell ref="B14:D14"/>
    <mergeCell ref="E14:G15"/>
    <mergeCell ref="H14:J14"/>
    <mergeCell ref="P22:P23"/>
    <mergeCell ref="Q22:Q23"/>
    <mergeCell ref="R22:R23"/>
    <mergeCell ref="K22:M22"/>
    <mergeCell ref="N22:N23"/>
    <mergeCell ref="S22:S23"/>
    <mergeCell ref="T22:T23"/>
    <mergeCell ref="A16:A17"/>
    <mergeCell ref="B16:D16"/>
    <mergeCell ref="E16:G16"/>
    <mergeCell ref="H16:J17"/>
    <mergeCell ref="K16:M16"/>
    <mergeCell ref="P46:P47"/>
    <mergeCell ref="Q46:Q47"/>
    <mergeCell ref="R46:R47"/>
    <mergeCell ref="S46:S47"/>
    <mergeCell ref="T46:T47"/>
    <mergeCell ref="U46:U47"/>
    <mergeCell ref="U44:U45"/>
    <mergeCell ref="A46:A47"/>
    <mergeCell ref="B46:D46"/>
    <mergeCell ref="E46:G46"/>
    <mergeCell ref="H46:J47"/>
    <mergeCell ref="K46:M46"/>
    <mergeCell ref="N46:N47"/>
    <mergeCell ref="O46:O47"/>
    <mergeCell ref="O44:O45"/>
    <mergeCell ref="P44:P45"/>
    <mergeCell ref="Q44:Q45"/>
    <mergeCell ref="T44:T45"/>
    <mergeCell ref="E44:G45"/>
    <mergeCell ref="H44:J44"/>
    <mergeCell ref="K44:M44"/>
    <mergeCell ref="N44:N45"/>
    <mergeCell ref="R44:R45"/>
    <mergeCell ref="S44:S45"/>
    <mergeCell ref="S48:S49"/>
    <mergeCell ref="T48:T49"/>
    <mergeCell ref="U48:U49"/>
    <mergeCell ref="N48:N49"/>
    <mergeCell ref="O48:O49"/>
    <mergeCell ref="P48:P49"/>
    <mergeCell ref="Q48:Q49"/>
    <mergeCell ref="R48:R49"/>
    <mergeCell ref="A48:A49"/>
    <mergeCell ref="B48:D48"/>
    <mergeCell ref="E48:G48"/>
    <mergeCell ref="H48:J48"/>
    <mergeCell ref="K48:M49"/>
    <mergeCell ref="B51:D51"/>
    <mergeCell ref="E51:G51"/>
    <mergeCell ref="H51:J51"/>
    <mergeCell ref="K51:M51"/>
    <mergeCell ref="T54:T55"/>
    <mergeCell ref="U54:U55"/>
    <mergeCell ref="A56:A57"/>
    <mergeCell ref="B56:D56"/>
    <mergeCell ref="E56:G56"/>
    <mergeCell ref="H56:J57"/>
    <mergeCell ref="K56:M56"/>
    <mergeCell ref="N56:N57"/>
    <mergeCell ref="N54:N55"/>
    <mergeCell ref="O54:O55"/>
    <mergeCell ref="P54:P55"/>
    <mergeCell ref="Q54:Q55"/>
    <mergeCell ref="R54:R55"/>
    <mergeCell ref="S54:S55"/>
    <mergeCell ref="S52:S53"/>
    <mergeCell ref="T52:T53"/>
    <mergeCell ref="U52:U53"/>
    <mergeCell ref="A54:A55"/>
    <mergeCell ref="B54:D54"/>
    <mergeCell ref="E54:G55"/>
    <mergeCell ref="H54:J54"/>
    <mergeCell ref="K54:M54"/>
    <mergeCell ref="N52:N53"/>
    <mergeCell ref="O52:O53"/>
    <mergeCell ref="P52:P53"/>
    <mergeCell ref="Q52:Q53"/>
    <mergeCell ref="R52:R53"/>
    <mergeCell ref="A52:A53"/>
    <mergeCell ref="B52:D53"/>
    <mergeCell ref="E52:G52"/>
    <mergeCell ref="H52:J52"/>
    <mergeCell ref="K52:M52"/>
    <mergeCell ref="P58:P59"/>
    <mergeCell ref="Q58:Q59"/>
    <mergeCell ref="R58:R59"/>
    <mergeCell ref="S58:S59"/>
    <mergeCell ref="T58:T59"/>
    <mergeCell ref="U58:U59"/>
    <mergeCell ref="U56:U57"/>
    <mergeCell ref="A58:A59"/>
    <mergeCell ref="B58:D58"/>
    <mergeCell ref="E58:G58"/>
    <mergeCell ref="H58:J58"/>
    <mergeCell ref="K58:M59"/>
    <mergeCell ref="N58:N59"/>
    <mergeCell ref="O58:O59"/>
    <mergeCell ref="O56:O57"/>
    <mergeCell ref="P56:P57"/>
    <mergeCell ref="Q56:Q57"/>
    <mergeCell ref="R56:R57"/>
    <mergeCell ref="S56:S57"/>
    <mergeCell ref="T56:T57"/>
    <mergeCell ref="S62:S63"/>
    <mergeCell ref="T62:T63"/>
    <mergeCell ref="U62:U63"/>
    <mergeCell ref="H64:J64"/>
    <mergeCell ref="K64:M64"/>
    <mergeCell ref="O62:O63"/>
    <mergeCell ref="P62:P63"/>
    <mergeCell ref="Q62:Q63"/>
    <mergeCell ref="R62:R63"/>
    <mergeCell ref="B61:D61"/>
    <mergeCell ref="E61:G61"/>
    <mergeCell ref="H61:J61"/>
    <mergeCell ref="K61:M61"/>
    <mergeCell ref="N62:N63"/>
    <mergeCell ref="A62:A63"/>
    <mergeCell ref="B62:D63"/>
    <mergeCell ref="E62:G62"/>
    <mergeCell ref="H62:J62"/>
    <mergeCell ref="K62:M62"/>
    <mergeCell ref="U66:U67"/>
    <mergeCell ref="A68:A69"/>
    <mergeCell ref="B68:D68"/>
    <mergeCell ref="E68:G68"/>
    <mergeCell ref="H68:J68"/>
    <mergeCell ref="K68:M69"/>
    <mergeCell ref="N68:N69"/>
    <mergeCell ref="N66:N67"/>
    <mergeCell ref="O66:O67"/>
    <mergeCell ref="P66:P67"/>
    <mergeCell ref="Q66:Q67"/>
    <mergeCell ref="R66:R67"/>
    <mergeCell ref="S66:S67"/>
    <mergeCell ref="T64:T65"/>
    <mergeCell ref="U64:U65"/>
    <mergeCell ref="A66:A67"/>
    <mergeCell ref="B66:D66"/>
    <mergeCell ref="E66:G66"/>
    <mergeCell ref="H66:J67"/>
    <mergeCell ref="K66:M66"/>
    <mergeCell ref="N64:N65"/>
    <mergeCell ref="O64:O65"/>
    <mergeCell ref="P64:P65"/>
    <mergeCell ref="Q64:Q65"/>
    <mergeCell ref="A64:A65"/>
    <mergeCell ref="B64:D64"/>
    <mergeCell ref="E64:G65"/>
    <mergeCell ref="S64:S65"/>
    <mergeCell ref="R64:R65"/>
    <mergeCell ref="O68:O69"/>
    <mergeCell ref="P68:P69"/>
    <mergeCell ref="Q68:Q69"/>
    <mergeCell ref="R68:R69"/>
    <mergeCell ref="S68:S69"/>
    <mergeCell ref="T68:T69"/>
    <mergeCell ref="B71:D71"/>
    <mergeCell ref="E71:G71"/>
    <mergeCell ref="H71:J71"/>
    <mergeCell ref="K71:M71"/>
    <mergeCell ref="S72:S73"/>
    <mergeCell ref="T72:T73"/>
    <mergeCell ref="U72:U73"/>
    <mergeCell ref="A74:A75"/>
    <mergeCell ref="B74:D74"/>
    <mergeCell ref="E74:G75"/>
    <mergeCell ref="H74:J74"/>
    <mergeCell ref="K74:M74"/>
    <mergeCell ref="N72:N73"/>
    <mergeCell ref="O72:O73"/>
    <mergeCell ref="P72:P73"/>
    <mergeCell ref="Q72:Q73"/>
    <mergeCell ref="R72:R73"/>
    <mergeCell ref="A72:A73"/>
    <mergeCell ref="B72:D73"/>
    <mergeCell ref="E72:G72"/>
    <mergeCell ref="H72:J72"/>
    <mergeCell ref="K72:M72"/>
    <mergeCell ref="A78:A79"/>
    <mergeCell ref="B78:D78"/>
    <mergeCell ref="E78:G78"/>
    <mergeCell ref="H78:J78"/>
    <mergeCell ref="K78:M79"/>
    <mergeCell ref="N78:N79"/>
    <mergeCell ref="O78:O79"/>
    <mergeCell ref="O76:O77"/>
    <mergeCell ref="P76:P77"/>
    <mergeCell ref="Q76:Q77"/>
    <mergeCell ref="R76:R77"/>
    <mergeCell ref="S76:S77"/>
    <mergeCell ref="T76:T77"/>
    <mergeCell ref="T74:T75"/>
    <mergeCell ref="U74:U75"/>
    <mergeCell ref="A76:A77"/>
    <mergeCell ref="B76:D76"/>
    <mergeCell ref="E76:G76"/>
    <mergeCell ref="H76:J77"/>
    <mergeCell ref="K76:M76"/>
    <mergeCell ref="N76:N77"/>
    <mergeCell ref="N74:N75"/>
    <mergeCell ref="O74:O75"/>
    <mergeCell ref="P74:P75"/>
    <mergeCell ref="Q74:Q75"/>
    <mergeCell ref="U76:U77"/>
    <mergeCell ref="R74:R75"/>
    <mergeCell ref="S74:S75"/>
    <mergeCell ref="W16:W17"/>
    <mergeCell ref="W18:W19"/>
    <mergeCell ref="W22:W23"/>
    <mergeCell ref="W24:W25"/>
    <mergeCell ref="W2:W3"/>
    <mergeCell ref="W4:W5"/>
    <mergeCell ref="W6:W7"/>
    <mergeCell ref="W8:W9"/>
    <mergeCell ref="W12:W13"/>
    <mergeCell ref="W14:W15"/>
    <mergeCell ref="P78:P79"/>
    <mergeCell ref="Q78:Q79"/>
    <mergeCell ref="R78:R79"/>
    <mergeCell ref="S78:S79"/>
    <mergeCell ref="T78:T79"/>
    <mergeCell ref="U78:U79"/>
    <mergeCell ref="W46:W47"/>
    <mergeCell ref="W48:W49"/>
    <mergeCell ref="W52:W53"/>
    <mergeCell ref="W54:W55"/>
    <mergeCell ref="W36:W37"/>
    <mergeCell ref="W38:W39"/>
    <mergeCell ref="W42:W43"/>
    <mergeCell ref="W44:W45"/>
    <mergeCell ref="W26:W27"/>
    <mergeCell ref="W28:W29"/>
    <mergeCell ref="W32:W33"/>
    <mergeCell ref="W34:W35"/>
    <mergeCell ref="W76:W77"/>
    <mergeCell ref="W78:W79"/>
    <mergeCell ref="U68:U69"/>
    <mergeCell ref="T66:T67"/>
    <mergeCell ref="W82:W83"/>
    <mergeCell ref="W84:W85"/>
    <mergeCell ref="W66:W67"/>
    <mergeCell ref="W68:W69"/>
    <mergeCell ref="W72:W73"/>
    <mergeCell ref="W74:W75"/>
    <mergeCell ref="W56:W57"/>
    <mergeCell ref="W58:W59"/>
    <mergeCell ref="W62:W63"/>
    <mergeCell ref="W64:W65"/>
    <mergeCell ref="W122:W123"/>
    <mergeCell ref="W124:W125"/>
    <mergeCell ref="W106:W107"/>
    <mergeCell ref="W108:W109"/>
    <mergeCell ref="W112:W113"/>
    <mergeCell ref="W114:W115"/>
    <mergeCell ref="W96:W97"/>
    <mergeCell ref="W98:W99"/>
    <mergeCell ref="W102:W103"/>
    <mergeCell ref="W104:W105"/>
    <mergeCell ref="W86:W87"/>
    <mergeCell ref="W88:W89"/>
    <mergeCell ref="W92:W93"/>
    <mergeCell ref="W94:W95"/>
    <mergeCell ref="W156:W157"/>
    <mergeCell ref="W158:W159"/>
    <mergeCell ref="W160:W161"/>
    <mergeCell ref="X2:X3"/>
    <mergeCell ref="X4:X5"/>
    <mergeCell ref="X6:X7"/>
    <mergeCell ref="X8:X9"/>
    <mergeCell ref="W146:W147"/>
    <mergeCell ref="W148:W149"/>
    <mergeCell ref="W152:W153"/>
    <mergeCell ref="W154:W155"/>
    <mergeCell ref="W136:W137"/>
    <mergeCell ref="W138:W139"/>
    <mergeCell ref="W142:W143"/>
    <mergeCell ref="W144:W145"/>
    <mergeCell ref="W126:W127"/>
    <mergeCell ref="W128:W129"/>
    <mergeCell ref="W132:W133"/>
    <mergeCell ref="W134:W135"/>
    <mergeCell ref="W116:W117"/>
    <mergeCell ref="W118:W119"/>
    <mergeCell ref="X32:X33"/>
    <mergeCell ref="X34:X35"/>
    <mergeCell ref="X36:X37"/>
    <mergeCell ref="X38:X39"/>
    <mergeCell ref="X72:X73"/>
    <mergeCell ref="X74:X75"/>
    <mergeCell ref="X76:X77"/>
    <mergeCell ref="X78:X79"/>
    <mergeCell ref="X122:X123"/>
    <mergeCell ref="X124:X125"/>
    <mergeCell ref="X22:X23"/>
    <mergeCell ref="X24:X25"/>
    <mergeCell ref="X26:X27"/>
    <mergeCell ref="X28:X29"/>
    <mergeCell ref="X12:X13"/>
    <mergeCell ref="X14:X15"/>
    <mergeCell ref="X16:X17"/>
    <mergeCell ref="X18:X19"/>
    <mergeCell ref="X62:X63"/>
    <mergeCell ref="X64:X65"/>
    <mergeCell ref="X66:X67"/>
    <mergeCell ref="X68:X69"/>
    <mergeCell ref="X52:X53"/>
    <mergeCell ref="X54:X55"/>
    <mergeCell ref="X56:X57"/>
    <mergeCell ref="X58:X59"/>
    <mergeCell ref="X42:X43"/>
    <mergeCell ref="X44:X45"/>
    <mergeCell ref="X46:X47"/>
    <mergeCell ref="X48:X49"/>
    <mergeCell ref="X102:X103"/>
    <mergeCell ref="X104:X105"/>
    <mergeCell ref="X106:X107"/>
    <mergeCell ref="X108:X109"/>
    <mergeCell ref="X152:X153"/>
    <mergeCell ref="X154:X155"/>
    <mergeCell ref="X156:X157"/>
    <mergeCell ref="X158:X159"/>
    <mergeCell ref="X92:X93"/>
    <mergeCell ref="X94:X95"/>
    <mergeCell ref="X96:X97"/>
    <mergeCell ref="X98:X99"/>
    <mergeCell ref="X82:X83"/>
    <mergeCell ref="X84:X85"/>
    <mergeCell ref="X86:X87"/>
    <mergeCell ref="X88:X89"/>
    <mergeCell ref="X160:X161"/>
    <mergeCell ref="X142:X143"/>
    <mergeCell ref="X144:X145"/>
    <mergeCell ref="X146:X147"/>
    <mergeCell ref="X148:X149"/>
    <mergeCell ref="X132:X133"/>
    <mergeCell ref="X134:X135"/>
    <mergeCell ref="X136:X137"/>
    <mergeCell ref="X138:X139"/>
    <mergeCell ref="X126:X127"/>
    <mergeCell ref="X128:X129"/>
    <mergeCell ref="X112:X113"/>
    <mergeCell ref="X114:X115"/>
    <mergeCell ref="X116:X117"/>
    <mergeCell ref="X118:X119"/>
  </mergeCells>
  <phoneticPr fontId="13"/>
  <printOptions horizontalCentered="1" verticalCentered="1"/>
  <pageMargins left="0" right="0" top="0.59055118110236227" bottom="0" header="0.31496062992125984" footer="0.51181102362204722"/>
  <pageSetup paperSize="9" orientation="portrait" horizontalDpi="4294967293" r:id="rId1"/>
  <headerFooter alignWithMargins="0">
    <oddHeader>&amp;C第43回大分県スポーツ少年団サッカー交流大会・予選結果</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pageSetUpPr fitToPage="1"/>
  </sheetPr>
  <dimension ref="B1:BX36"/>
  <sheetViews>
    <sheetView tabSelected="1" view="pageBreakPreview" zoomScale="90" zoomScaleNormal="85" zoomScaleSheetLayoutView="90" workbookViewId="0"/>
  </sheetViews>
  <sheetFormatPr defaultColWidth="2.1328125" defaultRowHeight="13.5" customHeight="1"/>
  <cols>
    <col min="1" max="5" width="2.1328125" style="33"/>
    <col min="6" max="11" width="2.6328125" style="33" bestFit="1" customWidth="1"/>
    <col min="12" max="13" width="2.86328125" style="33" bestFit="1" customWidth="1"/>
    <col min="14" max="27" width="2.6328125" style="33" bestFit="1" customWidth="1"/>
    <col min="28" max="29" width="2.86328125" style="33" bestFit="1" customWidth="1"/>
    <col min="30" max="30" width="2.1328125" style="33"/>
    <col min="31" max="34" width="2.6328125" style="33" bestFit="1" customWidth="1"/>
    <col min="35" max="38" width="2.1328125" style="33"/>
    <col min="39" max="43" width="2.6328125" style="33" bestFit="1" customWidth="1"/>
    <col min="44" max="44" width="2.86328125" style="33" bestFit="1" customWidth="1"/>
    <col min="45" max="54" width="2.6328125" style="33" bestFit="1" customWidth="1"/>
    <col min="55" max="55" width="2.1328125" style="33"/>
    <col min="56" max="58" width="2.6328125" style="33" bestFit="1" customWidth="1"/>
    <col min="59" max="59" width="2.1328125" style="33"/>
    <col min="60" max="61" width="2.86328125" style="33" bestFit="1" customWidth="1"/>
    <col min="62" max="66" width="2.6328125" style="33" bestFit="1" customWidth="1"/>
    <col min="67" max="16384" width="2.1328125" style="33"/>
  </cols>
  <sheetData>
    <row r="1" spans="2:76" s="14" customFormat="1" ht="41.75">
      <c r="C1" s="502" t="s">
        <v>343</v>
      </c>
      <c r="D1" s="502"/>
      <c r="E1" s="502"/>
      <c r="F1" s="502"/>
      <c r="G1" s="502"/>
      <c r="H1" s="502"/>
      <c r="I1" s="502"/>
      <c r="J1" s="502"/>
      <c r="K1" s="502"/>
      <c r="L1" s="502"/>
      <c r="M1" s="502"/>
      <c r="N1" s="502"/>
      <c r="O1" s="502"/>
      <c r="P1" s="502"/>
      <c r="Q1" s="502"/>
      <c r="R1" s="502"/>
      <c r="S1" s="502"/>
      <c r="T1" s="502"/>
      <c r="U1" s="502"/>
      <c r="V1" s="502"/>
      <c r="W1" s="502"/>
      <c r="X1" s="502"/>
      <c r="Y1" s="502"/>
      <c r="Z1" s="502"/>
      <c r="AA1" s="502"/>
      <c r="AB1" s="502"/>
      <c r="AC1" s="502"/>
      <c r="AD1" s="502"/>
      <c r="AE1" s="502"/>
      <c r="AF1" s="502"/>
      <c r="AG1" s="502"/>
      <c r="AH1" s="502"/>
      <c r="AI1" s="502"/>
      <c r="AJ1" s="502"/>
      <c r="AK1" s="502"/>
      <c r="AL1" s="502"/>
      <c r="AM1" s="502"/>
      <c r="AN1" s="502"/>
      <c r="AO1" s="502"/>
      <c r="AP1" s="502"/>
      <c r="AQ1" s="502"/>
      <c r="AR1" s="502"/>
      <c r="AS1" s="502"/>
      <c r="AT1" s="502"/>
      <c r="AU1" s="502"/>
      <c r="AV1" s="502"/>
      <c r="AW1" s="502"/>
      <c r="AX1" s="502"/>
      <c r="AY1" s="502"/>
      <c r="AZ1" s="502"/>
      <c r="BA1" s="502"/>
      <c r="BB1" s="502"/>
      <c r="BC1" s="502"/>
      <c r="BD1" s="502"/>
      <c r="BE1" s="502"/>
      <c r="BF1" s="502"/>
      <c r="BG1" s="502"/>
      <c r="BH1" s="502"/>
      <c r="BI1" s="502"/>
      <c r="BJ1" s="502"/>
      <c r="BK1" s="502"/>
      <c r="BL1" s="502"/>
      <c r="BM1" s="502"/>
      <c r="BN1" s="502"/>
      <c r="BO1" s="502"/>
      <c r="BP1" s="502"/>
    </row>
    <row r="2" spans="2:76" s="14" customFormat="1" ht="13.5" customHeight="1">
      <c r="C2" s="97"/>
      <c r="D2" s="97"/>
      <c r="E2" s="97"/>
      <c r="F2" s="58" t="s">
        <v>250</v>
      </c>
      <c r="G2" s="59"/>
      <c r="H2" s="59"/>
      <c r="I2" s="59"/>
      <c r="J2" s="59"/>
      <c r="K2" s="59"/>
      <c r="L2" s="59"/>
      <c r="M2" s="59"/>
      <c r="N2" s="97"/>
      <c r="O2" s="97"/>
      <c r="P2" s="97"/>
      <c r="Q2" s="97"/>
      <c r="R2" s="97"/>
      <c r="S2" s="97"/>
      <c r="T2" s="97"/>
      <c r="U2" s="97"/>
      <c r="V2" s="97"/>
      <c r="W2" s="97"/>
      <c r="X2" s="97"/>
      <c r="Y2" s="97"/>
      <c r="Z2" s="97"/>
      <c r="AA2" s="97"/>
      <c r="AB2" s="97"/>
      <c r="AC2" s="97"/>
      <c r="AD2" s="97"/>
      <c r="AE2" s="385"/>
      <c r="AF2" s="97"/>
      <c r="AG2" s="97"/>
      <c r="AH2" s="97"/>
      <c r="AI2" s="97"/>
      <c r="AJ2" s="97"/>
      <c r="AK2" s="97"/>
      <c r="AL2" s="97"/>
      <c r="AM2" s="97"/>
      <c r="AN2" s="97"/>
      <c r="AO2" s="97"/>
      <c r="AP2" s="97"/>
      <c r="AQ2" s="97"/>
      <c r="AR2" s="97"/>
      <c r="AS2" s="97"/>
      <c r="AT2" s="97"/>
      <c r="AU2" s="97"/>
      <c r="AV2" s="97"/>
      <c r="AW2" s="97"/>
      <c r="AX2" s="97"/>
      <c r="AY2" s="97"/>
      <c r="AZ2" s="97"/>
      <c r="BA2" s="97"/>
      <c r="BB2" s="97"/>
      <c r="BC2" s="97"/>
      <c r="BD2" s="97"/>
      <c r="BE2" s="97"/>
      <c r="BF2" s="97"/>
      <c r="BG2" s="97"/>
      <c r="BH2" s="97"/>
      <c r="BI2" s="97"/>
      <c r="BJ2" s="97"/>
      <c r="BK2" s="97"/>
      <c r="BL2" s="97"/>
      <c r="BM2" s="97"/>
      <c r="BN2" s="97"/>
      <c r="BO2" s="97"/>
      <c r="BP2" s="97"/>
    </row>
    <row r="3" spans="2:76" s="14" customFormat="1" ht="13.5" customHeight="1">
      <c r="C3" s="97"/>
      <c r="D3" s="97"/>
      <c r="E3" s="97"/>
      <c r="F3" s="58" t="s">
        <v>251</v>
      </c>
      <c r="H3" s="59"/>
      <c r="I3" s="59"/>
      <c r="J3" s="59"/>
      <c r="K3" s="59"/>
      <c r="L3" s="59"/>
      <c r="M3" s="59"/>
      <c r="N3" s="19"/>
      <c r="O3" s="97"/>
      <c r="P3" s="97"/>
      <c r="Q3" s="97"/>
      <c r="R3" s="97"/>
      <c r="S3" s="97"/>
      <c r="T3" s="97"/>
      <c r="U3" s="97"/>
      <c r="V3" s="97"/>
      <c r="W3" s="97"/>
      <c r="X3" s="97"/>
      <c r="Y3" s="97"/>
      <c r="Z3" s="97"/>
      <c r="AA3" s="97"/>
      <c r="AB3" s="97"/>
      <c r="AC3" s="97"/>
      <c r="AD3" s="97"/>
      <c r="AE3" s="97"/>
      <c r="AF3" s="97"/>
      <c r="AG3" s="97"/>
      <c r="AH3" s="97"/>
      <c r="AI3" s="97"/>
      <c r="AJ3" s="97"/>
      <c r="AK3" s="97"/>
      <c r="AL3" s="97"/>
      <c r="AM3" s="97"/>
      <c r="AN3" s="97"/>
      <c r="AO3" s="97"/>
      <c r="AP3" s="97"/>
      <c r="AQ3" s="97"/>
      <c r="AR3" s="32" t="s">
        <v>48</v>
      </c>
      <c r="AS3" s="503" t="s">
        <v>583</v>
      </c>
      <c r="AT3" s="503"/>
      <c r="AU3" s="503"/>
      <c r="AV3" s="503"/>
      <c r="AW3" s="503"/>
      <c r="AX3" s="503"/>
      <c r="AY3" s="503"/>
      <c r="AZ3" s="503"/>
      <c r="BA3" s="97"/>
      <c r="BB3" s="97"/>
      <c r="BC3" s="97"/>
      <c r="BD3" s="97"/>
      <c r="BE3" s="97"/>
      <c r="BF3" s="33"/>
      <c r="BG3" s="33"/>
      <c r="BI3" s="32" t="s">
        <v>252</v>
      </c>
      <c r="BJ3" s="228" t="s">
        <v>586</v>
      </c>
      <c r="BK3" s="55"/>
      <c r="BL3" s="97"/>
      <c r="BM3" s="97"/>
      <c r="BN3" s="97"/>
      <c r="BO3" s="97"/>
      <c r="BP3" s="97"/>
    </row>
    <row r="4" spans="2:76" s="14" customFormat="1" ht="13.5" customHeight="1">
      <c r="C4" s="97"/>
      <c r="D4" s="97"/>
      <c r="E4" s="97"/>
      <c r="F4" s="58"/>
      <c r="H4" s="58"/>
      <c r="I4" s="58"/>
      <c r="J4" s="59"/>
      <c r="K4" s="59"/>
      <c r="L4" s="59"/>
      <c r="M4" s="59"/>
      <c r="N4" s="19"/>
      <c r="O4" s="97"/>
      <c r="P4" s="97"/>
      <c r="Q4" s="97"/>
      <c r="R4" s="97"/>
      <c r="S4" s="97"/>
      <c r="T4" s="97"/>
      <c r="U4" s="97"/>
      <c r="V4" s="97"/>
      <c r="W4" s="97"/>
      <c r="X4" s="97"/>
      <c r="Y4" s="97"/>
      <c r="Z4" s="97"/>
      <c r="AA4" s="97"/>
      <c r="AB4" s="97"/>
      <c r="AC4" s="97"/>
      <c r="AD4" s="97"/>
      <c r="AE4" s="97"/>
      <c r="AF4" s="97"/>
      <c r="AG4" s="97"/>
      <c r="AH4" s="97"/>
      <c r="AI4" s="97"/>
      <c r="AJ4" s="97"/>
      <c r="AK4" s="97"/>
      <c r="AL4" s="97"/>
      <c r="AM4" s="97"/>
      <c r="AN4" s="97"/>
      <c r="AO4" s="97"/>
      <c r="AP4" s="97"/>
      <c r="AQ4" s="97"/>
      <c r="AR4" s="97"/>
      <c r="AS4" s="503"/>
      <c r="AT4" s="503"/>
      <c r="AU4" s="503"/>
      <c r="AV4" s="503"/>
      <c r="AW4" s="503"/>
      <c r="AX4" s="503"/>
      <c r="AY4" s="503"/>
      <c r="AZ4" s="503"/>
      <c r="BA4" s="97"/>
      <c r="BB4" s="97"/>
      <c r="BC4" s="97"/>
      <c r="BD4" s="97"/>
      <c r="BE4" s="97"/>
      <c r="BF4" s="33"/>
      <c r="BG4" s="33"/>
      <c r="BI4" s="33"/>
      <c r="BJ4" s="228" t="s">
        <v>587</v>
      </c>
      <c r="BK4" s="55"/>
      <c r="BL4" s="97"/>
      <c r="BM4" s="97"/>
      <c r="BN4" s="97"/>
      <c r="BO4" s="97"/>
      <c r="BP4" s="97"/>
    </row>
    <row r="5" spans="2:76" ht="13.5" customHeight="1">
      <c r="J5" s="18"/>
      <c r="K5" s="18"/>
      <c r="L5" s="18"/>
      <c r="M5" s="18"/>
      <c r="N5" s="18"/>
      <c r="O5" s="13"/>
      <c r="P5" s="13"/>
      <c r="AR5" s="32" t="s">
        <v>49</v>
      </c>
      <c r="AS5" s="503" t="s">
        <v>584</v>
      </c>
      <c r="AT5" s="503"/>
      <c r="AU5" s="503"/>
      <c r="AV5" s="503"/>
      <c r="AW5" s="503"/>
      <c r="AX5" s="503"/>
      <c r="AY5" s="503"/>
      <c r="AZ5" s="503"/>
      <c r="BJ5" s="228"/>
      <c r="BK5" s="56"/>
    </row>
    <row r="6" spans="2:76" ht="13.5" customHeight="1">
      <c r="G6" s="13"/>
      <c r="H6" s="13"/>
      <c r="I6" s="13"/>
      <c r="J6" s="13"/>
      <c r="K6" s="13"/>
      <c r="L6" s="13"/>
      <c r="M6" s="13"/>
      <c r="N6" s="13"/>
      <c r="O6" s="13"/>
      <c r="P6" s="13"/>
      <c r="AS6" s="503"/>
      <c r="AT6" s="503"/>
      <c r="AU6" s="503"/>
      <c r="AV6" s="503"/>
      <c r="AW6" s="503"/>
      <c r="AX6" s="503"/>
      <c r="AY6" s="503"/>
      <c r="AZ6" s="503"/>
      <c r="BI6" s="32" t="s">
        <v>254</v>
      </c>
      <c r="BJ6" s="57" t="s">
        <v>591</v>
      </c>
      <c r="BK6" s="228"/>
    </row>
    <row r="7" spans="2:76" ht="13.5" customHeight="1">
      <c r="G7" s="13"/>
      <c r="H7" s="13"/>
      <c r="I7" s="13"/>
      <c r="J7" s="13"/>
      <c r="K7" s="13"/>
      <c r="L7" s="13"/>
      <c r="M7" s="13"/>
      <c r="N7" s="13"/>
      <c r="O7" s="13"/>
      <c r="P7" s="13"/>
      <c r="AR7" s="32" t="s">
        <v>253</v>
      </c>
      <c r="AS7" s="504" t="s">
        <v>585</v>
      </c>
      <c r="AT7" s="504"/>
      <c r="AU7" s="504"/>
      <c r="AV7" s="504"/>
      <c r="AW7" s="504"/>
      <c r="AX7" s="504"/>
      <c r="AY7" s="504"/>
      <c r="AZ7" s="504"/>
      <c r="BA7" s="504"/>
      <c r="BB7" s="504"/>
      <c r="BJ7" s="227" t="s">
        <v>592</v>
      </c>
    </row>
    <row r="8" spans="2:76" ht="13.5" customHeight="1" thickBot="1">
      <c r="F8" s="13"/>
      <c r="G8" s="13"/>
      <c r="H8" s="13"/>
      <c r="I8" s="13"/>
      <c r="J8" s="13"/>
      <c r="K8" s="13"/>
      <c r="L8" s="13"/>
      <c r="M8" s="13"/>
      <c r="N8" s="13"/>
      <c r="O8" s="13"/>
      <c r="P8" s="13"/>
      <c r="AF8" s="386" t="s">
        <v>602</v>
      </c>
      <c r="AG8" s="12"/>
      <c r="AH8" s="34"/>
      <c r="AI8" s="226"/>
      <c r="AL8" s="226"/>
      <c r="AM8" s="34"/>
      <c r="AS8" s="504"/>
      <c r="AT8" s="504"/>
      <c r="AU8" s="504"/>
      <c r="AV8" s="504"/>
      <c r="AW8" s="504"/>
      <c r="AX8" s="504"/>
      <c r="AY8" s="504"/>
      <c r="AZ8" s="504"/>
      <c r="BA8" s="504"/>
      <c r="BB8" s="504"/>
      <c r="BJ8" s="227" t="s">
        <v>593</v>
      </c>
      <c r="BK8" s="228"/>
    </row>
    <row r="9" spans="2:76" ht="13.5" customHeight="1">
      <c r="G9" s="13"/>
      <c r="H9" s="13"/>
      <c r="I9" s="13"/>
      <c r="J9" s="13"/>
      <c r="K9" s="13"/>
      <c r="L9" s="13"/>
      <c r="M9" s="13"/>
      <c r="N9" s="13"/>
      <c r="O9" s="13"/>
      <c r="P9" s="13"/>
      <c r="AF9" s="505" t="s">
        <v>601</v>
      </c>
      <c r="AG9" s="506"/>
      <c r="AH9" s="506"/>
      <c r="AI9" s="506"/>
      <c r="AJ9" s="506"/>
      <c r="AK9" s="506"/>
      <c r="AL9" s="506"/>
      <c r="AM9" s="506"/>
      <c r="AN9" s="506"/>
      <c r="AO9" s="507"/>
      <c r="AS9" s="504"/>
      <c r="AT9" s="504"/>
      <c r="AU9" s="504"/>
      <c r="AV9" s="504"/>
      <c r="AW9" s="504"/>
      <c r="AX9" s="504"/>
      <c r="AY9" s="504"/>
      <c r="AZ9" s="504"/>
      <c r="BA9" s="504"/>
      <c r="BB9" s="504"/>
      <c r="BJ9" s="227" t="s">
        <v>594</v>
      </c>
      <c r="BK9" s="228"/>
    </row>
    <row r="10" spans="2:76" ht="13.5" customHeight="1" thickBot="1">
      <c r="AF10" s="508"/>
      <c r="AG10" s="509"/>
      <c r="AH10" s="509"/>
      <c r="AI10" s="509"/>
      <c r="AJ10" s="509"/>
      <c r="AK10" s="509"/>
      <c r="AL10" s="509"/>
      <c r="AM10" s="509"/>
      <c r="AN10" s="509"/>
      <c r="AO10" s="510"/>
      <c r="AS10" s="504"/>
      <c r="AT10" s="504"/>
      <c r="AU10" s="504"/>
      <c r="AV10" s="504"/>
      <c r="AW10" s="504"/>
      <c r="AX10" s="504"/>
      <c r="AY10" s="504"/>
      <c r="AZ10" s="504"/>
      <c r="BA10" s="504"/>
      <c r="BB10" s="504"/>
    </row>
    <row r="11" spans="2:76" ht="13.5" customHeight="1">
      <c r="K11" s="36"/>
      <c r="U11" s="34"/>
      <c r="V11" s="34"/>
      <c r="W11" s="34"/>
      <c r="X11" s="34"/>
      <c r="Y11" s="34"/>
      <c r="Z11" s="34"/>
      <c r="AA11" s="34"/>
      <c r="AB11" s="34"/>
      <c r="AC11" s="34"/>
      <c r="AD11" s="34"/>
      <c r="AE11" s="34"/>
      <c r="AF11" s="34"/>
      <c r="AG11" s="226"/>
      <c r="AH11" s="226"/>
      <c r="AI11" s="226"/>
      <c r="AJ11" s="34"/>
      <c r="AK11" s="96"/>
      <c r="AL11" s="226"/>
      <c r="AM11" s="226"/>
      <c r="AN11" s="226"/>
      <c r="AQ11" s="48"/>
      <c r="BI11" s="32" t="s">
        <v>50</v>
      </c>
      <c r="BJ11" s="227" t="s">
        <v>588</v>
      </c>
      <c r="BK11" s="228"/>
      <c r="BO11" s="17"/>
    </row>
    <row r="12" spans="2:76" ht="13.5" customHeight="1" thickBot="1">
      <c r="T12" s="37"/>
      <c r="U12" s="38"/>
      <c r="V12" s="38"/>
      <c r="W12" s="38"/>
      <c r="X12" s="38"/>
      <c r="Y12" s="38"/>
      <c r="Z12" s="38"/>
      <c r="AA12" s="38"/>
      <c r="AB12" s="38"/>
      <c r="AC12" s="38"/>
      <c r="AD12" s="38"/>
      <c r="AE12" s="38"/>
      <c r="AF12" s="38"/>
      <c r="AG12" s="38"/>
      <c r="AH12" s="38"/>
      <c r="AI12" s="511">
        <v>1</v>
      </c>
      <c r="AJ12" s="512"/>
      <c r="AK12" s="513">
        <v>5</v>
      </c>
      <c r="AL12" s="514"/>
      <c r="AM12" s="382"/>
      <c r="AN12" s="382"/>
      <c r="AO12" s="382"/>
      <c r="AP12" s="382"/>
      <c r="AQ12" s="382"/>
      <c r="AR12" s="382"/>
      <c r="AS12" s="382"/>
      <c r="AT12" s="382"/>
      <c r="AU12" s="382"/>
      <c r="AV12" s="382"/>
      <c r="AW12" s="382"/>
      <c r="AX12" s="382"/>
      <c r="AY12" s="382"/>
      <c r="AZ12" s="382"/>
      <c r="BA12" s="37"/>
      <c r="BJ12" s="227" t="s">
        <v>589</v>
      </c>
      <c r="BK12" s="228"/>
    </row>
    <row r="13" spans="2:76" ht="13.5" customHeight="1" thickTop="1">
      <c r="B13" s="472" t="s">
        <v>255</v>
      </c>
      <c r="C13" s="472"/>
      <c r="D13" s="472"/>
      <c r="E13" s="472"/>
      <c r="U13" s="87"/>
      <c r="V13" s="34"/>
      <c r="W13" s="34"/>
      <c r="X13" s="34"/>
      <c r="Y13" s="34"/>
      <c r="Z13" s="34"/>
      <c r="AA13" s="34"/>
      <c r="AB13" s="34"/>
      <c r="AC13" s="34"/>
      <c r="AD13" s="34"/>
      <c r="AE13" s="34"/>
      <c r="AF13" s="34"/>
      <c r="AG13" s="515">
        <v>0.52083333333333337</v>
      </c>
      <c r="AH13" s="515"/>
      <c r="AI13" s="515"/>
      <c r="AJ13" s="515"/>
      <c r="AK13" s="515"/>
      <c r="AL13" s="515"/>
      <c r="AM13" s="515"/>
      <c r="AN13" s="515"/>
      <c r="AO13" s="34"/>
      <c r="AP13" s="34"/>
      <c r="AQ13" s="34"/>
      <c r="AR13" s="34"/>
      <c r="AS13" s="34"/>
      <c r="AT13" s="34"/>
      <c r="AU13" s="34"/>
      <c r="AV13" s="34"/>
      <c r="AW13" s="34"/>
      <c r="AX13" s="34"/>
      <c r="AY13" s="34"/>
      <c r="AZ13" s="383"/>
      <c r="BA13" s="87"/>
      <c r="BJ13" s="228" t="s">
        <v>590</v>
      </c>
      <c r="BK13" s="228"/>
    </row>
    <row r="14" spans="2:76" ht="13.5" customHeight="1">
      <c r="B14" s="472"/>
      <c r="C14" s="472"/>
      <c r="D14" s="472"/>
      <c r="E14" s="472"/>
      <c r="P14" s="516" t="s">
        <v>581</v>
      </c>
      <c r="Q14" s="517"/>
      <c r="R14" s="517"/>
      <c r="S14" s="517"/>
      <c r="T14" s="517"/>
      <c r="U14" s="517"/>
      <c r="V14" s="517"/>
      <c r="W14" s="517"/>
      <c r="X14" s="517"/>
      <c r="Y14" s="518"/>
      <c r="Z14" s="34"/>
      <c r="AA14" s="34"/>
      <c r="AB14" s="34"/>
      <c r="AC14" s="34"/>
      <c r="AD14" s="34"/>
      <c r="AE14" s="34"/>
      <c r="AF14" s="34"/>
      <c r="AG14" s="494" t="s">
        <v>56</v>
      </c>
      <c r="AH14" s="494"/>
      <c r="AI14" s="494"/>
      <c r="AJ14" s="494"/>
      <c r="AK14" s="494"/>
      <c r="AL14" s="494"/>
      <c r="AM14" s="494"/>
      <c r="AN14" s="494"/>
      <c r="AO14" s="34"/>
      <c r="AP14" s="34"/>
      <c r="AQ14" s="34"/>
      <c r="AR14" s="34"/>
      <c r="AS14" s="34"/>
      <c r="AT14" s="34"/>
      <c r="AU14" s="34"/>
      <c r="AV14" s="516" t="s">
        <v>582</v>
      </c>
      <c r="AW14" s="517"/>
      <c r="AX14" s="517"/>
      <c r="AY14" s="517"/>
      <c r="AZ14" s="517"/>
      <c r="BA14" s="517"/>
      <c r="BB14" s="517"/>
      <c r="BC14" s="517"/>
      <c r="BD14" s="517"/>
      <c r="BE14" s="518"/>
      <c r="BJ14" s="228" t="s">
        <v>600</v>
      </c>
      <c r="BK14" s="228"/>
    </row>
    <row r="15" spans="2:76" ht="13.5" customHeight="1">
      <c r="B15" s="472"/>
      <c r="C15" s="472"/>
      <c r="D15" s="472"/>
      <c r="E15" s="472"/>
      <c r="P15" s="519"/>
      <c r="Q15" s="511"/>
      <c r="R15" s="511"/>
      <c r="S15" s="511"/>
      <c r="T15" s="511"/>
      <c r="U15" s="511"/>
      <c r="V15" s="511"/>
      <c r="W15" s="511"/>
      <c r="X15" s="511"/>
      <c r="Y15" s="520"/>
      <c r="Z15" s="34"/>
      <c r="AA15" s="34"/>
      <c r="AB15" s="34"/>
      <c r="AC15" s="34"/>
      <c r="AD15" s="34"/>
      <c r="AE15" s="34"/>
      <c r="AF15" s="34"/>
      <c r="AG15" s="39"/>
      <c r="AH15" s="39"/>
      <c r="AI15" s="39"/>
      <c r="AJ15" s="39"/>
      <c r="AK15" s="39"/>
      <c r="AL15" s="39"/>
      <c r="AM15" s="39"/>
      <c r="AN15" s="39"/>
      <c r="AO15" s="34"/>
      <c r="AP15" s="34"/>
      <c r="AQ15" s="34"/>
      <c r="AR15" s="34"/>
      <c r="AS15" s="34"/>
      <c r="AT15" s="34"/>
      <c r="AU15" s="34"/>
      <c r="AV15" s="519"/>
      <c r="AW15" s="511"/>
      <c r="AX15" s="511"/>
      <c r="AY15" s="511"/>
      <c r="AZ15" s="511"/>
      <c r="BA15" s="511"/>
      <c r="BB15" s="511"/>
      <c r="BC15" s="511"/>
      <c r="BD15" s="511"/>
      <c r="BE15" s="520"/>
      <c r="BL15" s="32"/>
      <c r="BX15" s="35"/>
    </row>
    <row r="16" spans="2:76" s="37" customFormat="1" ht="13.5" customHeight="1" thickBot="1">
      <c r="M16" s="382"/>
      <c r="N16" s="382"/>
      <c r="O16" s="382"/>
      <c r="P16" s="382"/>
      <c r="Q16" s="382"/>
      <c r="R16" s="382"/>
      <c r="S16" s="481">
        <v>4</v>
      </c>
      <c r="T16" s="482"/>
      <c r="U16" s="483">
        <v>2</v>
      </c>
      <c r="V16" s="484"/>
      <c r="W16" s="70"/>
      <c r="X16" s="70"/>
      <c r="Y16" s="70"/>
      <c r="Z16" s="70"/>
      <c r="AA16" s="70"/>
      <c r="AB16" s="70"/>
      <c r="AC16" s="53"/>
      <c r="AD16" s="53"/>
      <c r="AE16" s="53"/>
      <c r="AF16" s="53"/>
      <c r="AG16" s="53"/>
      <c r="AH16" s="53"/>
      <c r="AI16" s="53"/>
      <c r="AJ16" s="53"/>
      <c r="AK16" s="53"/>
      <c r="AL16" s="53"/>
      <c r="AM16" s="53"/>
      <c r="AN16" s="53"/>
      <c r="AO16" s="53"/>
      <c r="AP16" s="53"/>
      <c r="AQ16" s="53"/>
      <c r="AR16" s="53"/>
      <c r="AS16" s="71"/>
      <c r="AT16" s="71"/>
      <c r="AU16" s="71"/>
      <c r="AV16" s="71"/>
      <c r="AW16" s="71"/>
      <c r="AX16" s="71"/>
      <c r="AY16" s="484">
        <v>0</v>
      </c>
      <c r="AZ16" s="485"/>
      <c r="BA16" s="486">
        <v>4</v>
      </c>
      <c r="BB16" s="481"/>
      <c r="BC16" s="384"/>
      <c r="BD16" s="384"/>
      <c r="BE16" s="384"/>
      <c r="BF16" s="384"/>
      <c r="BG16" s="382"/>
      <c r="BH16" s="382"/>
      <c r="BT16" s="226"/>
      <c r="BX16" s="40"/>
    </row>
    <row r="17" spans="2:68" s="37" customFormat="1" ht="13.5" customHeight="1" thickTop="1">
      <c r="M17" s="79"/>
      <c r="N17" s="226"/>
      <c r="O17" s="226"/>
      <c r="P17" s="226"/>
      <c r="Q17" s="492">
        <v>0.4375</v>
      </c>
      <c r="R17" s="493"/>
      <c r="S17" s="493"/>
      <c r="T17" s="493"/>
      <c r="U17" s="493"/>
      <c r="V17" s="493"/>
      <c r="W17" s="493"/>
      <c r="X17" s="493"/>
      <c r="Y17" s="226"/>
      <c r="Z17" s="226"/>
      <c r="AA17" s="226"/>
      <c r="AB17" s="82"/>
      <c r="AC17" s="226"/>
      <c r="AJ17" s="226"/>
      <c r="AK17" s="226"/>
      <c r="AS17" s="78"/>
      <c r="AT17" s="226"/>
      <c r="AU17" s="226"/>
      <c r="AV17" s="226"/>
      <c r="AW17" s="492">
        <v>0.4375</v>
      </c>
      <c r="AX17" s="493"/>
      <c r="AY17" s="493"/>
      <c r="AZ17" s="493"/>
      <c r="BA17" s="493"/>
      <c r="BB17" s="493"/>
      <c r="BC17" s="493"/>
      <c r="BD17" s="493"/>
      <c r="BE17" s="367"/>
      <c r="BF17" s="367"/>
      <c r="BG17" s="367"/>
      <c r="BH17" s="367"/>
      <c r="BI17" s="79"/>
    </row>
    <row r="18" spans="2:68" s="37" customFormat="1" ht="13.5" customHeight="1">
      <c r="M18" s="79"/>
      <c r="N18" s="226"/>
      <c r="O18" s="226"/>
      <c r="P18" s="226"/>
      <c r="Q18" s="494" t="s">
        <v>56</v>
      </c>
      <c r="R18" s="494"/>
      <c r="S18" s="494"/>
      <c r="T18" s="494"/>
      <c r="U18" s="494"/>
      <c r="V18" s="494"/>
      <c r="W18" s="494"/>
      <c r="X18" s="494"/>
      <c r="Y18" s="226"/>
      <c r="Z18" s="226"/>
      <c r="AA18" s="226"/>
      <c r="AB18" s="83"/>
      <c r="AC18" s="226"/>
      <c r="AS18" s="79"/>
      <c r="AT18" s="226"/>
      <c r="AU18" s="226"/>
      <c r="AV18" s="226"/>
      <c r="AW18" s="495" t="s">
        <v>57</v>
      </c>
      <c r="AX18" s="494"/>
      <c r="AY18" s="494"/>
      <c r="AZ18" s="494"/>
      <c r="BA18" s="494"/>
      <c r="BB18" s="494"/>
      <c r="BC18" s="494"/>
      <c r="BD18" s="494"/>
      <c r="BE18" s="226"/>
      <c r="BF18" s="226"/>
      <c r="BG18" s="226"/>
      <c r="BH18" s="226"/>
      <c r="BI18" s="79"/>
    </row>
    <row r="19" spans="2:68" s="37" customFormat="1" ht="13.5" customHeight="1" thickBot="1">
      <c r="C19" s="41"/>
      <c r="D19" s="41"/>
      <c r="E19" s="41"/>
      <c r="F19" s="41"/>
      <c r="G19" s="41"/>
      <c r="H19" s="41"/>
      <c r="I19" s="41"/>
      <c r="J19" s="41"/>
      <c r="K19" s="41"/>
      <c r="L19" s="41"/>
      <c r="M19" s="80"/>
      <c r="N19" s="41"/>
      <c r="O19" s="41"/>
      <c r="P19" s="41"/>
      <c r="Q19" s="41"/>
      <c r="R19" s="41"/>
      <c r="S19" s="41"/>
      <c r="T19" s="41"/>
      <c r="U19" s="41"/>
      <c r="V19" s="41"/>
      <c r="W19" s="41"/>
      <c r="X19" s="41"/>
      <c r="Y19" s="41"/>
      <c r="Z19" s="41"/>
      <c r="AA19" s="41"/>
      <c r="AB19" s="84"/>
      <c r="AC19" s="41"/>
      <c r="AD19" s="41"/>
      <c r="AE19" s="41"/>
      <c r="AF19" s="41"/>
      <c r="AG19" s="41"/>
      <c r="AH19" s="41"/>
      <c r="AI19" s="41"/>
      <c r="AJ19" s="41"/>
      <c r="AK19" s="41"/>
      <c r="AL19" s="41"/>
      <c r="AM19" s="41"/>
      <c r="AN19" s="41"/>
      <c r="AO19" s="41"/>
      <c r="AP19" s="41"/>
      <c r="AQ19" s="41"/>
      <c r="AR19" s="41"/>
      <c r="AS19" s="80"/>
      <c r="AT19" s="41"/>
      <c r="AU19" s="41"/>
      <c r="AV19" s="41"/>
      <c r="AW19" s="41"/>
      <c r="AX19" s="41"/>
      <c r="AY19" s="41"/>
      <c r="AZ19" s="41"/>
      <c r="BA19" s="41"/>
      <c r="BB19" s="41"/>
      <c r="BC19" s="41"/>
      <c r="BD19" s="41"/>
      <c r="BE19" s="41"/>
      <c r="BF19" s="41"/>
      <c r="BG19" s="41"/>
      <c r="BH19" s="41"/>
      <c r="BI19" s="80"/>
      <c r="BJ19" s="41"/>
      <c r="BK19" s="41"/>
      <c r="BL19" s="41"/>
      <c r="BM19" s="41"/>
      <c r="BN19" s="41"/>
      <c r="BO19" s="41"/>
      <c r="BP19" s="41"/>
    </row>
    <row r="20" spans="2:68" s="37" customFormat="1" ht="13.5" customHeight="1">
      <c r="M20" s="81"/>
      <c r="N20" s="226"/>
      <c r="O20" s="226"/>
      <c r="P20" s="226"/>
      <c r="Q20" s="226"/>
      <c r="R20" s="226"/>
      <c r="S20" s="226"/>
      <c r="T20" s="226"/>
      <c r="U20" s="226"/>
      <c r="V20" s="226"/>
      <c r="W20" s="226"/>
      <c r="X20" s="226"/>
      <c r="Y20" s="226"/>
      <c r="Z20" s="226"/>
      <c r="AA20" s="226"/>
      <c r="AB20" s="85"/>
      <c r="AC20" s="38"/>
      <c r="AS20" s="81"/>
      <c r="AT20" s="226"/>
      <c r="AU20" s="226"/>
      <c r="AV20" s="226"/>
      <c r="AW20" s="226"/>
      <c r="AX20" s="226"/>
      <c r="AY20" s="226"/>
      <c r="AZ20" s="226"/>
      <c r="BA20" s="226"/>
      <c r="BB20" s="226"/>
      <c r="BC20" s="226"/>
      <c r="BD20" s="226"/>
      <c r="BE20" s="226"/>
      <c r="BF20" s="226"/>
      <c r="BG20" s="226"/>
      <c r="BH20" s="226"/>
      <c r="BI20" s="81"/>
    </row>
    <row r="21" spans="2:68" s="37" customFormat="1" ht="23.25" customHeight="1">
      <c r="H21" s="496" t="s">
        <v>573</v>
      </c>
      <c r="I21" s="497"/>
      <c r="J21" s="497"/>
      <c r="K21" s="497"/>
      <c r="L21" s="497"/>
      <c r="M21" s="497"/>
      <c r="N21" s="497"/>
      <c r="O21" s="497"/>
      <c r="P21" s="497"/>
      <c r="Q21" s="498"/>
      <c r="R21" s="46"/>
      <c r="S21" s="46"/>
      <c r="T21" s="46"/>
      <c r="U21" s="46"/>
      <c r="V21" s="46"/>
      <c r="W21" s="46"/>
      <c r="X21" s="499" t="s">
        <v>574</v>
      </c>
      <c r="Y21" s="500"/>
      <c r="Z21" s="500"/>
      <c r="AA21" s="500"/>
      <c r="AB21" s="500"/>
      <c r="AC21" s="500"/>
      <c r="AD21" s="500"/>
      <c r="AE21" s="500"/>
      <c r="AF21" s="500"/>
      <c r="AG21" s="501"/>
      <c r="AH21" s="47"/>
      <c r="AI21" s="47"/>
      <c r="AJ21" s="47"/>
      <c r="AK21" s="47"/>
      <c r="AL21" s="47"/>
      <c r="AM21" s="47"/>
      <c r="AN21" s="499" t="s">
        <v>575</v>
      </c>
      <c r="AO21" s="500"/>
      <c r="AP21" s="500"/>
      <c r="AQ21" s="500"/>
      <c r="AR21" s="500"/>
      <c r="AS21" s="500"/>
      <c r="AT21" s="500"/>
      <c r="AU21" s="500"/>
      <c r="AV21" s="500"/>
      <c r="AW21" s="501"/>
      <c r="AX21" s="46"/>
      <c r="AY21" s="46"/>
      <c r="AZ21" s="46"/>
      <c r="BA21" s="46"/>
      <c r="BB21" s="46"/>
      <c r="BC21" s="46"/>
      <c r="BD21" s="499" t="s">
        <v>576</v>
      </c>
      <c r="BE21" s="500"/>
      <c r="BF21" s="500"/>
      <c r="BG21" s="500"/>
      <c r="BH21" s="500"/>
      <c r="BI21" s="500"/>
      <c r="BJ21" s="500"/>
      <c r="BK21" s="500"/>
      <c r="BL21" s="500"/>
      <c r="BM21" s="501"/>
    </row>
    <row r="22" spans="2:68" s="37" customFormat="1" ht="19.5" customHeight="1" thickBot="1">
      <c r="H22" s="42"/>
      <c r="I22" s="65"/>
      <c r="J22" s="65"/>
      <c r="K22" s="65"/>
      <c r="L22" s="88">
        <v>0</v>
      </c>
      <c r="M22" s="372">
        <v>1</v>
      </c>
      <c r="N22" s="373"/>
      <c r="O22" s="373"/>
      <c r="P22" s="373"/>
      <c r="Q22" s="52"/>
      <c r="R22" s="53"/>
      <c r="S22" s="53"/>
      <c r="T22" s="53"/>
      <c r="U22" s="53"/>
      <c r="V22" s="53"/>
      <c r="W22" s="53"/>
      <c r="X22" s="53"/>
      <c r="Y22" s="374"/>
      <c r="Z22" s="374"/>
      <c r="AA22" s="374"/>
      <c r="AB22" s="375">
        <v>3</v>
      </c>
      <c r="AC22" s="89">
        <v>1</v>
      </c>
      <c r="AD22" s="98"/>
      <c r="AE22" s="98"/>
      <c r="AF22" s="98"/>
      <c r="AG22" s="54"/>
      <c r="AH22" s="54"/>
      <c r="AI22" s="54"/>
      <c r="AJ22" s="54"/>
      <c r="AK22" s="54"/>
      <c r="AL22" s="54"/>
      <c r="AM22" s="54"/>
      <c r="AN22" s="54"/>
      <c r="AO22" s="374"/>
      <c r="AP22" s="374"/>
      <c r="AQ22" s="374"/>
      <c r="AR22" s="375">
        <v>4</v>
      </c>
      <c r="AS22" s="89">
        <v>1</v>
      </c>
      <c r="AT22" s="98"/>
      <c r="AU22" s="98"/>
      <c r="AV22" s="98"/>
      <c r="AW22" s="53"/>
      <c r="AX22" s="53"/>
      <c r="AY22" s="53"/>
      <c r="AZ22" s="53"/>
      <c r="BA22" s="53"/>
      <c r="BB22" s="53"/>
      <c r="BC22" s="53"/>
      <c r="BD22" s="53"/>
      <c r="BE22" s="374"/>
      <c r="BF22" s="374"/>
      <c r="BG22" s="374"/>
      <c r="BH22" s="375">
        <v>5</v>
      </c>
      <c r="BI22" s="89">
        <v>0</v>
      </c>
      <c r="BJ22" s="98"/>
      <c r="BK22" s="98"/>
      <c r="BL22" s="98"/>
    </row>
    <row r="23" spans="2:68" s="15" customFormat="1" ht="13.5" customHeight="1" thickTop="1">
      <c r="G23" s="225"/>
      <c r="H23" s="76"/>
      <c r="I23" s="229"/>
      <c r="J23" s="229"/>
      <c r="K23" s="229"/>
      <c r="L23" s="487">
        <v>7</v>
      </c>
      <c r="M23" s="488"/>
      <c r="N23" s="225"/>
      <c r="O23" s="225"/>
      <c r="P23" s="225"/>
      <c r="Q23" s="77"/>
      <c r="R23" s="225"/>
      <c r="S23" s="225"/>
      <c r="T23" s="225"/>
      <c r="U23" s="225"/>
      <c r="V23" s="225"/>
      <c r="W23" s="225"/>
      <c r="X23" s="76"/>
      <c r="Y23" s="225"/>
      <c r="Z23" s="225"/>
      <c r="AA23" s="225"/>
      <c r="AB23" s="489">
        <v>8</v>
      </c>
      <c r="AC23" s="490"/>
      <c r="AD23" s="229"/>
      <c r="AE23" s="229"/>
      <c r="AF23" s="67"/>
      <c r="AG23" s="77"/>
      <c r="AH23" s="225"/>
      <c r="AI23" s="225"/>
      <c r="AJ23" s="225"/>
      <c r="AK23" s="225"/>
      <c r="AL23" s="225"/>
      <c r="AM23" s="225"/>
      <c r="AN23" s="76"/>
      <c r="AO23" s="66"/>
      <c r="AP23" s="229"/>
      <c r="AQ23" s="229"/>
      <c r="AR23" s="487">
        <v>7</v>
      </c>
      <c r="AS23" s="490"/>
      <c r="AT23" s="229"/>
      <c r="AU23" s="229"/>
      <c r="AV23" s="67"/>
      <c r="AW23" s="77"/>
      <c r="AX23" s="225"/>
      <c r="AY23" s="225"/>
      <c r="AZ23" s="225"/>
      <c r="BA23" s="225"/>
      <c r="BB23" s="225"/>
      <c r="BC23" s="225"/>
      <c r="BD23" s="76"/>
      <c r="BE23" s="66"/>
      <c r="BF23" s="229"/>
      <c r="BG23" s="229"/>
      <c r="BH23" s="487">
        <v>8</v>
      </c>
      <c r="BI23" s="490"/>
      <c r="BJ23" s="229"/>
      <c r="BK23" s="229"/>
      <c r="BL23" s="229"/>
      <c r="BM23" s="77"/>
    </row>
    <row r="24" spans="2:68" s="15" customFormat="1" ht="13.5" customHeight="1">
      <c r="G24" s="225"/>
      <c r="H24" s="90"/>
      <c r="I24" s="91"/>
      <c r="J24" s="225"/>
      <c r="K24" s="491">
        <v>0.625</v>
      </c>
      <c r="L24" s="488"/>
      <c r="M24" s="488"/>
      <c r="N24" s="488"/>
      <c r="O24" s="225"/>
      <c r="P24" s="225"/>
      <c r="Q24" s="77"/>
      <c r="R24" s="225"/>
      <c r="S24" s="225"/>
      <c r="T24" s="225"/>
      <c r="U24" s="225"/>
      <c r="V24" s="225"/>
      <c r="W24" s="225"/>
      <c r="X24" s="90">
        <v>1</v>
      </c>
      <c r="Y24" s="91">
        <v>1</v>
      </c>
      <c r="Z24" s="225"/>
      <c r="AA24" s="491">
        <v>0.65972222222222221</v>
      </c>
      <c r="AB24" s="488"/>
      <c r="AC24" s="488"/>
      <c r="AD24" s="488"/>
      <c r="AE24" s="225"/>
      <c r="AF24" s="69"/>
      <c r="AG24" s="77"/>
      <c r="AH24" s="225"/>
      <c r="AI24" s="225"/>
      <c r="AJ24" s="225"/>
      <c r="AK24" s="225"/>
      <c r="AL24" s="225"/>
      <c r="AM24" s="225"/>
      <c r="AN24" s="76"/>
      <c r="AO24" s="68"/>
      <c r="AP24" s="225"/>
      <c r="AQ24" s="491">
        <v>0.625</v>
      </c>
      <c r="AR24" s="488"/>
      <c r="AS24" s="488"/>
      <c r="AT24" s="488"/>
      <c r="AU24" s="225"/>
      <c r="AV24" s="69"/>
      <c r="AW24" s="77"/>
      <c r="AX24" s="225"/>
      <c r="AY24" s="225"/>
      <c r="AZ24" s="225"/>
      <c r="BA24" s="225"/>
      <c r="BB24" s="225"/>
      <c r="BC24" s="225"/>
      <c r="BD24" s="76"/>
      <c r="BE24" s="68"/>
      <c r="BF24" s="225"/>
      <c r="BG24" s="491">
        <v>0.65972222222222221</v>
      </c>
      <c r="BH24" s="488"/>
      <c r="BI24" s="488"/>
      <c r="BJ24" s="488"/>
      <c r="BK24" s="225"/>
      <c r="BL24" s="90">
        <v>2</v>
      </c>
      <c r="BM24" s="91">
        <v>2</v>
      </c>
    </row>
    <row r="25" spans="2:68" s="15" customFormat="1" ht="13.5" customHeight="1">
      <c r="G25" s="225"/>
      <c r="H25" s="76"/>
      <c r="I25" s="467" t="s">
        <v>56</v>
      </c>
      <c r="J25" s="467"/>
      <c r="K25" s="467"/>
      <c r="L25" s="467"/>
      <c r="M25" s="467"/>
      <c r="N25" s="467"/>
      <c r="O25" s="467"/>
      <c r="P25" s="467"/>
      <c r="Q25" s="77"/>
      <c r="R25" s="225"/>
      <c r="S25" s="225"/>
      <c r="T25" s="225"/>
      <c r="U25" s="225"/>
      <c r="V25" s="225"/>
      <c r="W25" s="225"/>
      <c r="X25" s="76"/>
      <c r="Y25" s="468" t="s">
        <v>256</v>
      </c>
      <c r="Z25" s="468"/>
      <c r="AA25" s="468"/>
      <c r="AB25" s="468"/>
      <c r="AC25" s="468"/>
      <c r="AD25" s="468"/>
      <c r="AE25" s="468"/>
      <c r="AF25" s="469"/>
      <c r="AG25" s="77"/>
      <c r="AH25" s="225"/>
      <c r="AI25" s="225"/>
      <c r="AJ25" s="225"/>
      <c r="AK25" s="225"/>
      <c r="AL25" s="225"/>
      <c r="AM25" s="225"/>
      <c r="AN25" s="76"/>
      <c r="AO25" s="470" t="s">
        <v>257</v>
      </c>
      <c r="AP25" s="468"/>
      <c r="AQ25" s="468"/>
      <c r="AR25" s="468"/>
      <c r="AS25" s="468"/>
      <c r="AT25" s="468"/>
      <c r="AU25" s="468"/>
      <c r="AV25" s="469"/>
      <c r="AW25" s="77"/>
      <c r="AX25" s="225"/>
      <c r="AY25" s="225"/>
      <c r="AZ25" s="225"/>
      <c r="BA25" s="225"/>
      <c r="BB25" s="225"/>
      <c r="BC25" s="225"/>
      <c r="BD25" s="76"/>
      <c r="BE25" s="471" t="s">
        <v>58</v>
      </c>
      <c r="BF25" s="467"/>
      <c r="BG25" s="467"/>
      <c r="BH25" s="467"/>
      <c r="BI25" s="467"/>
      <c r="BJ25" s="467"/>
      <c r="BK25" s="467"/>
      <c r="BL25" s="467"/>
      <c r="BM25" s="77"/>
    </row>
    <row r="26" spans="2:68" s="15" customFormat="1" ht="13.5" customHeight="1" thickBot="1">
      <c r="B26" s="472" t="s">
        <v>258</v>
      </c>
      <c r="C26" s="472"/>
      <c r="D26" s="472"/>
      <c r="E26" s="472"/>
      <c r="G26" s="369"/>
      <c r="H26" s="368">
        <v>3</v>
      </c>
      <c r="I26" s="100">
        <v>1</v>
      </c>
      <c r="J26" s="99"/>
      <c r="K26" s="50"/>
      <c r="L26" s="466"/>
      <c r="M26" s="466"/>
      <c r="N26" s="51"/>
      <c r="O26" s="99"/>
      <c r="P26" s="93">
        <v>0</v>
      </c>
      <c r="Q26" s="370">
        <v>1</v>
      </c>
      <c r="R26" s="371"/>
      <c r="S26" s="50"/>
      <c r="T26" s="50"/>
      <c r="U26" s="50"/>
      <c r="V26" s="50"/>
      <c r="W26" s="225"/>
      <c r="X26" s="93"/>
      <c r="Y26" s="370"/>
      <c r="Z26" s="371"/>
      <c r="AA26" s="50"/>
      <c r="AB26" s="466"/>
      <c r="AC26" s="466"/>
      <c r="AD26" s="51"/>
      <c r="AE26" s="369"/>
      <c r="AF26" s="368">
        <v>1</v>
      </c>
      <c r="AG26" s="100">
        <v>0</v>
      </c>
      <c r="AH26" s="50"/>
      <c r="AI26" s="50"/>
      <c r="AJ26" s="50"/>
      <c r="AK26" s="50"/>
      <c r="AL26" s="50"/>
      <c r="AM26" s="369"/>
      <c r="AN26" s="368">
        <v>3</v>
      </c>
      <c r="AO26" s="100">
        <v>0</v>
      </c>
      <c r="AP26" s="50"/>
      <c r="AQ26" s="50"/>
      <c r="AR26" s="466"/>
      <c r="AS26" s="466"/>
      <c r="AT26" s="51"/>
      <c r="AU26" s="369"/>
      <c r="AV26" s="368">
        <v>3</v>
      </c>
      <c r="AW26" s="100">
        <v>2</v>
      </c>
      <c r="AX26" s="50"/>
      <c r="AY26" s="50"/>
      <c r="AZ26" s="50"/>
      <c r="BA26" s="50"/>
      <c r="BB26" s="50"/>
      <c r="BC26" s="369"/>
      <c r="BD26" s="368">
        <v>6</v>
      </c>
      <c r="BE26" s="100">
        <v>1</v>
      </c>
      <c r="BF26" s="99"/>
      <c r="BG26" s="50"/>
      <c r="BH26" s="466"/>
      <c r="BI26" s="466"/>
      <c r="BJ26" s="51"/>
      <c r="BK26" s="99"/>
      <c r="BL26" s="93"/>
      <c r="BM26" s="370"/>
      <c r="BN26" s="371"/>
    </row>
    <row r="27" spans="2:68" s="219" customFormat="1" ht="13.5" customHeight="1" thickTop="1">
      <c r="B27" s="472"/>
      <c r="C27" s="472"/>
      <c r="D27" s="472"/>
      <c r="E27" s="472"/>
      <c r="F27" s="74"/>
      <c r="G27" s="364"/>
      <c r="H27" s="449">
        <v>5</v>
      </c>
      <c r="I27" s="449"/>
      <c r="J27" s="220"/>
      <c r="K27" s="75"/>
      <c r="L27" s="220"/>
      <c r="M27" s="220"/>
      <c r="N27" s="74"/>
      <c r="O27" s="220"/>
      <c r="P27" s="449">
        <v>5</v>
      </c>
      <c r="Q27" s="449"/>
      <c r="R27" s="365"/>
      <c r="S27" s="75"/>
      <c r="T27" s="220"/>
      <c r="U27" s="220"/>
      <c r="V27" s="74"/>
      <c r="W27" s="62"/>
      <c r="X27" s="479">
        <v>6</v>
      </c>
      <c r="Y27" s="479"/>
      <c r="Z27" s="63"/>
      <c r="AA27" s="75"/>
      <c r="AB27" s="220"/>
      <c r="AC27" s="220"/>
      <c r="AD27" s="74"/>
      <c r="AE27" s="62"/>
      <c r="AF27" s="479">
        <v>6</v>
      </c>
      <c r="AG27" s="479"/>
      <c r="AH27" s="63"/>
      <c r="AI27" s="75"/>
      <c r="AJ27" s="220"/>
      <c r="AK27" s="220"/>
      <c r="AL27" s="74"/>
      <c r="AM27" s="62"/>
      <c r="AN27" s="479">
        <v>5</v>
      </c>
      <c r="AO27" s="479"/>
      <c r="AP27" s="63"/>
      <c r="AQ27" s="75"/>
      <c r="AR27" s="220"/>
      <c r="AS27" s="220"/>
      <c r="AT27" s="74"/>
      <c r="AU27" s="62"/>
      <c r="AV27" s="480">
        <v>5</v>
      </c>
      <c r="AW27" s="465"/>
      <c r="AX27" s="63"/>
      <c r="AY27" s="75"/>
      <c r="AZ27" s="220"/>
      <c r="BA27" s="220"/>
      <c r="BB27" s="74"/>
      <c r="BC27" s="62"/>
      <c r="BD27" s="465">
        <v>6</v>
      </c>
      <c r="BE27" s="465"/>
      <c r="BF27" s="63"/>
      <c r="BG27" s="75"/>
      <c r="BH27" s="220"/>
      <c r="BI27" s="220"/>
      <c r="BJ27" s="74"/>
      <c r="BK27" s="64"/>
      <c r="BL27" s="473">
        <v>6</v>
      </c>
      <c r="BM27" s="474"/>
      <c r="BN27" s="364"/>
      <c r="BO27" s="75"/>
    </row>
    <row r="28" spans="2:68" s="219" customFormat="1" ht="13.5" customHeight="1">
      <c r="B28" s="472"/>
      <c r="C28" s="472"/>
      <c r="D28" s="472"/>
      <c r="E28" s="472"/>
      <c r="F28" s="74"/>
      <c r="G28" s="475">
        <v>0.55555555555555558</v>
      </c>
      <c r="H28" s="449"/>
      <c r="I28" s="449"/>
      <c r="J28" s="449"/>
      <c r="K28" s="75"/>
      <c r="L28" s="220"/>
      <c r="M28" s="220"/>
      <c r="N28" s="74"/>
      <c r="O28" s="475">
        <v>0.55555555555555558</v>
      </c>
      <c r="P28" s="449"/>
      <c r="Q28" s="449"/>
      <c r="R28" s="476"/>
      <c r="S28" s="75"/>
      <c r="T28" s="220"/>
      <c r="U28" s="220"/>
      <c r="V28" s="74"/>
      <c r="W28" s="477">
        <v>0.59027777777777779</v>
      </c>
      <c r="X28" s="449"/>
      <c r="Y28" s="449"/>
      <c r="Z28" s="476"/>
      <c r="AA28" s="75"/>
      <c r="AB28" s="220"/>
      <c r="AC28" s="220"/>
      <c r="AD28" s="74"/>
      <c r="AE28" s="477">
        <v>0.59027777777777779</v>
      </c>
      <c r="AF28" s="449"/>
      <c r="AG28" s="449"/>
      <c r="AH28" s="476"/>
      <c r="AI28" s="75"/>
      <c r="AJ28" s="220"/>
      <c r="AK28" s="220"/>
      <c r="AL28" s="74"/>
      <c r="AM28" s="478">
        <v>0.55555555555555558</v>
      </c>
      <c r="AN28" s="449"/>
      <c r="AO28" s="449"/>
      <c r="AP28" s="476"/>
      <c r="AQ28" s="75"/>
      <c r="AR28" s="220"/>
      <c r="AS28" s="220"/>
      <c r="AT28" s="74"/>
      <c r="AU28" s="478">
        <v>0.55555555555555558</v>
      </c>
      <c r="AV28" s="449"/>
      <c r="AW28" s="449"/>
      <c r="AX28" s="476"/>
      <c r="AY28" s="75"/>
      <c r="AZ28" s="220"/>
      <c r="BA28" s="220"/>
      <c r="BB28" s="74"/>
      <c r="BC28" s="477">
        <v>0.59027777777777779</v>
      </c>
      <c r="BD28" s="449"/>
      <c r="BE28" s="449"/>
      <c r="BF28" s="476"/>
      <c r="BG28" s="75"/>
      <c r="BH28" s="220"/>
      <c r="BI28" s="220"/>
      <c r="BJ28" s="74"/>
      <c r="BK28" s="477">
        <v>0.59027777777777779</v>
      </c>
      <c r="BL28" s="449"/>
      <c r="BM28" s="449"/>
      <c r="BN28" s="449"/>
      <c r="BO28" s="75"/>
    </row>
    <row r="29" spans="2:68" s="219" customFormat="1" ht="13.5" customHeight="1">
      <c r="F29" s="74"/>
      <c r="G29" s="220"/>
      <c r="H29" s="449" t="s">
        <v>259</v>
      </c>
      <c r="I29" s="449"/>
      <c r="J29" s="220"/>
      <c r="K29" s="75"/>
      <c r="L29" s="220"/>
      <c r="M29" s="220"/>
      <c r="N29" s="74"/>
      <c r="O29" s="220"/>
      <c r="P29" s="449" t="s">
        <v>260</v>
      </c>
      <c r="Q29" s="449"/>
      <c r="R29" s="224"/>
      <c r="S29" s="75"/>
      <c r="T29" s="220"/>
      <c r="U29" s="220"/>
      <c r="V29" s="74"/>
      <c r="W29" s="64"/>
      <c r="X29" s="449" t="s">
        <v>261</v>
      </c>
      <c r="Y29" s="449"/>
      <c r="Z29" s="224"/>
      <c r="AA29" s="75"/>
      <c r="AB29" s="220"/>
      <c r="AC29" s="220"/>
      <c r="AD29" s="74"/>
      <c r="AE29" s="64"/>
      <c r="AF29" s="449" t="s">
        <v>260</v>
      </c>
      <c r="AG29" s="449"/>
      <c r="AH29" s="224"/>
      <c r="AI29" s="75"/>
      <c r="AJ29" s="220"/>
      <c r="AK29" s="220"/>
      <c r="AL29" s="74"/>
      <c r="AM29" s="64"/>
      <c r="AN29" s="449" t="s">
        <v>262</v>
      </c>
      <c r="AO29" s="449"/>
      <c r="AP29" s="224"/>
      <c r="AQ29" s="75"/>
      <c r="AR29" s="220"/>
      <c r="AS29" s="220"/>
      <c r="AT29" s="90"/>
      <c r="AU29" s="95"/>
      <c r="AV29" s="449" t="s">
        <v>263</v>
      </c>
      <c r="AW29" s="449"/>
      <c r="AX29" s="90"/>
      <c r="AY29" s="95"/>
      <c r="AZ29" s="220"/>
      <c r="BA29" s="220"/>
      <c r="BB29" s="74"/>
      <c r="BC29" s="64"/>
      <c r="BD29" s="449" t="s">
        <v>264</v>
      </c>
      <c r="BE29" s="449"/>
      <c r="BF29" s="224"/>
      <c r="BG29" s="75"/>
      <c r="BH29" s="220"/>
      <c r="BI29" s="220"/>
      <c r="BJ29" s="90"/>
      <c r="BK29" s="95"/>
      <c r="BL29" s="449" t="s">
        <v>263</v>
      </c>
      <c r="BM29" s="449"/>
      <c r="BN29" s="376">
        <v>0</v>
      </c>
      <c r="BO29" s="377">
        <v>0</v>
      </c>
    </row>
    <row r="30" spans="2:68" s="219" customFormat="1" ht="13.5" customHeight="1" thickBot="1">
      <c r="F30" s="368">
        <v>1</v>
      </c>
      <c r="G30" s="94">
        <v>0</v>
      </c>
      <c r="H30" s="466"/>
      <c r="I30" s="466"/>
      <c r="J30" s="368">
        <v>5</v>
      </c>
      <c r="K30" s="100">
        <v>1</v>
      </c>
      <c r="L30" s="49"/>
      <c r="M30" s="49"/>
      <c r="N30" s="368">
        <v>1</v>
      </c>
      <c r="O30" s="94">
        <v>0</v>
      </c>
      <c r="P30" s="466"/>
      <c r="Q30" s="466"/>
      <c r="R30" s="368">
        <v>5</v>
      </c>
      <c r="S30" s="100">
        <v>1</v>
      </c>
      <c r="T30" s="49"/>
      <c r="U30" s="49"/>
      <c r="V30" s="93">
        <v>0</v>
      </c>
      <c r="W30" s="370">
        <v>1</v>
      </c>
      <c r="X30" s="466"/>
      <c r="Y30" s="466"/>
      <c r="Z30" s="368">
        <v>6</v>
      </c>
      <c r="AA30" s="94">
        <v>0</v>
      </c>
      <c r="AB30" s="49"/>
      <c r="AC30" s="49"/>
      <c r="AD30" s="93">
        <v>0</v>
      </c>
      <c r="AE30" s="370">
        <v>1</v>
      </c>
      <c r="AF30" s="466"/>
      <c r="AG30" s="466"/>
      <c r="AH30" s="368">
        <v>2</v>
      </c>
      <c r="AI30" s="94">
        <v>0</v>
      </c>
      <c r="AJ30" s="49"/>
      <c r="AK30" s="49"/>
      <c r="AL30" s="93">
        <v>0</v>
      </c>
      <c r="AM30" s="370">
        <v>3</v>
      </c>
      <c r="AN30" s="466"/>
      <c r="AO30" s="466"/>
      <c r="AP30" s="93">
        <v>2</v>
      </c>
      <c r="AQ30" s="370">
        <v>4</v>
      </c>
      <c r="AR30" s="49"/>
      <c r="AS30" s="49"/>
      <c r="AT30" s="93">
        <v>1</v>
      </c>
      <c r="AU30" s="370">
        <v>3</v>
      </c>
      <c r="AV30" s="466"/>
      <c r="AW30" s="466"/>
      <c r="AX30" s="93">
        <v>0</v>
      </c>
      <c r="AY30" s="370">
        <v>1</v>
      </c>
      <c r="AZ30" s="49"/>
      <c r="BA30" s="49"/>
      <c r="BB30" s="368">
        <v>5</v>
      </c>
      <c r="BC30" s="94">
        <v>0</v>
      </c>
      <c r="BD30" s="466"/>
      <c r="BE30" s="466"/>
      <c r="BF30" s="368">
        <v>2</v>
      </c>
      <c r="BG30" s="94">
        <v>0</v>
      </c>
      <c r="BH30" s="49"/>
      <c r="BI30" s="49"/>
      <c r="BJ30" s="368">
        <v>3</v>
      </c>
      <c r="BK30" s="100">
        <v>1</v>
      </c>
      <c r="BL30" s="466"/>
      <c r="BM30" s="466"/>
      <c r="BN30" s="289"/>
      <c r="BO30" s="370"/>
      <c r="BP30" s="220"/>
    </row>
    <row r="31" spans="2:68" s="16" customFormat="1" ht="13.5" customHeight="1" thickTop="1">
      <c r="E31" s="72"/>
      <c r="F31" s="462">
        <v>1</v>
      </c>
      <c r="G31" s="463"/>
      <c r="H31" s="73"/>
      <c r="I31" s="72"/>
      <c r="J31" s="459" t="s">
        <v>265</v>
      </c>
      <c r="K31" s="458"/>
      <c r="L31" s="73"/>
      <c r="M31" s="72"/>
      <c r="N31" s="459" t="s">
        <v>266</v>
      </c>
      <c r="O31" s="457"/>
      <c r="P31" s="73"/>
      <c r="Q31" s="72"/>
      <c r="R31" s="459" t="s">
        <v>266</v>
      </c>
      <c r="S31" s="457"/>
      <c r="T31" s="73"/>
      <c r="U31" s="72"/>
      <c r="V31" s="459" t="s">
        <v>267</v>
      </c>
      <c r="W31" s="464"/>
      <c r="X31" s="73"/>
      <c r="Y31" s="72"/>
      <c r="Z31" s="459" t="s">
        <v>267</v>
      </c>
      <c r="AA31" s="457"/>
      <c r="AB31" s="73"/>
      <c r="AC31" s="72"/>
      <c r="AD31" s="456" t="s">
        <v>268</v>
      </c>
      <c r="AE31" s="459"/>
      <c r="AF31" s="73"/>
      <c r="AG31" s="72"/>
      <c r="AH31" s="459" t="s">
        <v>268</v>
      </c>
      <c r="AI31" s="457"/>
      <c r="AJ31" s="73"/>
      <c r="AK31" s="72"/>
      <c r="AL31" s="460">
        <v>1</v>
      </c>
      <c r="AM31" s="461"/>
      <c r="AN31" s="73"/>
      <c r="AO31" s="72"/>
      <c r="AP31" s="459" t="s">
        <v>269</v>
      </c>
      <c r="AQ31" s="457"/>
      <c r="AR31" s="73"/>
      <c r="AS31" s="72"/>
      <c r="AT31" s="459" t="s">
        <v>270</v>
      </c>
      <c r="AU31" s="457"/>
      <c r="AV31" s="73"/>
      <c r="AW31" s="72"/>
      <c r="AX31" s="459" t="s">
        <v>270</v>
      </c>
      <c r="AY31" s="457"/>
      <c r="AZ31" s="73"/>
      <c r="BA31" s="72"/>
      <c r="BB31" s="456" t="s">
        <v>267</v>
      </c>
      <c r="BC31" s="457"/>
      <c r="BD31" s="73"/>
      <c r="BE31" s="72"/>
      <c r="BF31" s="456" t="s">
        <v>267</v>
      </c>
      <c r="BG31" s="457"/>
      <c r="BH31" s="73"/>
      <c r="BI31" s="72"/>
      <c r="BJ31" s="456" t="s">
        <v>268</v>
      </c>
      <c r="BK31" s="457"/>
      <c r="BL31" s="73"/>
      <c r="BM31" s="72"/>
      <c r="BN31" s="456" t="s">
        <v>268</v>
      </c>
      <c r="BO31" s="458"/>
      <c r="BP31" s="73"/>
    </row>
    <row r="32" spans="2:68" s="16" customFormat="1" ht="13.5" customHeight="1">
      <c r="E32" s="72"/>
      <c r="F32" s="455">
        <v>0.41666666666666669</v>
      </c>
      <c r="G32" s="451"/>
      <c r="H32" s="73"/>
      <c r="I32" s="72"/>
      <c r="J32" s="455">
        <v>0.41666666666666669</v>
      </c>
      <c r="K32" s="451"/>
      <c r="L32" s="73"/>
      <c r="M32" s="72"/>
      <c r="N32" s="455">
        <v>0.4513888888888889</v>
      </c>
      <c r="O32" s="453"/>
      <c r="P32" s="73"/>
      <c r="Q32" s="72"/>
      <c r="R32" s="455">
        <v>0.4513888888888889</v>
      </c>
      <c r="S32" s="453"/>
      <c r="T32" s="73"/>
      <c r="U32" s="72"/>
      <c r="V32" s="455">
        <v>0.4861111111111111</v>
      </c>
      <c r="W32" s="453"/>
      <c r="X32" s="73"/>
      <c r="Y32" s="72"/>
      <c r="Z32" s="455">
        <v>0.4861111111111111</v>
      </c>
      <c r="AA32" s="453"/>
      <c r="AB32" s="73"/>
      <c r="AC32" s="72"/>
      <c r="AD32" s="454">
        <v>0.52083333333333337</v>
      </c>
      <c r="AE32" s="451"/>
      <c r="AF32" s="73"/>
      <c r="AG32" s="72"/>
      <c r="AH32" s="455">
        <v>0.52083333333333337</v>
      </c>
      <c r="AI32" s="453"/>
      <c r="AJ32" s="73"/>
      <c r="AK32" s="72"/>
      <c r="AL32" s="455">
        <v>0.41666666666666669</v>
      </c>
      <c r="AM32" s="453"/>
      <c r="AN32" s="73"/>
      <c r="AO32" s="72"/>
      <c r="AP32" s="455">
        <v>0.41666666666666669</v>
      </c>
      <c r="AQ32" s="453"/>
      <c r="AR32" s="73"/>
      <c r="AS32" s="72"/>
      <c r="AT32" s="455">
        <v>0.4513888888888889</v>
      </c>
      <c r="AU32" s="453"/>
      <c r="AV32" s="73"/>
      <c r="AW32" s="72"/>
      <c r="AX32" s="455">
        <v>0.4513888888888889</v>
      </c>
      <c r="AY32" s="453"/>
      <c r="AZ32" s="73"/>
      <c r="BA32" s="72"/>
      <c r="BB32" s="454">
        <v>0.4861111111111111</v>
      </c>
      <c r="BC32" s="453"/>
      <c r="BD32" s="73"/>
      <c r="BE32" s="72"/>
      <c r="BF32" s="454">
        <v>0.4861111111111111</v>
      </c>
      <c r="BG32" s="453"/>
      <c r="BH32" s="73"/>
      <c r="BI32" s="72"/>
      <c r="BJ32" s="454">
        <v>0.52083333333333337</v>
      </c>
      <c r="BK32" s="453"/>
      <c r="BL32" s="73"/>
      <c r="BM32" s="72"/>
      <c r="BN32" s="454">
        <v>0.52083333333333337</v>
      </c>
      <c r="BO32" s="451"/>
      <c r="BP32" s="73"/>
    </row>
    <row r="33" spans="5:68" s="16" customFormat="1" ht="13.5" customHeight="1">
      <c r="E33" s="72"/>
      <c r="F33" s="452" t="s">
        <v>261</v>
      </c>
      <c r="G33" s="451"/>
      <c r="H33" s="73"/>
      <c r="I33" s="72"/>
      <c r="J33" s="452" t="s">
        <v>260</v>
      </c>
      <c r="K33" s="451"/>
      <c r="L33" s="73"/>
      <c r="M33" s="72"/>
      <c r="N33" s="452" t="s">
        <v>261</v>
      </c>
      <c r="O33" s="453"/>
      <c r="P33" s="73"/>
      <c r="Q33" s="72"/>
      <c r="R33" s="452" t="s">
        <v>260</v>
      </c>
      <c r="S33" s="453"/>
      <c r="T33" s="73"/>
      <c r="U33" s="72"/>
      <c r="V33" s="452" t="s">
        <v>261</v>
      </c>
      <c r="W33" s="453"/>
      <c r="X33" s="73"/>
      <c r="Y33" s="72"/>
      <c r="Z33" s="452" t="s">
        <v>260</v>
      </c>
      <c r="AA33" s="453"/>
      <c r="AB33" s="73"/>
      <c r="AC33" s="72"/>
      <c r="AD33" s="450" t="s">
        <v>261</v>
      </c>
      <c r="AE33" s="451"/>
      <c r="AF33" s="73"/>
      <c r="AG33" s="72"/>
      <c r="AH33" s="452" t="s">
        <v>260</v>
      </c>
      <c r="AI33" s="453"/>
      <c r="AJ33" s="73"/>
      <c r="AK33" s="72"/>
      <c r="AL33" s="452" t="s">
        <v>271</v>
      </c>
      <c r="AM33" s="453"/>
      <c r="AN33" s="73"/>
      <c r="AO33" s="72"/>
      <c r="AP33" s="452" t="s">
        <v>272</v>
      </c>
      <c r="AQ33" s="453"/>
      <c r="AR33" s="73"/>
      <c r="AS33" s="72"/>
      <c r="AT33" s="452" t="s">
        <v>262</v>
      </c>
      <c r="AU33" s="453"/>
      <c r="AV33" s="73"/>
      <c r="AW33" s="72"/>
      <c r="AX33" s="452" t="s">
        <v>273</v>
      </c>
      <c r="AY33" s="453"/>
      <c r="AZ33" s="73"/>
      <c r="BA33" s="72"/>
      <c r="BB33" s="450" t="s">
        <v>274</v>
      </c>
      <c r="BC33" s="453"/>
      <c r="BD33" s="73"/>
      <c r="BE33" s="72"/>
      <c r="BF33" s="450" t="s">
        <v>273</v>
      </c>
      <c r="BG33" s="453"/>
      <c r="BH33" s="73"/>
      <c r="BI33" s="72"/>
      <c r="BJ33" s="450" t="s">
        <v>274</v>
      </c>
      <c r="BK33" s="453"/>
      <c r="BL33" s="73"/>
      <c r="BM33" s="72"/>
      <c r="BN33" s="450" t="s">
        <v>273</v>
      </c>
      <c r="BO33" s="451"/>
      <c r="BP33" s="73"/>
    </row>
    <row r="34" spans="5:68" s="16" customFormat="1" ht="13.5" customHeight="1">
      <c r="E34" s="72"/>
      <c r="F34" s="447"/>
      <c r="G34" s="448"/>
      <c r="H34" s="73"/>
      <c r="I34" s="72"/>
      <c r="J34" s="447"/>
      <c r="K34" s="448"/>
      <c r="L34" s="73"/>
      <c r="M34" s="72"/>
      <c r="N34" s="447"/>
      <c r="O34" s="448"/>
      <c r="P34" s="73"/>
      <c r="Q34" s="72"/>
      <c r="R34" s="447"/>
      <c r="S34" s="448"/>
      <c r="T34" s="73"/>
      <c r="U34" s="72"/>
      <c r="V34" s="447"/>
      <c r="W34" s="448"/>
      <c r="X34" s="73"/>
      <c r="Y34" s="72"/>
      <c r="Z34" s="447"/>
      <c r="AA34" s="448"/>
      <c r="AB34" s="73"/>
      <c r="AC34" s="72"/>
      <c r="AD34" s="447"/>
      <c r="AE34" s="448"/>
      <c r="AF34" s="73"/>
      <c r="AG34" s="72"/>
      <c r="AH34" s="447"/>
      <c r="AI34" s="448"/>
      <c r="AJ34" s="73"/>
      <c r="AK34" s="72"/>
      <c r="AL34" s="447"/>
      <c r="AM34" s="448"/>
      <c r="AN34" s="73"/>
      <c r="AO34" s="72"/>
      <c r="AP34" s="447"/>
      <c r="AQ34" s="448"/>
      <c r="AR34" s="73"/>
      <c r="AS34" s="72"/>
      <c r="AT34" s="447"/>
      <c r="AU34" s="448"/>
      <c r="AV34" s="73"/>
      <c r="AW34" s="72"/>
      <c r="AX34" s="447"/>
      <c r="AY34" s="448"/>
      <c r="AZ34" s="73"/>
      <c r="BA34" s="72"/>
      <c r="BB34" s="447"/>
      <c r="BC34" s="448"/>
      <c r="BD34" s="73"/>
      <c r="BE34" s="72"/>
      <c r="BF34" s="447"/>
      <c r="BG34" s="448"/>
      <c r="BH34" s="73"/>
      <c r="BI34" s="72"/>
      <c r="BJ34" s="447"/>
      <c r="BK34" s="448"/>
      <c r="BL34" s="73"/>
      <c r="BM34" s="72"/>
      <c r="BN34" s="447"/>
      <c r="BO34" s="448"/>
      <c r="BP34" s="73"/>
    </row>
    <row r="35" spans="5:68" s="31" customFormat="1" ht="13.5" customHeight="1">
      <c r="E35" s="437">
        <v>1</v>
      </c>
      <c r="F35" s="438"/>
      <c r="G35" s="449">
        <v>2</v>
      </c>
      <c r="H35" s="438"/>
      <c r="I35" s="437">
        <v>3</v>
      </c>
      <c r="J35" s="437"/>
      <c r="K35" s="437">
        <v>4</v>
      </c>
      <c r="L35" s="437"/>
      <c r="M35" s="437">
        <v>5</v>
      </c>
      <c r="N35" s="437"/>
      <c r="O35" s="437">
        <v>6</v>
      </c>
      <c r="P35" s="437"/>
      <c r="Q35" s="437">
        <v>7</v>
      </c>
      <c r="R35" s="437"/>
      <c r="S35" s="437">
        <v>8</v>
      </c>
      <c r="T35" s="437"/>
      <c r="U35" s="437">
        <v>9</v>
      </c>
      <c r="V35" s="437"/>
      <c r="W35" s="437">
        <v>10</v>
      </c>
      <c r="X35" s="437"/>
      <c r="Y35" s="437">
        <v>11</v>
      </c>
      <c r="Z35" s="437"/>
      <c r="AA35" s="437">
        <v>12</v>
      </c>
      <c r="AB35" s="437"/>
      <c r="AC35" s="437">
        <v>13</v>
      </c>
      <c r="AD35" s="437"/>
      <c r="AE35" s="437">
        <v>14</v>
      </c>
      <c r="AF35" s="437"/>
      <c r="AG35" s="437">
        <v>15</v>
      </c>
      <c r="AH35" s="437"/>
      <c r="AI35" s="437">
        <v>16</v>
      </c>
      <c r="AJ35" s="437"/>
      <c r="AK35" s="437">
        <v>17</v>
      </c>
      <c r="AL35" s="437"/>
      <c r="AM35" s="437">
        <v>18</v>
      </c>
      <c r="AN35" s="437"/>
      <c r="AO35" s="437">
        <v>19</v>
      </c>
      <c r="AP35" s="438"/>
      <c r="AQ35" s="437">
        <v>20</v>
      </c>
      <c r="AR35" s="438"/>
      <c r="AS35" s="437">
        <v>21</v>
      </c>
      <c r="AT35" s="438"/>
      <c r="AU35" s="437">
        <v>22</v>
      </c>
      <c r="AV35" s="438"/>
      <c r="AW35" s="437">
        <v>23</v>
      </c>
      <c r="AX35" s="438"/>
      <c r="AY35" s="437">
        <v>24</v>
      </c>
      <c r="AZ35" s="438"/>
      <c r="BA35" s="437">
        <v>25</v>
      </c>
      <c r="BB35" s="438"/>
      <c r="BC35" s="437">
        <v>26</v>
      </c>
      <c r="BD35" s="438"/>
      <c r="BE35" s="437">
        <v>27</v>
      </c>
      <c r="BF35" s="438"/>
      <c r="BG35" s="437">
        <v>28</v>
      </c>
      <c r="BH35" s="438"/>
      <c r="BI35" s="437">
        <v>29</v>
      </c>
      <c r="BJ35" s="438"/>
      <c r="BK35" s="437">
        <v>30</v>
      </c>
      <c r="BL35" s="438"/>
      <c r="BM35" s="437">
        <v>31</v>
      </c>
      <c r="BN35" s="438"/>
      <c r="BO35" s="437">
        <v>32</v>
      </c>
      <c r="BP35" s="438"/>
    </row>
    <row r="36" spans="5:68" ht="99.75" customHeight="1">
      <c r="E36" s="439" t="s">
        <v>349</v>
      </c>
      <c r="F36" s="440"/>
      <c r="G36" s="441" t="s">
        <v>350</v>
      </c>
      <c r="H36" s="442"/>
      <c r="I36" s="439" t="s">
        <v>351</v>
      </c>
      <c r="J36" s="440"/>
      <c r="K36" s="441" t="s">
        <v>71</v>
      </c>
      <c r="L36" s="442"/>
      <c r="M36" s="439" t="s">
        <v>352</v>
      </c>
      <c r="N36" s="440"/>
      <c r="O36" s="441" t="s">
        <v>353</v>
      </c>
      <c r="P36" s="442"/>
      <c r="Q36" s="445" t="s">
        <v>132</v>
      </c>
      <c r="R36" s="446"/>
      <c r="S36" s="441" t="s">
        <v>354</v>
      </c>
      <c r="T36" s="442"/>
      <c r="U36" s="439" t="s">
        <v>355</v>
      </c>
      <c r="V36" s="440"/>
      <c r="W36" s="441" t="s">
        <v>186</v>
      </c>
      <c r="X36" s="442"/>
      <c r="Y36" s="445" t="s">
        <v>356</v>
      </c>
      <c r="Z36" s="446"/>
      <c r="AA36" s="441" t="s">
        <v>357</v>
      </c>
      <c r="AB36" s="442"/>
      <c r="AC36" s="439" t="s">
        <v>358</v>
      </c>
      <c r="AD36" s="440"/>
      <c r="AE36" s="441" t="s">
        <v>359</v>
      </c>
      <c r="AF36" s="442"/>
      <c r="AG36" s="439" t="s">
        <v>360</v>
      </c>
      <c r="AH36" s="440"/>
      <c r="AI36" s="441" t="s">
        <v>361</v>
      </c>
      <c r="AJ36" s="442"/>
      <c r="AK36" s="439" t="s">
        <v>362</v>
      </c>
      <c r="AL36" s="440"/>
      <c r="AM36" s="443" t="s">
        <v>363</v>
      </c>
      <c r="AN36" s="444"/>
      <c r="AO36" s="439" t="s">
        <v>364</v>
      </c>
      <c r="AP36" s="440"/>
      <c r="AQ36" s="441" t="s">
        <v>365</v>
      </c>
      <c r="AR36" s="442"/>
      <c r="AS36" s="439" t="s">
        <v>366</v>
      </c>
      <c r="AT36" s="440"/>
      <c r="AU36" s="441" t="s">
        <v>367</v>
      </c>
      <c r="AV36" s="442"/>
      <c r="AW36" s="439" t="s">
        <v>81</v>
      </c>
      <c r="AX36" s="440"/>
      <c r="AY36" s="441" t="s">
        <v>110</v>
      </c>
      <c r="AZ36" s="442"/>
      <c r="BA36" s="445" t="s">
        <v>72</v>
      </c>
      <c r="BB36" s="446"/>
      <c r="BC36" s="441" t="s">
        <v>368</v>
      </c>
      <c r="BD36" s="442"/>
      <c r="BE36" s="439" t="s">
        <v>369</v>
      </c>
      <c r="BF36" s="440"/>
      <c r="BG36" s="441" t="s">
        <v>370</v>
      </c>
      <c r="BH36" s="442"/>
      <c r="BI36" s="439" t="s">
        <v>371</v>
      </c>
      <c r="BJ36" s="440"/>
      <c r="BK36" s="441" t="s">
        <v>249</v>
      </c>
      <c r="BL36" s="442"/>
      <c r="BM36" s="439" t="s">
        <v>372</v>
      </c>
      <c r="BN36" s="440"/>
      <c r="BO36" s="441" t="s">
        <v>192</v>
      </c>
      <c r="BP36" s="442"/>
    </row>
  </sheetData>
  <mergeCells count="201">
    <mergeCell ref="C1:BP1"/>
    <mergeCell ref="AS3:AZ4"/>
    <mergeCell ref="AS5:AZ6"/>
    <mergeCell ref="AS7:BB10"/>
    <mergeCell ref="AF9:AO10"/>
    <mergeCell ref="AI12:AJ12"/>
    <mergeCell ref="AK12:AL12"/>
    <mergeCell ref="B13:E15"/>
    <mergeCell ref="AG13:AN13"/>
    <mergeCell ref="P14:Y15"/>
    <mergeCell ref="AG14:AN14"/>
    <mergeCell ref="AV14:BE15"/>
    <mergeCell ref="S16:T16"/>
    <mergeCell ref="U16:V16"/>
    <mergeCell ref="AY16:AZ16"/>
    <mergeCell ref="BA16:BB16"/>
    <mergeCell ref="L23:M23"/>
    <mergeCell ref="AB23:AC23"/>
    <mergeCell ref="AR23:AS23"/>
    <mergeCell ref="BH23:BI23"/>
    <mergeCell ref="K24:N24"/>
    <mergeCell ref="AA24:AD24"/>
    <mergeCell ref="AQ24:AT24"/>
    <mergeCell ref="BG24:BJ24"/>
    <mergeCell ref="Q17:X17"/>
    <mergeCell ref="AW17:BD17"/>
    <mergeCell ref="Q18:X18"/>
    <mergeCell ref="AW18:BD18"/>
    <mergeCell ref="H21:Q21"/>
    <mergeCell ref="X21:AG21"/>
    <mergeCell ref="AN21:AW21"/>
    <mergeCell ref="BD21:BM21"/>
    <mergeCell ref="I25:P25"/>
    <mergeCell ref="Y25:AF25"/>
    <mergeCell ref="AO25:AV25"/>
    <mergeCell ref="BE25:BL25"/>
    <mergeCell ref="B26:E28"/>
    <mergeCell ref="L26:M26"/>
    <mergeCell ref="AB26:AC26"/>
    <mergeCell ref="AR26:AS26"/>
    <mergeCell ref="BH26:BI26"/>
    <mergeCell ref="H27:I27"/>
    <mergeCell ref="BL27:BM27"/>
    <mergeCell ref="G28:J28"/>
    <mergeCell ref="O28:R28"/>
    <mergeCell ref="W28:Z28"/>
    <mergeCell ref="AE28:AH28"/>
    <mergeCell ref="AM28:AP28"/>
    <mergeCell ref="AU28:AX28"/>
    <mergeCell ref="BC28:BF28"/>
    <mergeCell ref="BK28:BN28"/>
    <mergeCell ref="P27:Q27"/>
    <mergeCell ref="X27:Y27"/>
    <mergeCell ref="AF27:AG27"/>
    <mergeCell ref="AN27:AO27"/>
    <mergeCell ref="AV27:AW27"/>
    <mergeCell ref="BD27:BE27"/>
    <mergeCell ref="BD29:BE29"/>
    <mergeCell ref="BL29:BM29"/>
    <mergeCell ref="H30:I30"/>
    <mergeCell ref="P30:Q30"/>
    <mergeCell ref="X30:Y30"/>
    <mergeCell ref="AF30:AG30"/>
    <mergeCell ref="AN30:AO30"/>
    <mergeCell ref="AV30:AW30"/>
    <mergeCell ref="BD30:BE30"/>
    <mergeCell ref="BL30:BM30"/>
    <mergeCell ref="H29:I29"/>
    <mergeCell ref="P29:Q29"/>
    <mergeCell ref="X29:Y29"/>
    <mergeCell ref="AF29:AG29"/>
    <mergeCell ref="AN29:AO29"/>
    <mergeCell ref="AV29:AW29"/>
    <mergeCell ref="BB31:BC31"/>
    <mergeCell ref="BF31:BG31"/>
    <mergeCell ref="BJ31:BK31"/>
    <mergeCell ref="BN31:BO31"/>
    <mergeCell ref="F32:G32"/>
    <mergeCell ref="J32:K32"/>
    <mergeCell ref="N32:O32"/>
    <mergeCell ref="R32:S32"/>
    <mergeCell ref="V32:W32"/>
    <mergeCell ref="Z32:AA32"/>
    <mergeCell ref="AD31:AE31"/>
    <mergeCell ref="AH31:AI31"/>
    <mergeCell ref="AL31:AM31"/>
    <mergeCell ref="AP31:AQ31"/>
    <mergeCell ref="AT31:AU31"/>
    <mergeCell ref="AX31:AY31"/>
    <mergeCell ref="F31:G31"/>
    <mergeCell ref="J31:K31"/>
    <mergeCell ref="N31:O31"/>
    <mergeCell ref="R31:S31"/>
    <mergeCell ref="V31:W31"/>
    <mergeCell ref="Z31:AA31"/>
    <mergeCell ref="BB32:BC32"/>
    <mergeCell ref="BF32:BG32"/>
    <mergeCell ref="AH33:AI33"/>
    <mergeCell ref="AL33:AM33"/>
    <mergeCell ref="BJ32:BK32"/>
    <mergeCell ref="BN32:BO32"/>
    <mergeCell ref="F33:G33"/>
    <mergeCell ref="J33:K33"/>
    <mergeCell ref="N33:O33"/>
    <mergeCell ref="R33:S33"/>
    <mergeCell ref="V33:W33"/>
    <mergeCell ref="Z33:AA33"/>
    <mergeCell ref="AD32:AE32"/>
    <mergeCell ref="AH32:AI32"/>
    <mergeCell ref="AL32:AM32"/>
    <mergeCell ref="AP32:AQ32"/>
    <mergeCell ref="AT32:AU32"/>
    <mergeCell ref="AX32:AY32"/>
    <mergeCell ref="BB33:BC33"/>
    <mergeCell ref="BF33:BG33"/>
    <mergeCell ref="BJ33:BK33"/>
    <mergeCell ref="BN33:BO33"/>
    <mergeCell ref="AP33:AQ33"/>
    <mergeCell ref="AT33:AU33"/>
    <mergeCell ref="AX33:AY33"/>
    <mergeCell ref="U35:V35"/>
    <mergeCell ref="W35:X35"/>
    <mergeCell ref="F34:G34"/>
    <mergeCell ref="J34:K34"/>
    <mergeCell ref="N34:O34"/>
    <mergeCell ref="R34:S34"/>
    <mergeCell ref="V34:W34"/>
    <mergeCell ref="Z34:AA34"/>
    <mergeCell ref="AD33:AE33"/>
    <mergeCell ref="AC35:AD35"/>
    <mergeCell ref="AE35:AF35"/>
    <mergeCell ref="BB34:BC34"/>
    <mergeCell ref="BF34:BG34"/>
    <mergeCell ref="BJ34:BK34"/>
    <mergeCell ref="BN34:BO34"/>
    <mergeCell ref="E35:F35"/>
    <mergeCell ref="G35:H35"/>
    <mergeCell ref="I35:J35"/>
    <mergeCell ref="K35:L35"/>
    <mergeCell ref="M35:N35"/>
    <mergeCell ref="O35:P35"/>
    <mergeCell ref="AD34:AE34"/>
    <mergeCell ref="AH34:AI34"/>
    <mergeCell ref="AL34:AM34"/>
    <mergeCell ref="AP34:AQ34"/>
    <mergeCell ref="AT34:AU34"/>
    <mergeCell ref="AX34:AY34"/>
    <mergeCell ref="AG35:AH35"/>
    <mergeCell ref="AI35:AJ35"/>
    <mergeCell ref="AK35:AL35"/>
    <mergeCell ref="AM35:AN35"/>
    <mergeCell ref="Q35:R35"/>
    <mergeCell ref="S35:T35"/>
    <mergeCell ref="Y35:Z35"/>
    <mergeCell ref="AA35:AB35"/>
    <mergeCell ref="U36:V36"/>
    <mergeCell ref="W36:X36"/>
    <mergeCell ref="Y36:Z36"/>
    <mergeCell ref="AA36:AB36"/>
    <mergeCell ref="AC36:AD36"/>
    <mergeCell ref="AE36:AF36"/>
    <mergeCell ref="BM35:BN35"/>
    <mergeCell ref="BO35:BP35"/>
    <mergeCell ref="E36:F36"/>
    <mergeCell ref="G36:H36"/>
    <mergeCell ref="I36:J36"/>
    <mergeCell ref="K36:L36"/>
    <mergeCell ref="M36:N36"/>
    <mergeCell ref="O36:P36"/>
    <mergeCell ref="Q36:R36"/>
    <mergeCell ref="S36:T36"/>
    <mergeCell ref="BA35:BB35"/>
    <mergeCell ref="BC35:BD35"/>
    <mergeCell ref="BE35:BF35"/>
    <mergeCell ref="BG35:BH35"/>
    <mergeCell ref="BI35:BJ35"/>
    <mergeCell ref="BK35:BL35"/>
    <mergeCell ref="AO35:AP35"/>
    <mergeCell ref="AQ35:AR35"/>
    <mergeCell ref="BE36:BF36"/>
    <mergeCell ref="BG36:BH36"/>
    <mergeCell ref="BI36:BJ36"/>
    <mergeCell ref="BK36:BL36"/>
    <mergeCell ref="BM36:BN36"/>
    <mergeCell ref="BO36:BP36"/>
    <mergeCell ref="AS36:AT36"/>
    <mergeCell ref="AU36:AV36"/>
    <mergeCell ref="AW36:AX36"/>
    <mergeCell ref="AY36:AZ36"/>
    <mergeCell ref="BA36:BB36"/>
    <mergeCell ref="BC36:BD36"/>
    <mergeCell ref="AY35:AZ35"/>
    <mergeCell ref="AG36:AH36"/>
    <mergeCell ref="AI36:AJ36"/>
    <mergeCell ref="AK36:AL36"/>
    <mergeCell ref="AM36:AN36"/>
    <mergeCell ref="AO36:AP36"/>
    <mergeCell ref="AQ36:AR36"/>
    <mergeCell ref="AS35:AT35"/>
    <mergeCell ref="AU35:AV35"/>
    <mergeCell ref="AW35:AX35"/>
  </mergeCells>
  <phoneticPr fontId="3"/>
  <printOptions horizontalCentered="1" verticalCentered="1"/>
  <pageMargins left="0" right="0" top="0" bottom="0" header="0.51181102362204722" footer="0.51181102362204722"/>
  <pageSetup paperSize="9" scale="80" orientation="landscape" horizontalDpi="4294967293"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pageSetUpPr fitToPage="1"/>
  </sheetPr>
  <dimension ref="B1:CD37"/>
  <sheetViews>
    <sheetView view="pageBreakPreview" zoomScale="80" zoomScaleNormal="85" zoomScaleSheetLayoutView="80" workbookViewId="0"/>
  </sheetViews>
  <sheetFormatPr defaultColWidth="2.1328125" defaultRowHeight="13.5" customHeight="1"/>
  <cols>
    <col min="1" max="5" width="2.1328125" style="33"/>
    <col min="6" max="11" width="2.6328125" style="33" bestFit="1" customWidth="1"/>
    <col min="12" max="13" width="3" style="33" bestFit="1" customWidth="1"/>
    <col min="14" max="19" width="2.6328125" style="33" bestFit="1" customWidth="1"/>
    <col min="20" max="21" width="2.6328125" style="33" customWidth="1"/>
    <col min="22" max="24" width="2.6328125" style="33" bestFit="1" customWidth="1"/>
    <col min="25" max="25" width="2.1328125" style="33"/>
    <col min="26" max="27" width="2.6328125" style="33" bestFit="1" customWidth="1"/>
    <col min="28" max="28" width="3" style="33" bestFit="1" customWidth="1"/>
    <col min="29" max="29" width="2.6328125" style="33" bestFit="1" customWidth="1"/>
    <col min="30" max="32" width="3" style="33" bestFit="1" customWidth="1"/>
    <col min="33" max="36" width="2.6328125" style="33" bestFit="1" customWidth="1"/>
    <col min="37" max="42" width="2.7265625" style="33" customWidth="1"/>
    <col min="43" max="46" width="2.6328125" style="33" bestFit="1" customWidth="1"/>
    <col min="47" max="47" width="2.1328125" style="33"/>
    <col min="48" max="49" width="3" style="33" bestFit="1" customWidth="1"/>
    <col min="50" max="55" width="2.6328125" style="33" bestFit="1" customWidth="1"/>
    <col min="56" max="57" width="2.6328125" style="33" customWidth="1"/>
    <col min="58" max="60" width="2.6328125" style="33" bestFit="1" customWidth="1"/>
    <col min="61" max="61" width="3" style="33" bestFit="1" customWidth="1"/>
    <col min="62" max="64" width="2.6328125" style="33" bestFit="1" customWidth="1"/>
    <col min="65" max="65" width="2.1328125" style="33"/>
    <col min="66" max="67" width="3" style="33" bestFit="1" customWidth="1"/>
    <col min="68" max="72" width="2.6328125" style="33" bestFit="1" customWidth="1"/>
    <col min="73" max="73" width="3" style="33" bestFit="1" customWidth="1"/>
    <col min="74" max="74" width="2.86328125" style="33" customWidth="1"/>
    <col min="75" max="16384" width="2.1328125" style="33"/>
  </cols>
  <sheetData>
    <row r="1" spans="2:82" s="14" customFormat="1" ht="41.75">
      <c r="C1" s="502" t="s">
        <v>344</v>
      </c>
      <c r="D1" s="502"/>
      <c r="E1" s="502"/>
      <c r="F1" s="502"/>
      <c r="G1" s="502"/>
      <c r="H1" s="502"/>
      <c r="I1" s="502"/>
      <c r="J1" s="502"/>
      <c r="K1" s="502"/>
      <c r="L1" s="502"/>
      <c r="M1" s="502"/>
      <c r="N1" s="502"/>
      <c r="O1" s="502"/>
      <c r="P1" s="502"/>
      <c r="Q1" s="502"/>
      <c r="R1" s="502"/>
      <c r="S1" s="502"/>
      <c r="T1" s="502"/>
      <c r="U1" s="502"/>
      <c r="V1" s="502"/>
      <c r="W1" s="502"/>
      <c r="X1" s="502"/>
      <c r="Y1" s="502"/>
      <c r="Z1" s="502"/>
      <c r="AA1" s="502"/>
      <c r="AB1" s="502"/>
      <c r="AC1" s="502"/>
      <c r="AD1" s="502"/>
      <c r="AE1" s="502"/>
      <c r="AF1" s="502"/>
      <c r="AG1" s="502"/>
      <c r="AH1" s="502"/>
      <c r="AI1" s="502"/>
      <c r="AJ1" s="502"/>
      <c r="AK1" s="502"/>
      <c r="AL1" s="502"/>
      <c r="AM1" s="502"/>
      <c r="AN1" s="502"/>
      <c r="AO1" s="502"/>
      <c r="AP1" s="502"/>
      <c r="AQ1" s="502"/>
      <c r="AR1" s="502"/>
      <c r="AS1" s="502"/>
      <c r="AT1" s="502"/>
      <c r="AU1" s="502"/>
      <c r="AV1" s="502"/>
      <c r="AW1" s="502"/>
      <c r="AX1" s="502"/>
      <c r="AY1" s="502"/>
      <c r="AZ1" s="502"/>
      <c r="BA1" s="502"/>
      <c r="BB1" s="502"/>
      <c r="BC1" s="502"/>
      <c r="BD1" s="502"/>
      <c r="BE1" s="502"/>
      <c r="BF1" s="502"/>
      <c r="BG1" s="502"/>
      <c r="BH1" s="502"/>
      <c r="BI1" s="502"/>
      <c r="BJ1" s="502"/>
      <c r="BK1" s="502"/>
      <c r="BL1" s="502"/>
      <c r="BM1" s="502"/>
      <c r="BN1" s="502"/>
      <c r="BO1" s="502"/>
      <c r="BP1" s="502"/>
      <c r="BQ1" s="502"/>
      <c r="BR1" s="502"/>
      <c r="BS1" s="502"/>
      <c r="BT1" s="502"/>
      <c r="BU1" s="502"/>
      <c r="BV1" s="502"/>
    </row>
    <row r="2" spans="2:82" s="14" customFormat="1" ht="13.5" customHeight="1">
      <c r="C2" s="97"/>
      <c r="D2" s="97"/>
      <c r="E2" s="97"/>
      <c r="F2" s="58" t="s">
        <v>275</v>
      </c>
      <c r="G2" s="59"/>
      <c r="H2" s="59"/>
      <c r="I2" s="59"/>
      <c r="J2" s="59"/>
      <c r="K2" s="59"/>
      <c r="L2" s="59"/>
      <c r="M2" s="59"/>
      <c r="N2" s="97"/>
      <c r="O2" s="97"/>
      <c r="P2" s="97"/>
      <c r="Q2" s="97"/>
      <c r="R2" s="97"/>
      <c r="S2" s="97"/>
      <c r="T2" s="97"/>
      <c r="U2" s="97"/>
      <c r="V2" s="97"/>
      <c r="W2" s="97"/>
      <c r="X2" s="97"/>
      <c r="Y2" s="97"/>
      <c r="Z2" s="97"/>
      <c r="AA2" s="97"/>
      <c r="AB2" s="97"/>
      <c r="AC2" s="97"/>
      <c r="AD2" s="97"/>
      <c r="AE2" s="97"/>
      <c r="AF2" s="97"/>
      <c r="AG2" s="97"/>
      <c r="AH2" s="97"/>
      <c r="AI2" s="97"/>
      <c r="AJ2" s="97"/>
      <c r="AK2" s="97"/>
      <c r="AL2" s="97"/>
      <c r="AM2" s="97"/>
      <c r="AN2" s="97"/>
      <c r="AO2" s="97"/>
      <c r="AP2" s="97"/>
      <c r="AQ2" s="97"/>
      <c r="AR2" s="97"/>
      <c r="AS2" s="97"/>
      <c r="AT2" s="97"/>
      <c r="AU2" s="97"/>
      <c r="AV2" s="97"/>
      <c r="AW2" s="97"/>
      <c r="AX2" s="97"/>
      <c r="AY2" s="97"/>
      <c r="AZ2" s="97"/>
      <c r="BA2" s="97"/>
      <c r="BB2" s="97"/>
      <c r="BC2" s="97"/>
      <c r="BD2" s="97"/>
      <c r="BE2" s="97"/>
      <c r="BF2" s="97"/>
      <c r="BG2" s="97"/>
      <c r="BH2" s="97"/>
      <c r="BI2" s="97"/>
      <c r="BJ2" s="97"/>
      <c r="BK2" s="97"/>
      <c r="BL2" s="97"/>
      <c r="BM2" s="97"/>
      <c r="BN2" s="97"/>
      <c r="BO2" s="97"/>
      <c r="BP2" s="97"/>
      <c r="BQ2" s="97"/>
      <c r="BR2" s="97"/>
      <c r="BS2" s="97"/>
      <c r="BT2" s="97"/>
      <c r="BU2" s="97"/>
      <c r="BV2" s="97"/>
    </row>
    <row r="3" spans="2:82" s="14" customFormat="1" ht="13.5" customHeight="1">
      <c r="C3" s="97"/>
      <c r="D3" s="97"/>
      <c r="E3" s="97"/>
      <c r="F3" s="58" t="s">
        <v>251</v>
      </c>
      <c r="G3" s="58"/>
      <c r="H3" s="59"/>
      <c r="I3" s="59"/>
      <c r="J3" s="59"/>
      <c r="K3" s="59"/>
      <c r="L3" s="59"/>
      <c r="M3" s="59"/>
      <c r="N3" s="19"/>
      <c r="O3" s="97"/>
      <c r="P3" s="97"/>
      <c r="Q3" s="97"/>
      <c r="R3" s="97"/>
      <c r="S3" s="97"/>
      <c r="T3" s="97"/>
      <c r="U3" s="97"/>
      <c r="V3" s="97"/>
      <c r="W3" s="97"/>
      <c r="X3" s="97"/>
      <c r="Y3" s="97"/>
      <c r="Z3" s="97"/>
      <c r="AA3" s="97"/>
      <c r="AB3" s="97"/>
      <c r="AC3" s="97"/>
      <c r="AD3" s="97"/>
      <c r="AE3" s="97"/>
      <c r="AF3" s="97"/>
      <c r="AG3" s="97"/>
      <c r="AH3" s="97"/>
      <c r="AI3" s="97"/>
      <c r="AJ3" s="97"/>
      <c r="AK3" s="97"/>
      <c r="AL3" s="97"/>
      <c r="AM3" s="97"/>
      <c r="AN3" s="97"/>
      <c r="AO3" s="97"/>
      <c r="AP3" s="97"/>
      <c r="AQ3" s="97"/>
      <c r="AR3" s="97"/>
      <c r="AS3" s="97"/>
      <c r="AT3" s="97"/>
      <c r="AU3" s="97"/>
      <c r="AV3" s="32" t="s">
        <v>48</v>
      </c>
      <c r="AW3" s="539" t="s">
        <v>597</v>
      </c>
      <c r="AX3" s="539"/>
      <c r="AY3" s="539"/>
      <c r="AZ3" s="539"/>
      <c r="BA3" s="539"/>
      <c r="BB3" s="539"/>
      <c r="BC3" s="539"/>
      <c r="BD3" s="539"/>
      <c r="BE3" s="539"/>
      <c r="BF3" s="539"/>
      <c r="BG3" s="97"/>
      <c r="BH3" s="97"/>
      <c r="BI3" s="97"/>
      <c r="BJ3" s="97"/>
      <c r="BK3" s="97"/>
      <c r="BL3" s="33"/>
      <c r="BM3" s="33"/>
      <c r="BO3" s="32"/>
      <c r="BP3" s="228"/>
      <c r="BQ3" s="55"/>
      <c r="BR3" s="97"/>
      <c r="BS3" s="97"/>
      <c r="BT3" s="97"/>
      <c r="BU3" s="97"/>
      <c r="BV3" s="97"/>
    </row>
    <row r="4" spans="2:82" s="14" customFormat="1" ht="13.5" customHeight="1">
      <c r="C4" s="97"/>
      <c r="D4" s="97"/>
      <c r="E4" s="97"/>
      <c r="F4" s="58"/>
      <c r="H4" s="58"/>
      <c r="I4" s="58"/>
      <c r="J4" s="59"/>
      <c r="K4" s="59"/>
      <c r="L4" s="59"/>
      <c r="M4" s="59"/>
      <c r="N4" s="19"/>
      <c r="O4" s="97"/>
      <c r="P4" s="97"/>
      <c r="Q4" s="97"/>
      <c r="R4" s="97"/>
      <c r="S4" s="97"/>
      <c r="T4" s="97"/>
      <c r="U4" s="97"/>
      <c r="V4" s="97"/>
      <c r="W4" s="97"/>
      <c r="X4" s="97"/>
      <c r="Y4" s="97"/>
      <c r="Z4" s="97"/>
      <c r="AA4" s="97"/>
      <c r="AB4" s="97"/>
      <c r="AC4" s="97"/>
      <c r="AD4" s="97"/>
      <c r="AE4" s="97"/>
      <c r="AF4" s="97"/>
      <c r="AG4" s="97"/>
      <c r="AH4" s="97"/>
      <c r="AI4" s="97"/>
      <c r="AJ4" s="97"/>
      <c r="AK4" s="97"/>
      <c r="AL4" s="97"/>
      <c r="AM4" s="97"/>
      <c r="AN4" s="97"/>
      <c r="AO4" s="97"/>
      <c r="AP4" s="97"/>
      <c r="AQ4" s="97"/>
      <c r="AR4" s="97"/>
      <c r="AS4" s="97"/>
      <c r="AT4" s="97"/>
      <c r="AU4" s="97"/>
      <c r="AV4" s="97"/>
      <c r="AW4" s="539"/>
      <c r="AX4" s="539"/>
      <c r="AY4" s="539"/>
      <c r="AZ4" s="539"/>
      <c r="BA4" s="539"/>
      <c r="BB4" s="539"/>
      <c r="BC4" s="539"/>
      <c r="BD4" s="539"/>
      <c r="BE4" s="539"/>
      <c r="BF4" s="539"/>
      <c r="BG4" s="97"/>
      <c r="BH4" s="97"/>
      <c r="BI4" s="97"/>
      <c r="BJ4" s="97"/>
      <c r="BK4" s="97"/>
      <c r="BL4" s="33"/>
      <c r="BM4" s="33"/>
      <c r="BO4" s="33"/>
      <c r="BP4" s="228"/>
      <c r="BQ4" s="55"/>
      <c r="BR4" s="97"/>
      <c r="BS4" s="97"/>
      <c r="BT4" s="97"/>
      <c r="BU4" s="97"/>
      <c r="BV4" s="97"/>
    </row>
    <row r="5" spans="2:82" ht="13.5" customHeight="1">
      <c r="J5" s="18"/>
      <c r="K5" s="18"/>
      <c r="L5" s="18"/>
      <c r="M5" s="18"/>
      <c r="N5" s="18"/>
      <c r="O5" s="13"/>
      <c r="P5" s="13"/>
      <c r="AV5" s="32" t="s">
        <v>49</v>
      </c>
      <c r="AW5" s="540" t="s">
        <v>598</v>
      </c>
      <c r="AX5" s="540"/>
      <c r="AY5" s="540"/>
      <c r="AZ5" s="540"/>
      <c r="BA5" s="540"/>
      <c r="BB5" s="540"/>
      <c r="BC5" s="540"/>
      <c r="BD5" s="540"/>
      <c r="BE5" s="540"/>
      <c r="BF5" s="540"/>
      <c r="BP5" s="228"/>
      <c r="BQ5" s="56"/>
    </row>
    <row r="6" spans="2:82" ht="13.5" customHeight="1">
      <c r="G6" s="13"/>
      <c r="H6" s="13"/>
      <c r="I6" s="13"/>
      <c r="J6" s="13"/>
      <c r="K6" s="13"/>
      <c r="L6" s="13"/>
      <c r="M6" s="13"/>
      <c r="N6" s="13"/>
      <c r="O6" s="13"/>
      <c r="P6" s="13"/>
      <c r="AW6" s="540"/>
      <c r="AX6" s="540"/>
      <c r="AY6" s="540"/>
      <c r="AZ6" s="540"/>
      <c r="BA6" s="540"/>
      <c r="BB6" s="540"/>
      <c r="BC6" s="540"/>
      <c r="BD6" s="540"/>
      <c r="BE6" s="540"/>
      <c r="BF6" s="540"/>
      <c r="BP6" s="228"/>
    </row>
    <row r="7" spans="2:82" ht="13.5" customHeight="1">
      <c r="G7" s="13"/>
      <c r="H7" s="13"/>
      <c r="I7" s="13"/>
      <c r="J7" s="13"/>
      <c r="K7" s="13"/>
      <c r="L7" s="13"/>
      <c r="M7" s="13"/>
      <c r="N7" s="13"/>
      <c r="O7" s="13"/>
      <c r="P7" s="13"/>
      <c r="AV7" s="32" t="s">
        <v>253</v>
      </c>
      <c r="AW7" s="504" t="s">
        <v>599</v>
      </c>
      <c r="AX7" s="504"/>
      <c r="AY7" s="504"/>
      <c r="AZ7" s="504"/>
      <c r="BA7" s="504"/>
      <c r="BB7" s="504"/>
      <c r="BC7" s="504"/>
      <c r="BD7" s="504"/>
      <c r="BE7" s="504"/>
      <c r="BF7" s="504"/>
      <c r="BG7" s="101"/>
      <c r="BH7" s="101"/>
      <c r="BO7" s="32"/>
      <c r="BP7" s="227"/>
      <c r="BQ7" s="228"/>
      <c r="BR7" s="32"/>
    </row>
    <row r="8" spans="2:82" ht="13.5" customHeight="1" thickBot="1">
      <c r="F8" s="13"/>
      <c r="G8" s="13"/>
      <c r="H8" s="13"/>
      <c r="I8" s="13"/>
      <c r="J8" s="13"/>
      <c r="K8" s="13"/>
      <c r="L8" s="13"/>
      <c r="M8" s="13"/>
      <c r="N8" s="13"/>
      <c r="O8" s="13"/>
      <c r="P8" s="13"/>
      <c r="AH8" s="386" t="s">
        <v>603</v>
      </c>
      <c r="AI8" s="12"/>
      <c r="AJ8" s="34"/>
      <c r="AK8" s="226"/>
      <c r="AL8" s="226"/>
      <c r="AM8" s="226"/>
      <c r="AP8" s="226"/>
      <c r="AQ8" s="34"/>
      <c r="AW8" s="504"/>
      <c r="AX8" s="504"/>
      <c r="AY8" s="504"/>
      <c r="AZ8" s="504"/>
      <c r="BA8" s="504"/>
      <c r="BB8" s="504"/>
      <c r="BC8" s="504"/>
      <c r="BD8" s="504"/>
      <c r="BE8" s="504"/>
      <c r="BF8" s="504"/>
      <c r="BG8" s="101"/>
      <c r="BH8" s="101"/>
      <c r="BP8" s="227"/>
      <c r="BQ8" s="228"/>
    </row>
    <row r="9" spans="2:82" ht="13.5" customHeight="1">
      <c r="G9" s="13"/>
      <c r="H9" s="13"/>
      <c r="I9" s="13"/>
      <c r="J9" s="13"/>
      <c r="K9" s="13"/>
      <c r="L9" s="13"/>
      <c r="M9" s="13"/>
      <c r="N9" s="13"/>
      <c r="O9" s="13"/>
      <c r="P9" s="13"/>
      <c r="AH9" s="541" t="s">
        <v>597</v>
      </c>
      <c r="AI9" s="542"/>
      <c r="AJ9" s="542"/>
      <c r="AK9" s="542"/>
      <c r="AL9" s="542"/>
      <c r="AM9" s="542"/>
      <c r="AN9" s="542"/>
      <c r="AO9" s="542"/>
      <c r="AP9" s="542"/>
      <c r="AQ9" s="542"/>
      <c r="AR9" s="542"/>
      <c r="AS9" s="543"/>
      <c r="AW9" s="504"/>
      <c r="AX9" s="504"/>
      <c r="AY9" s="504"/>
      <c r="AZ9" s="504"/>
      <c r="BA9" s="504"/>
      <c r="BB9" s="504"/>
      <c r="BC9" s="504"/>
      <c r="BD9" s="504"/>
      <c r="BE9" s="504"/>
      <c r="BF9" s="504"/>
      <c r="BG9" s="101"/>
      <c r="BH9" s="101"/>
      <c r="BP9" s="228"/>
      <c r="BQ9" s="228"/>
      <c r="BR9" s="32"/>
    </row>
    <row r="10" spans="2:82" ht="13.5" customHeight="1" thickBot="1">
      <c r="AH10" s="544"/>
      <c r="AI10" s="545"/>
      <c r="AJ10" s="545"/>
      <c r="AK10" s="545"/>
      <c r="AL10" s="545"/>
      <c r="AM10" s="545"/>
      <c r="AN10" s="545"/>
      <c r="AO10" s="545"/>
      <c r="AP10" s="545"/>
      <c r="AQ10" s="545"/>
      <c r="AR10" s="545"/>
      <c r="AS10" s="546"/>
      <c r="AW10" s="504"/>
      <c r="AX10" s="504"/>
      <c r="AY10" s="504"/>
      <c r="AZ10" s="504"/>
      <c r="BA10" s="504"/>
      <c r="BB10" s="504"/>
      <c r="BC10" s="504"/>
      <c r="BD10" s="504"/>
      <c r="BE10" s="504"/>
      <c r="BF10" s="504"/>
      <c r="BG10" s="101"/>
      <c r="BH10" s="101"/>
      <c r="BP10" s="228"/>
      <c r="BQ10" s="228"/>
    </row>
    <row r="11" spans="2:82" ht="13.5" customHeight="1">
      <c r="K11" s="36"/>
      <c r="W11" s="34"/>
      <c r="X11" s="34"/>
      <c r="Y11" s="34"/>
      <c r="Z11" s="34"/>
      <c r="AA11" s="34"/>
      <c r="AB11" s="34"/>
      <c r="AC11" s="34"/>
      <c r="AD11" s="34"/>
      <c r="AE11" s="34"/>
      <c r="AF11" s="34"/>
      <c r="AG11" s="34"/>
      <c r="AH11" s="34"/>
      <c r="AI11" s="226"/>
      <c r="AJ11" s="226"/>
      <c r="AK11" s="226"/>
      <c r="AL11" s="226"/>
      <c r="AM11" s="226"/>
      <c r="AN11" s="34"/>
      <c r="AO11" s="96"/>
      <c r="AP11" s="226"/>
      <c r="AQ11" s="226"/>
      <c r="AR11" s="226"/>
      <c r="AU11" s="48"/>
      <c r="BO11" s="32"/>
      <c r="BP11" s="57"/>
      <c r="BQ11" s="228"/>
      <c r="BU11" s="17"/>
    </row>
    <row r="12" spans="2:82" ht="13.5" customHeight="1" thickBot="1">
      <c r="V12" s="37"/>
      <c r="W12" s="382"/>
      <c r="X12" s="382"/>
      <c r="Y12" s="382"/>
      <c r="Z12" s="382"/>
      <c r="AA12" s="382"/>
      <c r="AB12" s="382"/>
      <c r="AC12" s="382"/>
      <c r="AD12" s="382"/>
      <c r="AE12" s="382"/>
      <c r="AF12" s="382"/>
      <c r="AG12" s="382"/>
      <c r="AH12" s="382"/>
      <c r="AI12" s="382"/>
      <c r="AJ12" s="382"/>
      <c r="AK12" s="547">
        <v>8</v>
      </c>
      <c r="AL12" s="547"/>
      <c r="AM12" s="547"/>
      <c r="AN12" s="548"/>
      <c r="AO12" s="550">
        <v>1</v>
      </c>
      <c r="AP12" s="551"/>
      <c r="AQ12" s="551"/>
      <c r="AR12" s="551"/>
      <c r="AS12" s="71"/>
      <c r="AT12" s="71"/>
      <c r="AU12" s="71"/>
      <c r="AV12" s="71"/>
      <c r="AW12" s="71"/>
      <c r="AX12" s="71"/>
      <c r="AY12" s="71"/>
      <c r="AZ12" s="71"/>
      <c r="BA12" s="71"/>
      <c r="BB12" s="71"/>
      <c r="BC12" s="71"/>
      <c r="BD12" s="71"/>
      <c r="BE12" s="71"/>
      <c r="BF12" s="71"/>
      <c r="BG12" s="37"/>
      <c r="BP12" s="227"/>
    </row>
    <row r="13" spans="2:82" ht="13.5" customHeight="1" thickTop="1">
      <c r="B13" s="472" t="s">
        <v>255</v>
      </c>
      <c r="C13" s="472"/>
      <c r="D13" s="472"/>
      <c r="E13" s="472"/>
      <c r="W13" s="87"/>
      <c r="X13" s="34"/>
      <c r="Y13" s="34"/>
      <c r="Z13" s="34"/>
      <c r="AA13" s="34"/>
      <c r="AB13" s="34"/>
      <c r="AC13" s="34"/>
      <c r="AD13" s="34"/>
      <c r="AE13" s="34"/>
      <c r="AF13" s="34"/>
      <c r="AG13" s="34"/>
      <c r="AH13" s="34"/>
      <c r="AI13" s="515">
        <v>0.47916666666666669</v>
      </c>
      <c r="AJ13" s="515"/>
      <c r="AK13" s="515"/>
      <c r="AL13" s="515"/>
      <c r="AM13" s="515"/>
      <c r="AN13" s="515"/>
      <c r="AO13" s="515"/>
      <c r="AP13" s="515"/>
      <c r="AQ13" s="515"/>
      <c r="AR13" s="515"/>
      <c r="AS13" s="34"/>
      <c r="AT13" s="34"/>
      <c r="AU13" s="34"/>
      <c r="AV13" s="34"/>
      <c r="AW13" s="34"/>
      <c r="AX13" s="34"/>
      <c r="AY13" s="34"/>
      <c r="AZ13" s="34"/>
      <c r="BA13" s="34"/>
      <c r="BB13" s="34"/>
      <c r="BC13" s="34"/>
      <c r="BD13" s="34"/>
      <c r="BE13" s="34"/>
      <c r="BF13" s="86"/>
      <c r="BG13" s="87"/>
      <c r="BP13" s="227"/>
      <c r="BQ13" s="228"/>
    </row>
    <row r="14" spans="2:82" ht="13.5" customHeight="1">
      <c r="B14" s="472"/>
      <c r="C14" s="472"/>
      <c r="D14" s="472"/>
      <c r="E14" s="472"/>
      <c r="P14" s="516" t="s">
        <v>595</v>
      </c>
      <c r="Q14" s="517"/>
      <c r="R14" s="517"/>
      <c r="S14" s="517"/>
      <c r="T14" s="517"/>
      <c r="U14" s="517"/>
      <c r="V14" s="517"/>
      <c r="W14" s="517"/>
      <c r="X14" s="517"/>
      <c r="Y14" s="517"/>
      <c r="Z14" s="517"/>
      <c r="AA14" s="518"/>
      <c r="AB14" s="34"/>
      <c r="AC14" s="34"/>
      <c r="AD14" s="34"/>
      <c r="AE14" s="34"/>
      <c r="AF14" s="34"/>
      <c r="AG14" s="34"/>
      <c r="AH14" s="34"/>
      <c r="AI14" s="549" t="s">
        <v>276</v>
      </c>
      <c r="AJ14" s="494"/>
      <c r="AK14" s="494"/>
      <c r="AL14" s="494"/>
      <c r="AM14" s="494"/>
      <c r="AN14" s="494"/>
      <c r="AO14" s="494"/>
      <c r="AP14" s="494"/>
      <c r="AQ14" s="494"/>
      <c r="AR14" s="494"/>
      <c r="AS14" s="34"/>
      <c r="AT14" s="34"/>
      <c r="AU14" s="34"/>
      <c r="AV14" s="34"/>
      <c r="AW14" s="34"/>
      <c r="AX14" s="34"/>
      <c r="AY14" s="34"/>
      <c r="AZ14" s="516" t="s">
        <v>596</v>
      </c>
      <c r="BA14" s="517"/>
      <c r="BB14" s="517"/>
      <c r="BC14" s="517"/>
      <c r="BD14" s="517"/>
      <c r="BE14" s="517"/>
      <c r="BF14" s="517"/>
      <c r="BG14" s="517"/>
      <c r="BH14" s="517"/>
      <c r="BI14" s="517"/>
      <c r="BJ14" s="517"/>
      <c r="BK14" s="518"/>
      <c r="BP14" s="227"/>
      <c r="BQ14" s="228"/>
    </row>
    <row r="15" spans="2:82" ht="13.5" customHeight="1">
      <c r="B15" s="472"/>
      <c r="C15" s="472"/>
      <c r="D15" s="472"/>
      <c r="E15" s="472"/>
      <c r="P15" s="519"/>
      <c r="Q15" s="511"/>
      <c r="R15" s="511"/>
      <c r="S15" s="511"/>
      <c r="T15" s="511"/>
      <c r="U15" s="511"/>
      <c r="V15" s="511"/>
      <c r="W15" s="511"/>
      <c r="X15" s="511"/>
      <c r="Y15" s="511"/>
      <c r="Z15" s="511"/>
      <c r="AA15" s="520"/>
      <c r="AB15" s="34"/>
      <c r="AC15" s="34"/>
      <c r="AD15" s="34"/>
      <c r="AE15" s="34"/>
      <c r="AF15" s="34"/>
      <c r="AG15" s="34"/>
      <c r="AH15" s="34"/>
      <c r="AI15" s="39"/>
      <c r="AJ15" s="39"/>
      <c r="AK15" s="39"/>
      <c r="AL15" s="39"/>
      <c r="AM15" s="39"/>
      <c r="AN15" s="39"/>
      <c r="AO15" s="39"/>
      <c r="AP15" s="39"/>
      <c r="AQ15" s="39"/>
      <c r="AR15" s="39"/>
      <c r="AS15" s="34"/>
      <c r="AT15" s="34"/>
      <c r="AU15" s="34"/>
      <c r="AV15" s="34"/>
      <c r="AW15" s="34"/>
      <c r="AX15" s="34"/>
      <c r="AY15" s="34"/>
      <c r="AZ15" s="519"/>
      <c r="BA15" s="511"/>
      <c r="BB15" s="511"/>
      <c r="BC15" s="511"/>
      <c r="BD15" s="511"/>
      <c r="BE15" s="511"/>
      <c r="BF15" s="511"/>
      <c r="BG15" s="511"/>
      <c r="BH15" s="511"/>
      <c r="BI15" s="511"/>
      <c r="BJ15" s="511"/>
      <c r="BK15" s="520"/>
      <c r="BR15" s="32"/>
      <c r="CD15" s="35"/>
    </row>
    <row r="16" spans="2:82" s="37" customFormat="1" ht="13.5" customHeight="1" thickBot="1">
      <c r="M16" s="71"/>
      <c r="N16" s="71"/>
      <c r="O16" s="71"/>
      <c r="P16" s="71"/>
      <c r="Q16" s="71"/>
      <c r="R16" s="71"/>
      <c r="S16" s="484">
        <v>1</v>
      </c>
      <c r="T16" s="484"/>
      <c r="U16" s="484"/>
      <c r="V16" s="485"/>
      <c r="W16" s="486">
        <v>2</v>
      </c>
      <c r="X16" s="481"/>
      <c r="Y16" s="481"/>
      <c r="Z16" s="481"/>
      <c r="AA16" s="384"/>
      <c r="AB16" s="384"/>
      <c r="AC16" s="384"/>
      <c r="AD16" s="384"/>
      <c r="AE16" s="53"/>
      <c r="AF16" s="53"/>
      <c r="AG16" s="53"/>
      <c r="AH16" s="53"/>
      <c r="AI16" s="53"/>
      <c r="AJ16" s="53"/>
      <c r="AK16" s="53"/>
      <c r="AL16" s="53"/>
      <c r="AM16" s="53"/>
      <c r="AN16" s="53"/>
      <c r="AO16" s="53"/>
      <c r="AP16" s="53"/>
      <c r="AQ16" s="53"/>
      <c r="AR16" s="53"/>
      <c r="AS16" s="53"/>
      <c r="AT16" s="53"/>
      <c r="AU16" s="53"/>
      <c r="AV16" s="53"/>
      <c r="AW16" s="382"/>
      <c r="AX16" s="382"/>
      <c r="AY16" s="382"/>
      <c r="AZ16" s="382"/>
      <c r="BA16" s="382"/>
      <c r="BB16" s="382"/>
      <c r="BC16" s="481">
        <v>1</v>
      </c>
      <c r="BD16" s="481"/>
      <c r="BE16" s="481"/>
      <c r="BF16" s="482"/>
      <c r="BG16" s="538">
        <v>0</v>
      </c>
      <c r="BH16" s="500"/>
      <c r="BI16" s="500"/>
      <c r="BJ16" s="500"/>
      <c r="BK16" s="54"/>
      <c r="BL16" s="54"/>
      <c r="BZ16" s="226"/>
      <c r="CD16" s="40"/>
    </row>
    <row r="17" spans="2:74" s="37" customFormat="1" ht="13.5" customHeight="1" thickTop="1">
      <c r="M17" s="79"/>
      <c r="N17" s="226"/>
      <c r="O17" s="226"/>
      <c r="P17" s="226"/>
      <c r="Q17" s="492">
        <v>0.39583333333333331</v>
      </c>
      <c r="R17" s="493"/>
      <c r="S17" s="493"/>
      <c r="T17" s="493"/>
      <c r="U17" s="493"/>
      <c r="V17" s="493"/>
      <c r="W17" s="493"/>
      <c r="X17" s="493"/>
      <c r="Y17" s="493"/>
      <c r="Z17" s="493"/>
      <c r="AA17" s="226"/>
      <c r="AB17" s="226"/>
      <c r="AC17" s="226"/>
      <c r="AD17" s="83"/>
      <c r="AE17" s="226"/>
      <c r="AN17" s="226"/>
      <c r="AO17" s="226"/>
      <c r="AW17" s="79"/>
      <c r="AX17" s="226"/>
      <c r="AY17" s="226"/>
      <c r="AZ17" s="226"/>
      <c r="BA17" s="492">
        <v>0.39583333333333331</v>
      </c>
      <c r="BB17" s="493"/>
      <c r="BC17" s="493"/>
      <c r="BD17" s="493"/>
      <c r="BE17" s="493"/>
      <c r="BF17" s="493"/>
      <c r="BG17" s="537"/>
      <c r="BH17" s="537"/>
      <c r="BI17" s="537"/>
      <c r="BJ17" s="537"/>
      <c r="BK17" s="230"/>
      <c r="BL17" s="230"/>
      <c r="BM17" s="230"/>
      <c r="BN17" s="230"/>
      <c r="BO17" s="79"/>
    </row>
    <row r="18" spans="2:74" s="37" customFormat="1" ht="13.5" customHeight="1">
      <c r="M18" s="79"/>
      <c r="N18" s="226"/>
      <c r="O18" s="226"/>
      <c r="P18" s="226"/>
      <c r="Q18" s="494" t="s">
        <v>56</v>
      </c>
      <c r="R18" s="494"/>
      <c r="S18" s="494"/>
      <c r="T18" s="494"/>
      <c r="U18" s="494"/>
      <c r="V18" s="494"/>
      <c r="W18" s="494"/>
      <c r="X18" s="494"/>
      <c r="Y18" s="494"/>
      <c r="Z18" s="494"/>
      <c r="AA18" s="226"/>
      <c r="AB18" s="226"/>
      <c r="AC18" s="226"/>
      <c r="AD18" s="83"/>
      <c r="AE18" s="226"/>
      <c r="AW18" s="79"/>
      <c r="AX18" s="226"/>
      <c r="AY18" s="226"/>
      <c r="AZ18" s="226"/>
      <c r="BA18" s="495" t="s">
        <v>57</v>
      </c>
      <c r="BB18" s="494"/>
      <c r="BC18" s="494"/>
      <c r="BD18" s="494"/>
      <c r="BE18" s="494"/>
      <c r="BF18" s="494"/>
      <c r="BG18" s="494"/>
      <c r="BH18" s="494"/>
      <c r="BI18" s="494"/>
      <c r="BJ18" s="494"/>
      <c r="BK18" s="226"/>
      <c r="BL18" s="226"/>
      <c r="BM18" s="226"/>
      <c r="BN18" s="226"/>
      <c r="BO18" s="79"/>
    </row>
    <row r="19" spans="2:74" s="37" customFormat="1" ht="13.5" customHeight="1" thickBot="1">
      <c r="C19" s="41"/>
      <c r="D19" s="41"/>
      <c r="E19" s="41"/>
      <c r="F19" s="41"/>
      <c r="G19" s="41"/>
      <c r="H19" s="41"/>
      <c r="I19" s="41"/>
      <c r="J19" s="41"/>
      <c r="K19" s="41"/>
      <c r="L19" s="41"/>
      <c r="M19" s="80"/>
      <c r="N19" s="41"/>
      <c r="O19" s="41"/>
      <c r="P19" s="41"/>
      <c r="Q19" s="41"/>
      <c r="R19" s="41"/>
      <c r="S19" s="41"/>
      <c r="T19" s="41"/>
      <c r="U19" s="41"/>
      <c r="V19" s="41"/>
      <c r="W19" s="41"/>
      <c r="X19" s="41"/>
      <c r="Y19" s="41"/>
      <c r="Z19" s="41"/>
      <c r="AA19" s="41"/>
      <c r="AB19" s="41"/>
      <c r="AC19" s="41"/>
      <c r="AD19" s="84"/>
      <c r="AE19" s="41"/>
      <c r="AF19" s="41"/>
      <c r="AG19" s="41"/>
      <c r="AH19" s="41"/>
      <c r="AI19" s="41"/>
      <c r="AJ19" s="41"/>
      <c r="AK19" s="41"/>
      <c r="AL19" s="41"/>
      <c r="AM19" s="41"/>
      <c r="AN19" s="41"/>
      <c r="AO19" s="41"/>
      <c r="AP19" s="41"/>
      <c r="AQ19" s="41"/>
      <c r="AR19" s="41"/>
      <c r="AS19" s="41"/>
      <c r="AT19" s="41"/>
      <c r="AU19" s="41"/>
      <c r="AV19" s="41"/>
      <c r="AW19" s="80"/>
      <c r="AX19" s="41"/>
      <c r="AY19" s="41"/>
      <c r="AZ19" s="41"/>
      <c r="BA19" s="41"/>
      <c r="BB19" s="41"/>
      <c r="BC19" s="41"/>
      <c r="BD19" s="41"/>
      <c r="BE19" s="41"/>
      <c r="BF19" s="41"/>
      <c r="BG19" s="41"/>
      <c r="BH19" s="41"/>
      <c r="BI19" s="41"/>
      <c r="BJ19" s="41"/>
      <c r="BK19" s="41"/>
      <c r="BL19" s="41"/>
      <c r="BM19" s="41"/>
      <c r="BN19" s="41"/>
      <c r="BO19" s="80"/>
      <c r="BP19" s="41"/>
      <c r="BQ19" s="41"/>
      <c r="BR19" s="41"/>
      <c r="BS19" s="41"/>
      <c r="BT19" s="41"/>
      <c r="BU19" s="41"/>
      <c r="BV19" s="41"/>
    </row>
    <row r="20" spans="2:74" s="37" customFormat="1" ht="13.5" customHeight="1">
      <c r="M20" s="81"/>
      <c r="N20" s="226"/>
      <c r="O20" s="226"/>
      <c r="P20" s="226"/>
      <c r="Q20" s="226"/>
      <c r="R20" s="226"/>
      <c r="S20" s="226"/>
      <c r="T20" s="226"/>
      <c r="U20" s="226"/>
      <c r="V20" s="226"/>
      <c r="W20" s="226"/>
      <c r="X20" s="226"/>
      <c r="Y20" s="226"/>
      <c r="Z20" s="226"/>
      <c r="AA20" s="226"/>
      <c r="AB20" s="226"/>
      <c r="AC20" s="226"/>
      <c r="AD20" s="85"/>
      <c r="AE20" s="38"/>
      <c r="AW20" s="81"/>
      <c r="AX20" s="226"/>
      <c r="AY20" s="226"/>
      <c r="AZ20" s="226"/>
      <c r="BA20" s="226"/>
      <c r="BB20" s="226"/>
      <c r="BC20" s="226"/>
      <c r="BD20" s="226"/>
      <c r="BE20" s="226"/>
      <c r="BF20" s="226"/>
      <c r="BG20" s="226"/>
      <c r="BH20" s="226"/>
      <c r="BI20" s="226"/>
      <c r="BJ20" s="226"/>
      <c r="BK20" s="226"/>
      <c r="BL20" s="226"/>
      <c r="BM20" s="226"/>
      <c r="BN20" s="226"/>
      <c r="BO20" s="81"/>
    </row>
    <row r="21" spans="2:74" s="37" customFormat="1" ht="23.25" customHeight="1">
      <c r="H21" s="496" t="s">
        <v>579</v>
      </c>
      <c r="I21" s="497"/>
      <c r="J21" s="497"/>
      <c r="K21" s="497"/>
      <c r="L21" s="497"/>
      <c r="M21" s="497"/>
      <c r="N21" s="497"/>
      <c r="O21" s="497"/>
      <c r="P21" s="497"/>
      <c r="Q21" s="498"/>
      <c r="R21" s="46"/>
      <c r="S21" s="46"/>
      <c r="T21" s="46"/>
      <c r="U21" s="46"/>
      <c r="V21" s="46"/>
      <c r="W21" s="46"/>
      <c r="X21" s="46"/>
      <c r="Y21" s="46"/>
      <c r="Z21" s="499" t="s">
        <v>577</v>
      </c>
      <c r="AA21" s="500"/>
      <c r="AB21" s="500"/>
      <c r="AC21" s="500"/>
      <c r="AD21" s="500"/>
      <c r="AE21" s="500"/>
      <c r="AF21" s="500"/>
      <c r="AG21" s="500"/>
      <c r="AH21" s="500"/>
      <c r="AI21" s="501"/>
      <c r="AJ21" s="47"/>
      <c r="AK21" s="47"/>
      <c r="AL21" s="47"/>
      <c r="AM21" s="47"/>
      <c r="AN21" s="47"/>
      <c r="AO21" s="47"/>
      <c r="AP21" s="47"/>
      <c r="AQ21" s="47"/>
      <c r="AR21" s="499" t="s">
        <v>578</v>
      </c>
      <c r="AS21" s="500"/>
      <c r="AT21" s="500"/>
      <c r="AU21" s="500"/>
      <c r="AV21" s="500"/>
      <c r="AW21" s="500"/>
      <c r="AX21" s="500"/>
      <c r="AY21" s="500"/>
      <c r="AZ21" s="500"/>
      <c r="BA21" s="501"/>
      <c r="BB21" s="46"/>
      <c r="BC21" s="46"/>
      <c r="BD21" s="46"/>
      <c r="BE21" s="46"/>
      <c r="BF21" s="46"/>
      <c r="BG21" s="46"/>
      <c r="BH21" s="46"/>
      <c r="BI21" s="46"/>
      <c r="BJ21" s="499" t="s">
        <v>580</v>
      </c>
      <c r="BK21" s="500"/>
      <c r="BL21" s="500"/>
      <c r="BM21" s="500"/>
      <c r="BN21" s="500"/>
      <c r="BO21" s="500"/>
      <c r="BP21" s="500"/>
      <c r="BQ21" s="500"/>
      <c r="BR21" s="500"/>
      <c r="BS21" s="501"/>
    </row>
    <row r="22" spans="2:74" s="37" customFormat="1" ht="13.5" customHeight="1" thickBot="1">
      <c r="H22" s="42"/>
      <c r="I22" s="65"/>
      <c r="J22" s="65"/>
      <c r="K22" s="65"/>
      <c r="L22" s="88">
        <v>2</v>
      </c>
      <c r="M22" s="372">
        <v>5</v>
      </c>
      <c r="N22" s="373"/>
      <c r="O22" s="373"/>
      <c r="P22" s="373"/>
      <c r="Q22" s="52"/>
      <c r="R22" s="53"/>
      <c r="S22" s="53"/>
      <c r="T22" s="53"/>
      <c r="U22" s="53"/>
      <c r="V22" s="53"/>
      <c r="W22" s="53"/>
      <c r="X22" s="53"/>
      <c r="Y22" s="53"/>
      <c r="Z22" s="53"/>
      <c r="AA22" s="288"/>
      <c r="AB22" s="288"/>
      <c r="AC22" s="65"/>
      <c r="AD22" s="88">
        <v>0</v>
      </c>
      <c r="AE22" s="372">
        <v>2</v>
      </c>
      <c r="AF22" s="373"/>
      <c r="AG22" s="373"/>
      <c r="AH22" s="373"/>
      <c r="AI22" s="54"/>
      <c r="AJ22" s="54"/>
      <c r="AK22" s="54"/>
      <c r="AL22" s="54"/>
      <c r="AM22" s="54"/>
      <c r="AN22" s="54"/>
      <c r="AO22" s="54"/>
      <c r="AP22" s="54"/>
      <c r="AQ22" s="54"/>
      <c r="AR22" s="54"/>
      <c r="AS22" s="65"/>
      <c r="AT22" s="65"/>
      <c r="AU22" s="65"/>
      <c r="AV22" s="88">
        <v>0</v>
      </c>
      <c r="AW22" s="372">
        <v>0</v>
      </c>
      <c r="AX22" s="373"/>
      <c r="AY22" s="373"/>
      <c r="AZ22" s="373"/>
      <c r="BA22" s="53"/>
      <c r="BB22" s="53"/>
      <c r="BC22" s="53"/>
      <c r="BD22" s="53"/>
      <c r="BE22" s="53"/>
      <c r="BF22" s="53"/>
      <c r="BG22" s="53"/>
      <c r="BH22" s="53"/>
      <c r="BI22" s="53"/>
      <c r="BJ22" s="53"/>
      <c r="BK22" s="374"/>
      <c r="BL22" s="374"/>
      <c r="BM22" s="374"/>
      <c r="BN22" s="375">
        <v>2</v>
      </c>
      <c r="BO22" s="89">
        <v>0</v>
      </c>
      <c r="BP22" s="98"/>
      <c r="BQ22" s="98"/>
      <c r="BR22" s="98"/>
    </row>
    <row r="23" spans="2:74" s="15" customFormat="1" ht="13.5" customHeight="1" thickTop="1">
      <c r="G23" s="225"/>
      <c r="H23" s="76"/>
      <c r="I23" s="229"/>
      <c r="J23" s="229"/>
      <c r="K23" s="229"/>
      <c r="L23" s="487">
        <v>4</v>
      </c>
      <c r="M23" s="488"/>
      <c r="N23" s="225"/>
      <c r="O23" s="225"/>
      <c r="P23" s="225"/>
      <c r="Q23" s="77"/>
      <c r="R23" s="225"/>
      <c r="S23" s="225"/>
      <c r="T23" s="225"/>
      <c r="U23" s="225"/>
      <c r="V23" s="225"/>
      <c r="W23" s="225"/>
      <c r="X23" s="225"/>
      <c r="Y23" s="225"/>
      <c r="Z23" s="76"/>
      <c r="AA23" s="225"/>
      <c r="AB23" s="225"/>
      <c r="AC23" s="229"/>
      <c r="AD23" s="487">
        <v>4</v>
      </c>
      <c r="AE23" s="488"/>
      <c r="AF23" s="225"/>
      <c r="AG23" s="229"/>
      <c r="AH23" s="67"/>
      <c r="AI23" s="77"/>
      <c r="AJ23" s="225"/>
      <c r="AK23" s="225"/>
      <c r="AL23" s="225"/>
      <c r="AM23" s="225"/>
      <c r="AN23" s="225"/>
      <c r="AO23" s="225"/>
      <c r="AP23" s="225"/>
      <c r="AQ23" s="225"/>
      <c r="AR23" s="76"/>
      <c r="AS23" s="66"/>
      <c r="AT23" s="229"/>
      <c r="AU23" s="229"/>
      <c r="AV23" s="487">
        <v>4</v>
      </c>
      <c r="AW23" s="488"/>
      <c r="AX23" s="225"/>
      <c r="AY23" s="366"/>
      <c r="AZ23" s="69"/>
      <c r="BA23" s="77"/>
      <c r="BB23" s="225"/>
      <c r="BC23" s="225"/>
      <c r="BD23" s="225"/>
      <c r="BE23" s="225"/>
      <c r="BF23" s="225"/>
      <c r="BG23" s="225"/>
      <c r="BH23" s="225"/>
      <c r="BI23" s="225"/>
      <c r="BJ23" s="76"/>
      <c r="BK23" s="68"/>
      <c r="BL23" s="366"/>
      <c r="BM23" s="366"/>
      <c r="BN23" s="489">
        <v>4</v>
      </c>
      <c r="BO23" s="490"/>
      <c r="BP23" s="229"/>
      <c r="BQ23" s="229"/>
      <c r="BR23" s="229"/>
      <c r="BS23" s="77"/>
    </row>
    <row r="24" spans="2:74" s="15" customFormat="1" ht="13.5" customHeight="1">
      <c r="G24" s="225"/>
      <c r="H24" s="90"/>
      <c r="I24" s="91"/>
      <c r="J24" s="225"/>
      <c r="K24" s="491">
        <v>0.59027777777777779</v>
      </c>
      <c r="L24" s="488"/>
      <c r="M24" s="488"/>
      <c r="N24" s="488"/>
      <c r="O24" s="225"/>
      <c r="P24" s="91">
        <v>1</v>
      </c>
      <c r="Q24" s="92">
        <v>1</v>
      </c>
      <c r="R24" s="225"/>
      <c r="S24" s="225"/>
      <c r="T24" s="225"/>
      <c r="U24" s="225"/>
      <c r="V24" s="225"/>
      <c r="W24" s="225"/>
      <c r="X24" s="225"/>
      <c r="Y24" s="225"/>
      <c r="Z24" s="76"/>
      <c r="AA24" s="225"/>
      <c r="AB24" s="225"/>
      <c r="AC24" s="491">
        <v>0.59027777777777779</v>
      </c>
      <c r="AD24" s="488"/>
      <c r="AE24" s="488"/>
      <c r="AF24" s="488"/>
      <c r="AG24" s="225"/>
      <c r="AH24" s="69"/>
      <c r="AI24" s="77"/>
      <c r="AJ24" s="225"/>
      <c r="AK24" s="225"/>
      <c r="AL24" s="225"/>
      <c r="AM24" s="225"/>
      <c r="AN24" s="225"/>
      <c r="AO24" s="225"/>
      <c r="AP24" s="225"/>
      <c r="AQ24" s="225"/>
      <c r="AR24" s="76"/>
      <c r="AS24" s="68"/>
      <c r="AT24" s="225"/>
      <c r="AU24" s="491">
        <v>0.59027777777777779</v>
      </c>
      <c r="AV24" s="488"/>
      <c r="AW24" s="488"/>
      <c r="AX24" s="488"/>
      <c r="AY24" s="225"/>
      <c r="AZ24" s="69"/>
      <c r="BA24" s="77"/>
      <c r="BB24" s="225"/>
      <c r="BC24" s="225"/>
      <c r="BD24" s="225"/>
      <c r="BE24" s="225"/>
      <c r="BF24" s="225"/>
      <c r="BG24" s="225"/>
      <c r="BH24" s="225"/>
      <c r="BI24" s="225"/>
      <c r="BJ24" s="76"/>
      <c r="BK24" s="68"/>
      <c r="BL24" s="225"/>
      <c r="BM24" s="491">
        <v>0.59027777777777779</v>
      </c>
      <c r="BN24" s="488"/>
      <c r="BO24" s="488"/>
      <c r="BP24" s="488"/>
      <c r="BQ24" s="225"/>
      <c r="BR24" s="91">
        <v>2</v>
      </c>
      <c r="BS24" s="92">
        <v>2</v>
      </c>
    </row>
    <row r="25" spans="2:74" s="15" customFormat="1" ht="13.5" customHeight="1">
      <c r="G25" s="225"/>
      <c r="H25" s="76"/>
      <c r="I25" s="530" t="s">
        <v>169</v>
      </c>
      <c r="J25" s="530"/>
      <c r="K25" s="530"/>
      <c r="L25" s="530"/>
      <c r="M25" s="530"/>
      <c r="N25" s="530"/>
      <c r="O25" s="530"/>
      <c r="P25" s="530"/>
      <c r="Q25" s="77"/>
      <c r="R25" s="225"/>
      <c r="S25" s="225"/>
      <c r="T25" s="225"/>
      <c r="U25" s="225"/>
      <c r="V25" s="225"/>
      <c r="W25" s="225"/>
      <c r="X25" s="225"/>
      <c r="Y25" s="225"/>
      <c r="Z25" s="76"/>
      <c r="AA25" s="530" t="s">
        <v>170</v>
      </c>
      <c r="AB25" s="530"/>
      <c r="AC25" s="530"/>
      <c r="AD25" s="530"/>
      <c r="AE25" s="530"/>
      <c r="AF25" s="530"/>
      <c r="AG25" s="530"/>
      <c r="AH25" s="531"/>
      <c r="AI25" s="77"/>
      <c r="AJ25" s="225"/>
      <c r="AK25" s="225"/>
      <c r="AL25" s="225"/>
      <c r="AM25" s="225"/>
      <c r="AN25" s="225"/>
      <c r="AO25" s="225"/>
      <c r="AP25" s="225"/>
      <c r="AQ25" s="225"/>
      <c r="AR25" s="76"/>
      <c r="AS25" s="532" t="s">
        <v>171</v>
      </c>
      <c r="AT25" s="533"/>
      <c r="AU25" s="533"/>
      <c r="AV25" s="533"/>
      <c r="AW25" s="533"/>
      <c r="AX25" s="533"/>
      <c r="AY25" s="533"/>
      <c r="AZ25" s="534"/>
      <c r="BA25" s="77"/>
      <c r="BB25" s="225"/>
      <c r="BC25" s="225"/>
      <c r="BD25" s="225"/>
      <c r="BE25" s="225"/>
      <c r="BF25" s="225"/>
      <c r="BG25" s="225"/>
      <c r="BH25" s="225"/>
      <c r="BI25" s="225"/>
      <c r="BJ25" s="76"/>
      <c r="BK25" s="535" t="s">
        <v>172</v>
      </c>
      <c r="BL25" s="536"/>
      <c r="BM25" s="536"/>
      <c r="BN25" s="536"/>
      <c r="BO25" s="536"/>
      <c r="BP25" s="536"/>
      <c r="BQ25" s="536"/>
      <c r="BR25" s="536"/>
      <c r="BS25" s="77"/>
    </row>
    <row r="26" spans="2:74" s="15" customFormat="1" ht="13.5" customHeight="1" thickBot="1">
      <c r="B26" s="472" t="s">
        <v>258</v>
      </c>
      <c r="C26" s="472"/>
      <c r="D26" s="472"/>
      <c r="E26" s="472"/>
      <c r="G26" s="225"/>
      <c r="H26" s="93">
        <v>0</v>
      </c>
      <c r="I26" s="370">
        <v>2</v>
      </c>
      <c r="J26" s="371"/>
      <c r="K26" s="50"/>
      <c r="L26" s="466" t="s">
        <v>165</v>
      </c>
      <c r="M26" s="466"/>
      <c r="N26" s="51"/>
      <c r="O26" s="99"/>
      <c r="P26" s="93"/>
      <c r="Q26" s="370"/>
      <c r="R26" s="371"/>
      <c r="S26" s="50"/>
      <c r="T26" s="50"/>
      <c r="U26" s="50"/>
      <c r="V26" s="50"/>
      <c r="W26" s="50"/>
      <c r="X26" s="50"/>
      <c r="Y26" s="225"/>
      <c r="Z26" s="93">
        <v>0</v>
      </c>
      <c r="AA26" s="370">
        <v>4</v>
      </c>
      <c r="AB26" s="371"/>
      <c r="AC26" s="50"/>
      <c r="AD26" s="466" t="s">
        <v>165</v>
      </c>
      <c r="AE26" s="466"/>
      <c r="AF26" s="51"/>
      <c r="AG26" s="99"/>
      <c r="AH26" s="93">
        <v>0</v>
      </c>
      <c r="AI26" s="370">
        <v>9</v>
      </c>
      <c r="AJ26" s="371"/>
      <c r="AK26" s="50"/>
      <c r="AL26" s="50"/>
      <c r="AM26" s="50"/>
      <c r="AN26" s="50"/>
      <c r="AO26" s="50"/>
      <c r="AP26" s="50"/>
      <c r="AQ26" s="369"/>
      <c r="AR26" s="368">
        <v>4</v>
      </c>
      <c r="AS26" s="100">
        <v>0</v>
      </c>
      <c r="AT26" s="99"/>
      <c r="AU26" s="50"/>
      <c r="AV26" s="466" t="s">
        <v>165</v>
      </c>
      <c r="AW26" s="466"/>
      <c r="AX26" s="51"/>
      <c r="AY26" s="380"/>
      <c r="AZ26" s="93">
        <v>1</v>
      </c>
      <c r="BA26" s="370">
        <v>3</v>
      </c>
      <c r="BB26" s="371"/>
      <c r="BC26" s="50"/>
      <c r="BD26" s="50"/>
      <c r="BE26" s="50"/>
      <c r="BF26" s="50"/>
      <c r="BG26" s="50"/>
      <c r="BH26" s="50"/>
      <c r="BI26" s="99"/>
      <c r="BJ26" s="93">
        <v>0</v>
      </c>
      <c r="BK26" s="370">
        <v>1</v>
      </c>
      <c r="BL26" s="371"/>
      <c r="BM26" s="50"/>
      <c r="BN26" s="466" t="s">
        <v>165</v>
      </c>
      <c r="BO26" s="466"/>
      <c r="BP26" s="51"/>
      <c r="BQ26" s="99"/>
      <c r="BR26" s="93"/>
      <c r="BS26" s="370"/>
      <c r="BT26" s="371"/>
    </row>
    <row r="27" spans="2:74" s="219" customFormat="1" ht="13.5" customHeight="1" thickTop="1">
      <c r="B27" s="472"/>
      <c r="C27" s="472"/>
      <c r="D27" s="472"/>
      <c r="E27" s="472"/>
      <c r="F27" s="74"/>
      <c r="G27" s="223"/>
      <c r="H27" s="479">
        <v>3</v>
      </c>
      <c r="I27" s="449"/>
      <c r="J27" s="220"/>
      <c r="K27" s="75"/>
      <c r="L27" s="220"/>
      <c r="M27" s="220"/>
      <c r="N27" s="74"/>
      <c r="O27" s="220"/>
      <c r="P27" s="449">
        <v>3</v>
      </c>
      <c r="Q27" s="449"/>
      <c r="R27" s="365"/>
      <c r="S27" s="75"/>
      <c r="T27" s="220"/>
      <c r="U27" s="220"/>
      <c r="V27" s="220"/>
      <c r="W27" s="220"/>
      <c r="X27" s="74"/>
      <c r="Y27" s="223"/>
      <c r="Z27" s="479">
        <v>3</v>
      </c>
      <c r="AA27" s="449"/>
      <c r="AB27" s="220"/>
      <c r="AC27" s="75"/>
      <c r="AD27" s="220"/>
      <c r="AE27" s="220"/>
      <c r="AF27" s="74"/>
      <c r="AG27" s="220"/>
      <c r="AH27" s="449">
        <v>3</v>
      </c>
      <c r="AI27" s="479"/>
      <c r="AJ27" s="63"/>
      <c r="AK27" s="75"/>
      <c r="AL27" s="220"/>
      <c r="AM27" s="220"/>
      <c r="AN27" s="220"/>
      <c r="AO27" s="220"/>
      <c r="AP27" s="74"/>
      <c r="AQ27" s="364"/>
      <c r="AR27" s="449">
        <v>3</v>
      </c>
      <c r="AS27" s="449"/>
      <c r="AT27" s="220"/>
      <c r="AU27" s="75"/>
      <c r="AV27" s="220"/>
      <c r="AW27" s="220"/>
      <c r="AX27" s="74"/>
      <c r="AY27" s="220"/>
      <c r="AZ27" s="449">
        <v>3</v>
      </c>
      <c r="BA27" s="479"/>
      <c r="BB27" s="63"/>
      <c r="BC27" s="75"/>
      <c r="BD27" s="220"/>
      <c r="BE27" s="220"/>
      <c r="BF27" s="220"/>
      <c r="BG27" s="220"/>
      <c r="BH27" s="74"/>
      <c r="BI27" s="62"/>
      <c r="BJ27" s="465">
        <v>3</v>
      </c>
      <c r="BK27" s="465"/>
      <c r="BL27" s="63"/>
      <c r="BM27" s="75"/>
      <c r="BN27" s="220"/>
      <c r="BO27" s="220"/>
      <c r="BP27" s="74"/>
      <c r="BQ27" s="64"/>
      <c r="BR27" s="473">
        <v>3</v>
      </c>
      <c r="BS27" s="474"/>
      <c r="BT27" s="364"/>
      <c r="BU27" s="75"/>
    </row>
    <row r="28" spans="2:74" s="219" customFormat="1" ht="13.5" customHeight="1">
      <c r="B28" s="472"/>
      <c r="C28" s="472"/>
      <c r="D28" s="472"/>
      <c r="E28" s="472"/>
      <c r="F28" s="74"/>
      <c r="G28" s="478">
        <v>0.52083333333333337</v>
      </c>
      <c r="H28" s="449"/>
      <c r="I28" s="449"/>
      <c r="J28" s="476"/>
      <c r="K28" s="75"/>
      <c r="L28" s="220"/>
      <c r="M28" s="220"/>
      <c r="N28" s="74"/>
      <c r="O28" s="478">
        <v>0.52083333333333337</v>
      </c>
      <c r="P28" s="449"/>
      <c r="Q28" s="449"/>
      <c r="R28" s="476"/>
      <c r="S28" s="75"/>
      <c r="T28" s="220"/>
      <c r="U28" s="220"/>
      <c r="V28" s="220"/>
      <c r="W28" s="220"/>
      <c r="X28" s="74"/>
      <c r="Y28" s="478">
        <v>0.52083333333333337</v>
      </c>
      <c r="Z28" s="449"/>
      <c r="AA28" s="449"/>
      <c r="AB28" s="476"/>
      <c r="AC28" s="75"/>
      <c r="AD28" s="220"/>
      <c r="AE28" s="220"/>
      <c r="AF28" s="74"/>
      <c r="AG28" s="478">
        <v>0.52083333333333337</v>
      </c>
      <c r="AH28" s="449"/>
      <c r="AI28" s="449"/>
      <c r="AJ28" s="476"/>
      <c r="AK28" s="75"/>
      <c r="AL28" s="220"/>
      <c r="AM28" s="220"/>
      <c r="AN28" s="220"/>
      <c r="AO28" s="220"/>
      <c r="AP28" s="74"/>
      <c r="AQ28" s="478">
        <v>0.52083333333333337</v>
      </c>
      <c r="AR28" s="449"/>
      <c r="AS28" s="449"/>
      <c r="AT28" s="476"/>
      <c r="AU28" s="75"/>
      <c r="AV28" s="220"/>
      <c r="AW28" s="220"/>
      <c r="AX28" s="74"/>
      <c r="AY28" s="478">
        <v>0.52083333333333337</v>
      </c>
      <c r="AZ28" s="449"/>
      <c r="BA28" s="449"/>
      <c r="BB28" s="476"/>
      <c r="BC28" s="75"/>
      <c r="BD28" s="220"/>
      <c r="BE28" s="220"/>
      <c r="BF28" s="220"/>
      <c r="BG28" s="220"/>
      <c r="BH28" s="74"/>
      <c r="BI28" s="478">
        <v>0.52083333333333337</v>
      </c>
      <c r="BJ28" s="449"/>
      <c r="BK28" s="449"/>
      <c r="BL28" s="476"/>
      <c r="BM28" s="75"/>
      <c r="BN28" s="220"/>
      <c r="BO28" s="220"/>
      <c r="BP28" s="74"/>
      <c r="BQ28" s="478">
        <v>0.52083333333333337</v>
      </c>
      <c r="BR28" s="449"/>
      <c r="BS28" s="449"/>
      <c r="BT28" s="476"/>
      <c r="BU28" s="75"/>
    </row>
    <row r="29" spans="2:74" s="219" customFormat="1" ht="13.5" customHeight="1">
      <c r="F29" s="74"/>
      <c r="G29" s="220"/>
      <c r="H29" s="449" t="s">
        <v>259</v>
      </c>
      <c r="I29" s="449"/>
      <c r="J29" s="220"/>
      <c r="K29" s="75"/>
      <c r="L29" s="220"/>
      <c r="M29" s="220"/>
      <c r="N29" s="74"/>
      <c r="O29" s="220"/>
      <c r="P29" s="449" t="s">
        <v>277</v>
      </c>
      <c r="Q29" s="449"/>
      <c r="R29" s="224"/>
      <c r="S29" s="75"/>
      <c r="T29" s="220"/>
      <c r="U29" s="220"/>
      <c r="V29" s="220"/>
      <c r="W29" s="220"/>
      <c r="X29" s="378">
        <v>0</v>
      </c>
      <c r="Y29" s="379">
        <v>0</v>
      </c>
      <c r="Z29" s="449" t="s">
        <v>274</v>
      </c>
      <c r="AA29" s="449"/>
      <c r="AB29" s="224"/>
      <c r="AC29" s="75"/>
      <c r="AD29" s="220"/>
      <c r="AE29" s="220"/>
      <c r="AF29" s="74"/>
      <c r="AG29" s="64"/>
      <c r="AH29" s="449" t="s">
        <v>273</v>
      </c>
      <c r="AI29" s="449"/>
      <c r="AJ29" s="224"/>
      <c r="AK29" s="75"/>
      <c r="AL29" s="220"/>
      <c r="AM29" s="220"/>
      <c r="AN29" s="220"/>
      <c r="AO29" s="220"/>
      <c r="AP29" s="74"/>
      <c r="AQ29" s="64"/>
      <c r="AR29" s="449" t="s">
        <v>278</v>
      </c>
      <c r="AS29" s="449"/>
      <c r="AT29" s="224"/>
      <c r="AU29" s="75"/>
      <c r="AV29" s="220"/>
      <c r="AW29" s="220"/>
      <c r="AX29" s="90"/>
      <c r="AY29" s="95"/>
      <c r="AZ29" s="449" t="s">
        <v>279</v>
      </c>
      <c r="BA29" s="449"/>
      <c r="BB29" s="90"/>
      <c r="BC29" s="95"/>
      <c r="BD29" s="91"/>
      <c r="BE29" s="91"/>
      <c r="BF29" s="220"/>
      <c r="BG29" s="220"/>
      <c r="BH29" s="74"/>
      <c r="BI29" s="64"/>
      <c r="BJ29" s="449" t="s">
        <v>280</v>
      </c>
      <c r="BK29" s="449"/>
      <c r="BL29" s="381">
        <v>0</v>
      </c>
      <c r="BM29" s="377">
        <v>0</v>
      </c>
      <c r="BN29" s="220"/>
      <c r="BO29" s="220"/>
      <c r="BP29" s="90"/>
      <c r="BQ29" s="95"/>
      <c r="BR29" s="449" t="s">
        <v>281</v>
      </c>
      <c r="BS29" s="449"/>
      <c r="BT29" s="220"/>
      <c r="BU29" s="75"/>
    </row>
    <row r="30" spans="2:74" s="219" customFormat="1" ht="13.5" customHeight="1" thickBot="1">
      <c r="F30" s="368">
        <v>9</v>
      </c>
      <c r="G30" s="94">
        <v>2</v>
      </c>
      <c r="H30" s="466" t="s">
        <v>164</v>
      </c>
      <c r="I30" s="466"/>
      <c r="J30" s="368">
        <v>3</v>
      </c>
      <c r="K30" s="100">
        <v>0</v>
      </c>
      <c r="L30" s="49"/>
      <c r="M30" s="49"/>
      <c r="N30" s="368">
        <v>3</v>
      </c>
      <c r="O30" s="100">
        <v>0</v>
      </c>
      <c r="P30" s="466" t="s">
        <v>164</v>
      </c>
      <c r="Q30" s="466"/>
      <c r="R30" s="368">
        <v>3</v>
      </c>
      <c r="S30" s="100">
        <v>0</v>
      </c>
      <c r="T30" s="91"/>
      <c r="U30" s="91"/>
      <c r="V30" s="49"/>
      <c r="W30" s="49"/>
      <c r="X30" s="93"/>
      <c r="Y30" s="370"/>
      <c r="Z30" s="466" t="s">
        <v>164</v>
      </c>
      <c r="AA30" s="466"/>
      <c r="AB30" s="368">
        <v>2</v>
      </c>
      <c r="AC30" s="100">
        <v>0</v>
      </c>
      <c r="AD30" s="49"/>
      <c r="AE30" s="49"/>
      <c r="AF30" s="93">
        <v>0</v>
      </c>
      <c r="AG30" s="370">
        <v>3</v>
      </c>
      <c r="AH30" s="466" t="s">
        <v>164</v>
      </c>
      <c r="AI30" s="466"/>
      <c r="AJ30" s="368">
        <v>6</v>
      </c>
      <c r="AK30" s="100">
        <v>0</v>
      </c>
      <c r="AL30" s="91"/>
      <c r="AM30" s="91"/>
      <c r="AN30" s="49"/>
      <c r="AO30" s="49"/>
      <c r="AP30" s="368">
        <v>3</v>
      </c>
      <c r="AQ30" s="100">
        <v>0</v>
      </c>
      <c r="AR30" s="466" t="s">
        <v>164</v>
      </c>
      <c r="AS30" s="466"/>
      <c r="AT30" s="368">
        <v>4</v>
      </c>
      <c r="AU30" s="100">
        <v>0</v>
      </c>
      <c r="AV30" s="49"/>
      <c r="AW30" s="49"/>
      <c r="AX30" s="368">
        <v>3</v>
      </c>
      <c r="AY30" s="100">
        <v>0</v>
      </c>
      <c r="AZ30" s="466" t="s">
        <v>164</v>
      </c>
      <c r="BA30" s="466"/>
      <c r="BB30" s="368">
        <v>4</v>
      </c>
      <c r="BC30" s="100">
        <v>1</v>
      </c>
      <c r="BD30" s="91"/>
      <c r="BE30" s="91"/>
      <c r="BF30" s="49"/>
      <c r="BG30" s="49"/>
      <c r="BH30" s="93">
        <v>0</v>
      </c>
      <c r="BI30" s="370">
        <v>1</v>
      </c>
      <c r="BJ30" s="466" t="s">
        <v>164</v>
      </c>
      <c r="BK30" s="466"/>
      <c r="BL30" s="368"/>
      <c r="BM30" s="100"/>
      <c r="BN30" s="49"/>
      <c r="BO30" s="49"/>
      <c r="BP30" s="368">
        <v>4</v>
      </c>
      <c r="BQ30" s="100">
        <v>0</v>
      </c>
      <c r="BR30" s="466" t="s">
        <v>164</v>
      </c>
      <c r="BS30" s="466"/>
      <c r="BT30" s="368">
        <v>3</v>
      </c>
      <c r="BU30" s="100">
        <v>1</v>
      </c>
      <c r="BV30" s="220"/>
    </row>
    <row r="31" spans="2:74" s="16" customFormat="1" ht="13.5" customHeight="1" thickTop="1">
      <c r="E31" s="72"/>
      <c r="F31" s="462">
        <v>1</v>
      </c>
      <c r="G31" s="463"/>
      <c r="H31" s="73"/>
      <c r="I31" s="72"/>
      <c r="J31" s="458" t="s">
        <v>265</v>
      </c>
      <c r="K31" s="458"/>
      <c r="L31" s="73"/>
      <c r="M31" s="72"/>
      <c r="N31" s="459" t="s">
        <v>266</v>
      </c>
      <c r="O31" s="457"/>
      <c r="P31" s="73"/>
      <c r="Q31" s="72"/>
      <c r="R31" s="459" t="s">
        <v>266</v>
      </c>
      <c r="S31" s="459"/>
      <c r="T31" s="111"/>
      <c r="V31" s="221"/>
      <c r="W31" s="72"/>
      <c r="X31" s="462">
        <v>1</v>
      </c>
      <c r="Y31" s="463"/>
      <c r="Z31" s="73"/>
      <c r="AA31" s="72"/>
      <c r="AB31" s="458" t="s">
        <v>265</v>
      </c>
      <c r="AC31" s="458"/>
      <c r="AD31" s="73"/>
      <c r="AE31" s="72"/>
      <c r="AF31" s="459" t="s">
        <v>266</v>
      </c>
      <c r="AG31" s="464"/>
      <c r="AH31" s="73"/>
      <c r="AI31" s="72"/>
      <c r="AJ31" s="459" t="s">
        <v>266</v>
      </c>
      <c r="AK31" s="459"/>
      <c r="AL31" s="111"/>
      <c r="AN31" s="221"/>
      <c r="AO31" s="72"/>
      <c r="AP31" s="462">
        <v>1</v>
      </c>
      <c r="AQ31" s="463"/>
      <c r="AR31" s="73"/>
      <c r="AS31" s="72"/>
      <c r="AT31" s="459" t="s">
        <v>265</v>
      </c>
      <c r="AU31" s="458"/>
      <c r="AV31" s="73"/>
      <c r="AW31" s="72"/>
      <c r="AX31" s="459" t="s">
        <v>266</v>
      </c>
      <c r="AY31" s="457"/>
      <c r="AZ31" s="73"/>
      <c r="BA31" s="72"/>
      <c r="BB31" s="459" t="s">
        <v>266</v>
      </c>
      <c r="BC31" s="459"/>
      <c r="BD31" s="111"/>
      <c r="BF31" s="221"/>
      <c r="BG31" s="72"/>
      <c r="BH31" s="456" t="s">
        <v>265</v>
      </c>
      <c r="BI31" s="457"/>
      <c r="BJ31" s="73"/>
      <c r="BK31" s="72"/>
      <c r="BL31" s="529" t="s">
        <v>265</v>
      </c>
      <c r="BM31" s="457"/>
      <c r="BN31" s="73"/>
      <c r="BO31" s="72"/>
      <c r="BP31" s="456" t="s">
        <v>266</v>
      </c>
      <c r="BQ31" s="457"/>
      <c r="BR31" s="73"/>
      <c r="BS31" s="72"/>
      <c r="BT31" s="456" t="s">
        <v>266</v>
      </c>
      <c r="BU31" s="459"/>
      <c r="BV31" s="73"/>
    </row>
    <row r="32" spans="2:74" s="16" customFormat="1" ht="13.5" customHeight="1">
      <c r="E32" s="72"/>
      <c r="F32" s="455">
        <v>0.41666666666666669</v>
      </c>
      <c r="G32" s="453"/>
      <c r="H32" s="73"/>
      <c r="I32" s="72"/>
      <c r="J32" s="455">
        <v>0.41666666666666669</v>
      </c>
      <c r="K32" s="453"/>
      <c r="L32" s="73"/>
      <c r="M32" s="72"/>
      <c r="N32" s="455">
        <v>0.4513888888888889</v>
      </c>
      <c r="O32" s="453"/>
      <c r="P32" s="73"/>
      <c r="Q32" s="72"/>
      <c r="R32" s="455">
        <v>0.4513888888888889</v>
      </c>
      <c r="S32" s="453"/>
      <c r="T32" s="112"/>
      <c r="V32" s="221"/>
      <c r="W32" s="72"/>
      <c r="X32" s="455">
        <v>0.41666666666666669</v>
      </c>
      <c r="Y32" s="453"/>
      <c r="Z32" s="73"/>
      <c r="AA32" s="72"/>
      <c r="AB32" s="455">
        <v>0.41666666666666669</v>
      </c>
      <c r="AC32" s="453"/>
      <c r="AD32" s="73"/>
      <c r="AE32" s="72"/>
      <c r="AF32" s="455">
        <v>0.4513888888888889</v>
      </c>
      <c r="AG32" s="453"/>
      <c r="AH32" s="73"/>
      <c r="AI32" s="72"/>
      <c r="AJ32" s="455">
        <v>0.4513888888888889</v>
      </c>
      <c r="AK32" s="453"/>
      <c r="AL32" s="112"/>
      <c r="AN32" s="221"/>
      <c r="AO32" s="72"/>
      <c r="AP32" s="455">
        <v>0.41666666666666669</v>
      </c>
      <c r="AQ32" s="453"/>
      <c r="AR32" s="73"/>
      <c r="AS32" s="72"/>
      <c r="AT32" s="455">
        <v>0.41666666666666669</v>
      </c>
      <c r="AU32" s="453"/>
      <c r="AV32" s="73"/>
      <c r="AW32" s="72"/>
      <c r="AX32" s="455">
        <v>0.4513888888888889</v>
      </c>
      <c r="AY32" s="453"/>
      <c r="AZ32" s="73"/>
      <c r="BA32" s="72"/>
      <c r="BB32" s="455">
        <v>0.4513888888888889</v>
      </c>
      <c r="BC32" s="453"/>
      <c r="BD32" s="112"/>
      <c r="BF32" s="221"/>
      <c r="BG32" s="72"/>
      <c r="BH32" s="455">
        <v>0.41666666666666669</v>
      </c>
      <c r="BI32" s="453"/>
      <c r="BJ32" s="73"/>
      <c r="BK32" s="72"/>
      <c r="BL32" s="455">
        <v>0.41666666666666669</v>
      </c>
      <c r="BM32" s="453"/>
      <c r="BN32" s="73"/>
      <c r="BO32" s="72"/>
      <c r="BP32" s="455">
        <v>0.4513888888888889</v>
      </c>
      <c r="BQ32" s="453"/>
      <c r="BR32" s="73"/>
      <c r="BS32" s="72"/>
      <c r="BT32" s="455">
        <v>0.4513888888888889</v>
      </c>
      <c r="BU32" s="453"/>
      <c r="BV32" s="73"/>
    </row>
    <row r="33" spans="5:74" s="16" customFormat="1" ht="13.5" customHeight="1">
      <c r="E33" s="72"/>
      <c r="F33" s="452" t="s">
        <v>259</v>
      </c>
      <c r="G33" s="451"/>
      <c r="H33" s="73"/>
      <c r="I33" s="72"/>
      <c r="J33" s="452" t="s">
        <v>277</v>
      </c>
      <c r="K33" s="451"/>
      <c r="L33" s="73"/>
      <c r="M33" s="72"/>
      <c r="N33" s="452" t="s">
        <v>259</v>
      </c>
      <c r="O33" s="453"/>
      <c r="P33" s="73"/>
      <c r="Q33" s="72"/>
      <c r="R33" s="452" t="s">
        <v>277</v>
      </c>
      <c r="S33" s="451"/>
      <c r="T33" s="112"/>
      <c r="V33" s="221"/>
      <c r="W33" s="72"/>
      <c r="X33" s="452" t="s">
        <v>274</v>
      </c>
      <c r="Y33" s="453"/>
      <c r="Z33" s="73"/>
      <c r="AA33" s="72"/>
      <c r="AB33" s="452" t="s">
        <v>273</v>
      </c>
      <c r="AC33" s="453"/>
      <c r="AD33" s="73"/>
      <c r="AE33" s="72"/>
      <c r="AF33" s="450" t="s">
        <v>274</v>
      </c>
      <c r="AG33" s="451"/>
      <c r="AH33" s="73"/>
      <c r="AI33" s="72"/>
      <c r="AJ33" s="452" t="s">
        <v>273</v>
      </c>
      <c r="AK33" s="451"/>
      <c r="AL33" s="112"/>
      <c r="AN33" s="221"/>
      <c r="AO33" s="72"/>
      <c r="AP33" s="452" t="s">
        <v>278</v>
      </c>
      <c r="AQ33" s="453"/>
      <c r="AR33" s="73"/>
      <c r="AS33" s="72"/>
      <c r="AT33" s="452" t="s">
        <v>279</v>
      </c>
      <c r="AU33" s="453"/>
      <c r="AV33" s="73"/>
      <c r="AW33" s="72"/>
      <c r="AX33" s="452" t="s">
        <v>278</v>
      </c>
      <c r="AY33" s="453"/>
      <c r="AZ33" s="73"/>
      <c r="BA33" s="72"/>
      <c r="BB33" s="452" t="s">
        <v>279</v>
      </c>
      <c r="BC33" s="451"/>
      <c r="BD33" s="112"/>
      <c r="BF33" s="221"/>
      <c r="BG33" s="72"/>
      <c r="BH33" s="450" t="s">
        <v>280</v>
      </c>
      <c r="BI33" s="453"/>
      <c r="BJ33" s="73"/>
      <c r="BK33" s="72"/>
      <c r="BL33" s="450" t="s">
        <v>281</v>
      </c>
      <c r="BM33" s="453"/>
      <c r="BN33" s="73"/>
      <c r="BO33" s="72"/>
      <c r="BP33" s="450" t="s">
        <v>280</v>
      </c>
      <c r="BQ33" s="453"/>
      <c r="BR33" s="73"/>
      <c r="BS33" s="72"/>
      <c r="BT33" s="450" t="s">
        <v>281</v>
      </c>
      <c r="BU33" s="451"/>
      <c r="BV33" s="73"/>
    </row>
    <row r="34" spans="5:74" s="16" customFormat="1" ht="13.5" customHeight="1">
      <c r="E34" s="72"/>
      <c r="F34" s="447" t="s">
        <v>282</v>
      </c>
      <c r="G34" s="448"/>
      <c r="H34" s="73"/>
      <c r="I34" s="72"/>
      <c r="J34" s="447" t="s">
        <v>283</v>
      </c>
      <c r="K34" s="448"/>
      <c r="L34" s="73"/>
      <c r="M34" s="72"/>
      <c r="N34" s="447" t="s">
        <v>284</v>
      </c>
      <c r="O34" s="448"/>
      <c r="P34" s="73"/>
      <c r="Q34" s="72"/>
      <c r="R34" s="447" t="s">
        <v>285</v>
      </c>
      <c r="S34" s="466"/>
      <c r="T34" s="222"/>
      <c r="V34" s="221"/>
      <c r="W34" s="72"/>
      <c r="X34" s="447" t="s">
        <v>286</v>
      </c>
      <c r="Y34" s="448"/>
      <c r="Z34" s="73"/>
      <c r="AA34" s="72"/>
      <c r="AB34" s="447" t="s">
        <v>287</v>
      </c>
      <c r="AC34" s="448"/>
      <c r="AD34" s="73"/>
      <c r="AE34" s="72"/>
      <c r="AF34" s="447" t="s">
        <v>288</v>
      </c>
      <c r="AG34" s="448"/>
      <c r="AH34" s="73"/>
      <c r="AI34" s="72"/>
      <c r="AJ34" s="447" t="s">
        <v>289</v>
      </c>
      <c r="AK34" s="466"/>
      <c r="AL34" s="222"/>
      <c r="AN34" s="221"/>
      <c r="AO34" s="72"/>
      <c r="AP34" s="447" t="s">
        <v>290</v>
      </c>
      <c r="AQ34" s="448"/>
      <c r="AR34" s="73"/>
      <c r="AS34" s="72"/>
      <c r="AT34" s="447" t="s">
        <v>291</v>
      </c>
      <c r="AU34" s="448"/>
      <c r="AV34" s="73"/>
      <c r="AW34" s="72"/>
      <c r="AX34" s="447" t="s">
        <v>292</v>
      </c>
      <c r="AY34" s="448"/>
      <c r="AZ34" s="73"/>
      <c r="BA34" s="72"/>
      <c r="BB34" s="447" t="s">
        <v>293</v>
      </c>
      <c r="BC34" s="466"/>
      <c r="BD34" s="222"/>
      <c r="BF34" s="221"/>
      <c r="BG34" s="72"/>
      <c r="BH34" s="447" t="s">
        <v>294</v>
      </c>
      <c r="BI34" s="448"/>
      <c r="BJ34" s="73"/>
      <c r="BK34" s="72"/>
      <c r="BL34" s="447" t="s">
        <v>295</v>
      </c>
      <c r="BM34" s="448"/>
      <c r="BN34" s="73"/>
      <c r="BO34" s="72"/>
      <c r="BP34" s="447" t="s">
        <v>296</v>
      </c>
      <c r="BQ34" s="448"/>
      <c r="BR34" s="73"/>
      <c r="BS34" s="72"/>
      <c r="BT34" s="447" t="s">
        <v>297</v>
      </c>
      <c r="BU34" s="448"/>
      <c r="BV34" s="73"/>
    </row>
    <row r="35" spans="5:74" s="31" customFormat="1" ht="13.5" customHeight="1">
      <c r="E35" s="437">
        <v>1</v>
      </c>
      <c r="F35" s="438"/>
      <c r="G35" s="449">
        <v>2</v>
      </c>
      <c r="H35" s="438"/>
      <c r="I35" s="437">
        <v>3</v>
      </c>
      <c r="J35" s="437"/>
      <c r="K35" s="437">
        <v>4</v>
      </c>
      <c r="L35" s="437"/>
      <c r="M35" s="437">
        <v>5</v>
      </c>
      <c r="N35" s="437"/>
      <c r="O35" s="437">
        <v>6</v>
      </c>
      <c r="P35" s="437"/>
      <c r="Q35" s="437">
        <v>7</v>
      </c>
      <c r="R35" s="437"/>
      <c r="S35" s="437">
        <v>8</v>
      </c>
      <c r="T35" s="437"/>
      <c r="W35" s="437">
        <v>9</v>
      </c>
      <c r="X35" s="437"/>
      <c r="Y35" s="437">
        <v>10</v>
      </c>
      <c r="Z35" s="437"/>
      <c r="AA35" s="437">
        <v>11</v>
      </c>
      <c r="AB35" s="437"/>
      <c r="AC35" s="437">
        <v>12</v>
      </c>
      <c r="AD35" s="437"/>
      <c r="AE35" s="437">
        <v>13</v>
      </c>
      <c r="AF35" s="437"/>
      <c r="AG35" s="437">
        <v>14</v>
      </c>
      <c r="AH35" s="437"/>
      <c r="AI35" s="437">
        <v>15</v>
      </c>
      <c r="AJ35" s="437"/>
      <c r="AK35" s="437">
        <v>16</v>
      </c>
      <c r="AL35" s="437"/>
      <c r="AM35" s="437"/>
      <c r="AN35" s="437"/>
      <c r="AO35" s="437">
        <v>17</v>
      </c>
      <c r="AP35" s="437"/>
      <c r="AQ35" s="437">
        <v>18</v>
      </c>
      <c r="AR35" s="437"/>
      <c r="AS35" s="437">
        <v>19</v>
      </c>
      <c r="AT35" s="438"/>
      <c r="AU35" s="437">
        <v>20</v>
      </c>
      <c r="AV35" s="438"/>
      <c r="AW35" s="437">
        <v>21</v>
      </c>
      <c r="AX35" s="438"/>
      <c r="AY35" s="437">
        <v>22</v>
      </c>
      <c r="AZ35" s="438"/>
      <c r="BA35" s="437">
        <v>23</v>
      </c>
      <c r="BB35" s="438"/>
      <c r="BC35" s="437">
        <v>24</v>
      </c>
      <c r="BD35" s="437"/>
      <c r="BE35" s="437"/>
      <c r="BF35" s="437"/>
      <c r="BG35" s="437">
        <v>25</v>
      </c>
      <c r="BH35" s="438"/>
      <c r="BI35" s="437">
        <v>26</v>
      </c>
      <c r="BJ35" s="438"/>
      <c r="BK35" s="437">
        <v>27</v>
      </c>
      <c r="BL35" s="438"/>
      <c r="BM35" s="437">
        <v>28</v>
      </c>
      <c r="BN35" s="438"/>
      <c r="BO35" s="437">
        <v>29</v>
      </c>
      <c r="BP35" s="438"/>
      <c r="BQ35" s="437">
        <v>30</v>
      </c>
      <c r="BR35" s="438"/>
      <c r="BS35" s="437">
        <v>31</v>
      </c>
      <c r="BT35" s="438"/>
      <c r="BU35" s="437">
        <v>32</v>
      </c>
      <c r="BV35" s="438"/>
    </row>
    <row r="36" spans="5:74" s="31" customFormat="1" ht="53.25" customHeight="1">
      <c r="E36" s="524" t="s">
        <v>373</v>
      </c>
      <c r="F36" s="524"/>
      <c r="G36" s="524" t="s">
        <v>374</v>
      </c>
      <c r="H36" s="524"/>
      <c r="I36" s="524" t="s">
        <v>375</v>
      </c>
      <c r="J36" s="524"/>
      <c r="K36" s="524" t="s">
        <v>376</v>
      </c>
      <c r="L36" s="524"/>
      <c r="M36" s="524" t="s">
        <v>377</v>
      </c>
      <c r="N36" s="524"/>
      <c r="O36" s="524" t="s">
        <v>378</v>
      </c>
      <c r="P36" s="524"/>
      <c r="Q36" s="525" t="s">
        <v>379</v>
      </c>
      <c r="R36" s="525"/>
      <c r="S36" s="524" t="s">
        <v>380</v>
      </c>
      <c r="T36" s="524"/>
      <c r="U36" s="524"/>
      <c r="V36" s="524"/>
      <c r="W36" s="524" t="s">
        <v>381</v>
      </c>
      <c r="X36" s="524"/>
      <c r="Y36" s="524" t="s">
        <v>382</v>
      </c>
      <c r="Z36" s="524"/>
      <c r="AA36" s="524" t="s">
        <v>383</v>
      </c>
      <c r="AB36" s="524"/>
      <c r="AC36" s="524" t="s">
        <v>384</v>
      </c>
      <c r="AD36" s="524"/>
      <c r="AE36" s="524" t="s">
        <v>385</v>
      </c>
      <c r="AF36" s="524"/>
      <c r="AG36" s="524" t="s">
        <v>386</v>
      </c>
      <c r="AH36" s="524"/>
      <c r="AI36" s="525" t="s">
        <v>387</v>
      </c>
      <c r="AJ36" s="525"/>
      <c r="AK36" s="524" t="s">
        <v>388</v>
      </c>
      <c r="AL36" s="524"/>
      <c r="AM36" s="524"/>
      <c r="AN36" s="524"/>
      <c r="AO36" s="524" t="s">
        <v>389</v>
      </c>
      <c r="AP36" s="524"/>
      <c r="AQ36" s="524" t="s">
        <v>391</v>
      </c>
      <c r="AR36" s="524"/>
      <c r="AS36" s="524" t="s">
        <v>390</v>
      </c>
      <c r="AT36" s="524"/>
      <c r="AU36" s="524" t="s">
        <v>392</v>
      </c>
      <c r="AV36" s="524"/>
      <c r="AW36" s="524" t="s">
        <v>393</v>
      </c>
      <c r="AX36" s="524"/>
      <c r="AY36" s="524" t="s">
        <v>394</v>
      </c>
      <c r="AZ36" s="524"/>
      <c r="BA36" s="525" t="s">
        <v>395</v>
      </c>
      <c r="BB36" s="525"/>
      <c r="BC36" s="524" t="s">
        <v>396</v>
      </c>
      <c r="BD36" s="524"/>
      <c r="BE36" s="524"/>
      <c r="BF36" s="524"/>
      <c r="BG36" s="524" t="s">
        <v>397</v>
      </c>
      <c r="BH36" s="524"/>
      <c r="BI36" s="524" t="s">
        <v>398</v>
      </c>
      <c r="BJ36" s="524"/>
      <c r="BK36" s="525" t="s">
        <v>399</v>
      </c>
      <c r="BL36" s="525"/>
      <c r="BM36" s="524" t="s">
        <v>400</v>
      </c>
      <c r="BN36" s="524"/>
      <c r="BO36" s="524" t="s">
        <v>401</v>
      </c>
      <c r="BP36" s="524"/>
      <c r="BQ36" s="524" t="s">
        <v>402</v>
      </c>
      <c r="BR36" s="524"/>
      <c r="BS36" s="524" t="s">
        <v>403</v>
      </c>
      <c r="BT36" s="524"/>
      <c r="BU36" s="524" t="s">
        <v>404</v>
      </c>
      <c r="BV36" s="524"/>
    </row>
    <row r="37" spans="5:74" ht="58.5" customHeight="1">
      <c r="E37" s="521" t="s">
        <v>163</v>
      </c>
      <c r="F37" s="526"/>
      <c r="G37" s="522" t="s">
        <v>298</v>
      </c>
      <c r="H37" s="527"/>
      <c r="I37" s="521" t="s">
        <v>299</v>
      </c>
      <c r="J37" s="521"/>
      <c r="K37" s="528" t="s">
        <v>300</v>
      </c>
      <c r="L37" s="528"/>
      <c r="M37" s="521" t="s">
        <v>301</v>
      </c>
      <c r="N37" s="521"/>
      <c r="O37" s="522" t="s">
        <v>302</v>
      </c>
      <c r="P37" s="522"/>
      <c r="Q37" s="521" t="s">
        <v>303</v>
      </c>
      <c r="R37" s="521"/>
      <c r="S37" s="522" t="s">
        <v>304</v>
      </c>
      <c r="T37" s="522"/>
      <c r="U37" s="523"/>
      <c r="V37" s="523"/>
      <c r="W37" s="521" t="s">
        <v>305</v>
      </c>
      <c r="X37" s="521"/>
      <c r="Y37" s="522" t="s">
        <v>306</v>
      </c>
      <c r="Z37" s="522"/>
      <c r="AA37" s="521" t="s">
        <v>307</v>
      </c>
      <c r="AB37" s="521"/>
      <c r="AC37" s="522" t="s">
        <v>308</v>
      </c>
      <c r="AD37" s="522"/>
      <c r="AE37" s="521" t="s">
        <v>309</v>
      </c>
      <c r="AF37" s="521"/>
      <c r="AG37" s="522" t="s">
        <v>310</v>
      </c>
      <c r="AH37" s="522"/>
      <c r="AI37" s="521" t="s">
        <v>311</v>
      </c>
      <c r="AJ37" s="521"/>
      <c r="AK37" s="522" t="s">
        <v>312</v>
      </c>
      <c r="AL37" s="522"/>
      <c r="AM37" s="523"/>
      <c r="AN37" s="523"/>
      <c r="AO37" s="521" t="s">
        <v>313</v>
      </c>
      <c r="AP37" s="521"/>
      <c r="AQ37" s="522" t="s">
        <v>314</v>
      </c>
      <c r="AR37" s="522"/>
      <c r="AS37" s="521" t="s">
        <v>315</v>
      </c>
      <c r="AT37" s="521"/>
      <c r="AU37" s="522" t="s">
        <v>316</v>
      </c>
      <c r="AV37" s="522"/>
      <c r="AW37" s="521" t="s">
        <v>317</v>
      </c>
      <c r="AX37" s="521"/>
      <c r="AY37" s="522" t="s">
        <v>318</v>
      </c>
      <c r="AZ37" s="522"/>
      <c r="BA37" s="521" t="s">
        <v>319</v>
      </c>
      <c r="BB37" s="521"/>
      <c r="BC37" s="522" t="s">
        <v>320</v>
      </c>
      <c r="BD37" s="522"/>
      <c r="BE37" s="523"/>
      <c r="BF37" s="523"/>
      <c r="BG37" s="521" t="s">
        <v>321</v>
      </c>
      <c r="BH37" s="521"/>
      <c r="BI37" s="522" t="s">
        <v>322</v>
      </c>
      <c r="BJ37" s="522"/>
      <c r="BK37" s="521" t="s">
        <v>323</v>
      </c>
      <c r="BL37" s="521"/>
      <c r="BM37" s="522" t="s">
        <v>324</v>
      </c>
      <c r="BN37" s="522"/>
      <c r="BO37" s="521" t="s">
        <v>325</v>
      </c>
      <c r="BP37" s="521"/>
      <c r="BQ37" s="522" t="s">
        <v>326</v>
      </c>
      <c r="BR37" s="522"/>
      <c r="BS37" s="521" t="s">
        <v>327</v>
      </c>
      <c r="BT37" s="521"/>
      <c r="BU37" s="522" t="s">
        <v>328</v>
      </c>
      <c r="BV37" s="522"/>
    </row>
  </sheetData>
  <mergeCells count="241">
    <mergeCell ref="C1:BV1"/>
    <mergeCell ref="AW3:BF4"/>
    <mergeCell ref="AW5:BF6"/>
    <mergeCell ref="AH9:AS10"/>
    <mergeCell ref="AK12:AN12"/>
    <mergeCell ref="B13:E15"/>
    <mergeCell ref="AI13:AR13"/>
    <mergeCell ref="P14:AA15"/>
    <mergeCell ref="AI14:AR14"/>
    <mergeCell ref="AZ14:BK15"/>
    <mergeCell ref="AO12:AR12"/>
    <mergeCell ref="AW7:BF10"/>
    <mergeCell ref="S16:V16"/>
    <mergeCell ref="BC16:BF16"/>
    <mergeCell ref="L23:M23"/>
    <mergeCell ref="AD23:AE23"/>
    <mergeCell ref="AV23:AW23"/>
    <mergeCell ref="BN23:BO23"/>
    <mergeCell ref="K24:N24"/>
    <mergeCell ref="AC24:AF24"/>
    <mergeCell ref="AU24:AX24"/>
    <mergeCell ref="BM24:BP24"/>
    <mergeCell ref="Q17:Z17"/>
    <mergeCell ref="BA17:BJ17"/>
    <mergeCell ref="Q18:Z18"/>
    <mergeCell ref="BA18:BJ18"/>
    <mergeCell ref="H21:Q21"/>
    <mergeCell ref="Z21:AI21"/>
    <mergeCell ref="AR21:BA21"/>
    <mergeCell ref="BJ21:BS21"/>
    <mergeCell ref="W16:Z16"/>
    <mergeCell ref="BG16:BJ16"/>
    <mergeCell ref="I25:P25"/>
    <mergeCell ref="AA25:AH25"/>
    <mergeCell ref="AS25:AZ25"/>
    <mergeCell ref="BK25:BR25"/>
    <mergeCell ref="B26:E28"/>
    <mergeCell ref="L26:M26"/>
    <mergeCell ref="AD26:AE26"/>
    <mergeCell ref="AV26:AW26"/>
    <mergeCell ref="BN26:BO26"/>
    <mergeCell ref="H27:I27"/>
    <mergeCell ref="BR27:BS27"/>
    <mergeCell ref="G28:J28"/>
    <mergeCell ref="O28:R28"/>
    <mergeCell ref="Y28:AB28"/>
    <mergeCell ref="AG28:AJ28"/>
    <mergeCell ref="AQ28:AT28"/>
    <mergeCell ref="AY28:BB28"/>
    <mergeCell ref="BI28:BL28"/>
    <mergeCell ref="BQ28:BT28"/>
    <mergeCell ref="P27:Q27"/>
    <mergeCell ref="Z27:AA27"/>
    <mergeCell ref="AH27:AI27"/>
    <mergeCell ref="AR27:AS27"/>
    <mergeCell ref="AZ27:BA27"/>
    <mergeCell ref="BJ27:BK27"/>
    <mergeCell ref="BJ29:BK29"/>
    <mergeCell ref="BR29:BS29"/>
    <mergeCell ref="H30:I30"/>
    <mergeCell ref="P30:Q30"/>
    <mergeCell ref="Z30:AA30"/>
    <mergeCell ref="AH30:AI30"/>
    <mergeCell ref="AR30:AS30"/>
    <mergeCell ref="AZ30:BA30"/>
    <mergeCell ref="BJ30:BK30"/>
    <mergeCell ref="BR30:BS30"/>
    <mergeCell ref="H29:I29"/>
    <mergeCell ref="P29:Q29"/>
    <mergeCell ref="Z29:AA29"/>
    <mergeCell ref="AH29:AI29"/>
    <mergeCell ref="AR29:AS29"/>
    <mergeCell ref="AZ29:BA29"/>
    <mergeCell ref="BH31:BI31"/>
    <mergeCell ref="BL31:BM31"/>
    <mergeCell ref="BP31:BQ31"/>
    <mergeCell ref="BT31:BU31"/>
    <mergeCell ref="F32:G32"/>
    <mergeCell ref="J32:K32"/>
    <mergeCell ref="N32:O32"/>
    <mergeCell ref="R32:S32"/>
    <mergeCell ref="X32:Y32"/>
    <mergeCell ref="AB32:AC32"/>
    <mergeCell ref="AF31:AG31"/>
    <mergeCell ref="AJ31:AK31"/>
    <mergeCell ref="AP31:AQ31"/>
    <mergeCell ref="AT31:AU31"/>
    <mergeCell ref="AX31:AY31"/>
    <mergeCell ref="BB31:BC31"/>
    <mergeCell ref="F31:G31"/>
    <mergeCell ref="J31:K31"/>
    <mergeCell ref="N31:O31"/>
    <mergeCell ref="R31:S31"/>
    <mergeCell ref="X31:Y31"/>
    <mergeCell ref="AB31:AC31"/>
    <mergeCell ref="BH32:BI32"/>
    <mergeCell ref="BL32:BM32"/>
    <mergeCell ref="BP32:BQ32"/>
    <mergeCell ref="BT32:BU32"/>
    <mergeCell ref="F33:G33"/>
    <mergeCell ref="J33:K33"/>
    <mergeCell ref="N33:O33"/>
    <mergeCell ref="R33:S33"/>
    <mergeCell ref="X33:Y33"/>
    <mergeCell ref="AB33:AC33"/>
    <mergeCell ref="AF32:AG32"/>
    <mergeCell ref="AJ32:AK32"/>
    <mergeCell ref="AP32:AQ32"/>
    <mergeCell ref="AT32:AU32"/>
    <mergeCell ref="AX32:AY32"/>
    <mergeCell ref="BB32:BC32"/>
    <mergeCell ref="BH33:BI33"/>
    <mergeCell ref="BL33:BM33"/>
    <mergeCell ref="BP33:BQ33"/>
    <mergeCell ref="BT33:BU33"/>
    <mergeCell ref="AT33:AU33"/>
    <mergeCell ref="AX33:AY33"/>
    <mergeCell ref="BB33:BC33"/>
    <mergeCell ref="F34:G34"/>
    <mergeCell ref="J34:K34"/>
    <mergeCell ref="N34:O34"/>
    <mergeCell ref="R34:S34"/>
    <mergeCell ref="X34:Y34"/>
    <mergeCell ref="AB34:AC34"/>
    <mergeCell ref="AF33:AG33"/>
    <mergeCell ref="AJ33:AK33"/>
    <mergeCell ref="AP33:AQ33"/>
    <mergeCell ref="BH34:BI34"/>
    <mergeCell ref="BL34:BM34"/>
    <mergeCell ref="BP34:BQ34"/>
    <mergeCell ref="BT34:BU34"/>
    <mergeCell ref="E35:F35"/>
    <mergeCell ref="G35:H35"/>
    <mergeCell ref="I35:J35"/>
    <mergeCell ref="K35:L35"/>
    <mergeCell ref="M35:N35"/>
    <mergeCell ref="O35:P35"/>
    <mergeCell ref="AF34:AG34"/>
    <mergeCell ref="AJ34:AK34"/>
    <mergeCell ref="AP34:AQ34"/>
    <mergeCell ref="AT34:AU34"/>
    <mergeCell ref="AX34:AY34"/>
    <mergeCell ref="BB34:BC34"/>
    <mergeCell ref="AI35:AJ35"/>
    <mergeCell ref="AK35:AL35"/>
    <mergeCell ref="AM35:AN35"/>
    <mergeCell ref="AO35:AP35"/>
    <mergeCell ref="Q35:R35"/>
    <mergeCell ref="S35:T35"/>
    <mergeCell ref="W35:X35"/>
    <mergeCell ref="Y35:Z35"/>
    <mergeCell ref="AA35:AB35"/>
    <mergeCell ref="AC35:AD35"/>
    <mergeCell ref="BO35:BP35"/>
    <mergeCell ref="BQ35:BR35"/>
    <mergeCell ref="BS35:BT35"/>
    <mergeCell ref="BU35:BV35"/>
    <mergeCell ref="E36:F36"/>
    <mergeCell ref="G36:H36"/>
    <mergeCell ref="I36:J36"/>
    <mergeCell ref="K36:L36"/>
    <mergeCell ref="M36:N36"/>
    <mergeCell ref="O36:P36"/>
    <mergeCell ref="BC35:BD35"/>
    <mergeCell ref="BE35:BF35"/>
    <mergeCell ref="BG35:BH35"/>
    <mergeCell ref="BI35:BJ35"/>
    <mergeCell ref="BK35:BL35"/>
    <mergeCell ref="BM35:BN35"/>
    <mergeCell ref="AQ35:AR35"/>
    <mergeCell ref="AS35:AT35"/>
    <mergeCell ref="AU35:AV35"/>
    <mergeCell ref="AW35:AX35"/>
    <mergeCell ref="AY35:AZ35"/>
    <mergeCell ref="BA35:BB35"/>
    <mergeCell ref="AE35:AF35"/>
    <mergeCell ref="AG35:AH35"/>
    <mergeCell ref="BS36:BT36"/>
    <mergeCell ref="BU36:BV36"/>
    <mergeCell ref="E37:F37"/>
    <mergeCell ref="G37:H37"/>
    <mergeCell ref="I37:J37"/>
    <mergeCell ref="K37:L37"/>
    <mergeCell ref="M37:N37"/>
    <mergeCell ref="BA36:BB36"/>
    <mergeCell ref="BC36:BD36"/>
    <mergeCell ref="BE36:BF36"/>
    <mergeCell ref="BG36:BH36"/>
    <mergeCell ref="BI36:BJ36"/>
    <mergeCell ref="BK36:BL36"/>
    <mergeCell ref="AO36:AP36"/>
    <mergeCell ref="AQ36:AR36"/>
    <mergeCell ref="AS36:AT36"/>
    <mergeCell ref="AU36:AV36"/>
    <mergeCell ref="AW36:AX36"/>
    <mergeCell ref="AY36:AZ36"/>
    <mergeCell ref="AC36:AD36"/>
    <mergeCell ref="AE36:AF36"/>
    <mergeCell ref="AG36:AH36"/>
    <mergeCell ref="O37:P37"/>
    <mergeCell ref="Q37:R37"/>
    <mergeCell ref="S37:T37"/>
    <mergeCell ref="U37:V37"/>
    <mergeCell ref="W37:X37"/>
    <mergeCell ref="Y37:Z37"/>
    <mergeCell ref="BM36:BN36"/>
    <mergeCell ref="AM37:AN37"/>
    <mergeCell ref="AO37:AP37"/>
    <mergeCell ref="AQ37:AR37"/>
    <mergeCell ref="AS37:AT37"/>
    <mergeCell ref="AU37:AV37"/>
    <mergeCell ref="AW37:AX37"/>
    <mergeCell ref="AA37:AB37"/>
    <mergeCell ref="AC37:AD37"/>
    <mergeCell ref="AE37:AF37"/>
    <mergeCell ref="AG37:AH37"/>
    <mergeCell ref="AI37:AJ37"/>
    <mergeCell ref="AK37:AL37"/>
    <mergeCell ref="BK37:BL37"/>
    <mergeCell ref="BM37:BN37"/>
    <mergeCell ref="BO36:BP36"/>
    <mergeCell ref="BQ36:BR36"/>
    <mergeCell ref="AM36:AN36"/>
    <mergeCell ref="Q36:R36"/>
    <mergeCell ref="S36:T36"/>
    <mergeCell ref="U36:V36"/>
    <mergeCell ref="W36:X36"/>
    <mergeCell ref="Y36:Z36"/>
    <mergeCell ref="AA36:AB36"/>
    <mergeCell ref="AI36:AJ36"/>
    <mergeCell ref="AK36:AL36"/>
    <mergeCell ref="BO37:BP37"/>
    <mergeCell ref="BQ37:BR37"/>
    <mergeCell ref="BS37:BT37"/>
    <mergeCell ref="BU37:BV37"/>
    <mergeCell ref="AY37:AZ37"/>
    <mergeCell ref="BA37:BB37"/>
    <mergeCell ref="BC37:BD37"/>
    <mergeCell ref="BE37:BF37"/>
    <mergeCell ref="BG37:BH37"/>
    <mergeCell ref="BI37:BJ37"/>
  </mergeCells>
  <phoneticPr fontId="3"/>
  <printOptions horizontalCentered="1" verticalCentered="1"/>
  <pageMargins left="0" right="0" top="0" bottom="0" header="0.51181102362204722" footer="0.51181102362204722"/>
  <pageSetup paperSize="9" scale="74" orientation="landscape" horizontalDpi="4294967293"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FF"/>
    <pageSetUpPr fitToPage="1"/>
  </sheetPr>
  <dimension ref="A1:BN60"/>
  <sheetViews>
    <sheetView zoomScale="70" zoomScaleNormal="70" workbookViewId="0">
      <selection sqref="A1:AM1"/>
    </sheetView>
  </sheetViews>
  <sheetFormatPr defaultColWidth="2.6328125" defaultRowHeight="17.149999999999999" customHeight="1"/>
  <cols>
    <col min="1" max="16384" width="2.6328125" style="119"/>
  </cols>
  <sheetData>
    <row r="1" spans="1:39" ht="23.5">
      <c r="A1" s="552" t="s">
        <v>345</v>
      </c>
      <c r="B1" s="553"/>
      <c r="C1" s="553"/>
      <c r="D1" s="553"/>
      <c r="E1" s="553"/>
      <c r="F1" s="553"/>
      <c r="G1" s="553"/>
      <c r="H1" s="553"/>
      <c r="I1" s="553"/>
      <c r="J1" s="553"/>
      <c r="K1" s="553"/>
      <c r="L1" s="553"/>
      <c r="M1" s="553"/>
      <c r="N1" s="553"/>
      <c r="O1" s="553"/>
      <c r="P1" s="553"/>
      <c r="Q1" s="553"/>
      <c r="R1" s="553"/>
      <c r="S1" s="553"/>
      <c r="T1" s="553"/>
      <c r="U1" s="553"/>
      <c r="V1" s="553"/>
      <c r="W1" s="553"/>
      <c r="X1" s="553"/>
      <c r="Y1" s="553"/>
      <c r="Z1" s="553"/>
      <c r="AA1" s="553"/>
      <c r="AB1" s="553"/>
      <c r="AC1" s="553"/>
      <c r="AD1" s="553"/>
      <c r="AE1" s="553"/>
      <c r="AF1" s="553"/>
      <c r="AG1" s="553"/>
      <c r="AH1" s="553"/>
      <c r="AI1" s="553"/>
      <c r="AJ1" s="553"/>
      <c r="AK1" s="553"/>
      <c r="AL1" s="553"/>
      <c r="AM1" s="554"/>
    </row>
    <row r="2" spans="1:39" ht="17.5" thickBot="1">
      <c r="A2" s="555" t="s">
        <v>203</v>
      </c>
      <c r="B2" s="555"/>
      <c r="C2" s="555"/>
      <c r="D2" s="555"/>
      <c r="E2" s="555"/>
      <c r="F2" s="555"/>
      <c r="G2" s="555"/>
      <c r="H2" s="555"/>
      <c r="I2" s="555"/>
      <c r="J2" s="555"/>
      <c r="K2" s="555"/>
      <c r="L2" s="555"/>
      <c r="M2" s="555"/>
      <c r="N2" s="555"/>
      <c r="O2" s="555"/>
      <c r="P2" s="555"/>
      <c r="Q2" s="555"/>
      <c r="R2" s="555"/>
      <c r="S2" s="555"/>
      <c r="T2" s="555"/>
      <c r="U2" s="555"/>
      <c r="V2" s="555"/>
      <c r="W2" s="555"/>
      <c r="X2" s="555"/>
      <c r="Y2" s="555"/>
      <c r="Z2" s="555"/>
      <c r="AA2" s="555"/>
      <c r="AB2" s="555"/>
      <c r="AC2" s="555"/>
      <c r="AD2" s="555"/>
      <c r="AE2" s="555"/>
      <c r="AF2" s="555"/>
      <c r="AG2" s="555"/>
      <c r="AH2" s="555"/>
      <c r="AI2" s="555"/>
      <c r="AJ2" s="555"/>
      <c r="AK2" s="555"/>
      <c r="AL2" s="555"/>
      <c r="AM2" s="555"/>
    </row>
    <row r="3" spans="1:39" ht="17.149999999999999" customHeight="1">
      <c r="A3" s="120"/>
      <c r="B3" s="121"/>
      <c r="C3" s="122"/>
      <c r="D3" s="122"/>
      <c r="E3" s="122"/>
      <c r="F3" s="122"/>
      <c r="G3" s="122"/>
      <c r="H3" s="122"/>
      <c r="I3" s="122"/>
      <c r="J3" s="122"/>
      <c r="K3" s="122"/>
      <c r="L3" s="122"/>
      <c r="M3" s="122"/>
      <c r="N3" s="122"/>
      <c r="O3" s="122"/>
      <c r="P3" s="122"/>
      <c r="Q3" s="556" t="s">
        <v>204</v>
      </c>
      <c r="R3" s="556"/>
      <c r="S3" s="556"/>
      <c r="T3" s="556"/>
      <c r="U3" s="556"/>
      <c r="V3" s="556"/>
      <c r="W3" s="556"/>
      <c r="X3" s="122"/>
      <c r="Y3" s="122"/>
      <c r="Z3" s="122"/>
      <c r="AA3" s="122"/>
      <c r="AB3" s="122"/>
      <c r="AC3" s="122"/>
      <c r="AD3" s="122"/>
      <c r="AE3" s="122"/>
      <c r="AF3" s="122"/>
      <c r="AG3" s="122"/>
      <c r="AH3" s="122"/>
      <c r="AI3" s="122"/>
      <c r="AJ3" s="122"/>
      <c r="AK3" s="122"/>
      <c r="AL3" s="121"/>
      <c r="AM3" s="123"/>
    </row>
    <row r="4" spans="1:39" ht="17.149999999999999" customHeight="1" thickBot="1">
      <c r="A4" s="124"/>
      <c r="B4" s="125"/>
      <c r="C4" s="126"/>
      <c r="D4" s="126"/>
      <c r="E4" s="126"/>
      <c r="F4" s="126"/>
      <c r="G4" s="126"/>
      <c r="H4" s="126"/>
      <c r="I4" s="558"/>
      <c r="J4" s="558"/>
      <c r="K4" s="558"/>
      <c r="L4" s="558"/>
      <c r="M4" s="126"/>
      <c r="N4" s="126"/>
      <c r="O4" s="126"/>
      <c r="P4" s="126"/>
      <c r="Q4" s="557"/>
      <c r="R4" s="557"/>
      <c r="S4" s="557"/>
      <c r="T4" s="557"/>
      <c r="U4" s="557"/>
      <c r="V4" s="557"/>
      <c r="W4" s="557"/>
      <c r="X4" s="126"/>
      <c r="Y4" s="126"/>
      <c r="Z4" s="126"/>
      <c r="AA4" s="126"/>
      <c r="AB4" s="559"/>
      <c r="AC4" s="559"/>
      <c r="AD4" s="559"/>
      <c r="AE4" s="559"/>
      <c r="AF4" s="126"/>
      <c r="AG4" s="126"/>
      <c r="AH4" s="126"/>
      <c r="AI4" s="126"/>
      <c r="AJ4" s="126"/>
      <c r="AK4" s="126"/>
      <c r="AL4" s="125"/>
      <c r="AM4" s="127"/>
    </row>
    <row r="5" spans="1:39" ht="17.149999999999999" customHeight="1">
      <c r="A5" s="575" t="s">
        <v>205</v>
      </c>
      <c r="B5" s="576"/>
      <c r="C5" s="128"/>
      <c r="D5" s="129"/>
      <c r="E5" s="128"/>
      <c r="F5" s="128"/>
      <c r="G5" s="128"/>
      <c r="H5" s="128"/>
      <c r="I5" s="130" t="s">
        <v>206</v>
      </c>
      <c r="J5" s="128"/>
      <c r="K5" s="128"/>
      <c r="L5" s="128"/>
      <c r="M5" s="128"/>
      <c r="N5" s="128"/>
      <c r="O5" s="128"/>
      <c r="P5" s="128"/>
      <c r="Q5" s="131"/>
      <c r="R5" s="131"/>
      <c r="S5" s="131"/>
      <c r="T5" s="131"/>
      <c r="U5" s="131"/>
      <c r="V5" s="131"/>
      <c r="W5" s="131"/>
      <c r="X5" s="131"/>
      <c r="Y5" s="131"/>
      <c r="Z5" s="131"/>
      <c r="AA5" s="131"/>
      <c r="AB5" s="131"/>
      <c r="AC5" s="131"/>
      <c r="AD5" s="131"/>
      <c r="AE5" s="131"/>
      <c r="AF5" s="131"/>
      <c r="AG5" s="131"/>
      <c r="AH5" s="131"/>
      <c r="AI5" s="131"/>
      <c r="AJ5" s="131"/>
      <c r="AK5" s="132"/>
      <c r="AL5" s="575" t="s">
        <v>205</v>
      </c>
      <c r="AM5" s="576"/>
    </row>
    <row r="6" spans="1:39" ht="17.149999999999999" customHeight="1" thickBot="1">
      <c r="A6" s="575"/>
      <c r="B6" s="576"/>
      <c r="C6" s="133"/>
      <c r="D6" s="134"/>
      <c r="E6" s="135"/>
      <c r="F6" s="136"/>
      <c r="G6" s="136"/>
      <c r="H6" s="136"/>
      <c r="I6" s="136"/>
      <c r="J6" s="136"/>
      <c r="K6" s="136"/>
      <c r="L6" s="136"/>
      <c r="M6" s="137"/>
      <c r="N6" s="136"/>
      <c r="O6" s="136"/>
      <c r="P6" s="138"/>
      <c r="Q6" s="125"/>
      <c r="R6" s="139"/>
      <c r="S6" s="139"/>
      <c r="T6" s="139"/>
      <c r="U6" s="125"/>
      <c r="V6" s="134"/>
      <c r="W6" s="136"/>
      <c r="X6" s="136"/>
      <c r="Y6" s="136"/>
      <c r="Z6" s="136"/>
      <c r="AA6" s="136"/>
      <c r="AB6" s="136"/>
      <c r="AC6" s="136"/>
      <c r="AD6" s="136"/>
      <c r="AE6" s="136"/>
      <c r="AF6" s="136"/>
      <c r="AG6" s="136"/>
      <c r="AH6" s="136"/>
      <c r="AI6" s="138"/>
      <c r="AJ6" s="125"/>
      <c r="AK6" s="140"/>
      <c r="AL6" s="575"/>
      <c r="AM6" s="576"/>
    </row>
    <row r="7" spans="1:39" ht="17.149999999999999" customHeight="1" thickBot="1">
      <c r="A7" s="575"/>
      <c r="B7" s="576"/>
      <c r="C7" s="133"/>
      <c r="D7" s="134"/>
      <c r="E7" s="141"/>
      <c r="F7" s="136"/>
      <c r="G7" s="136"/>
      <c r="H7" s="136"/>
      <c r="I7" s="142"/>
      <c r="J7" s="136"/>
      <c r="K7" s="136"/>
      <c r="L7" s="136"/>
      <c r="M7" s="143"/>
      <c r="N7" s="144" t="s">
        <v>207</v>
      </c>
      <c r="O7" s="144"/>
      <c r="P7" s="144" t="s">
        <v>207</v>
      </c>
      <c r="Q7" s="144"/>
      <c r="R7" s="144" t="s">
        <v>207</v>
      </c>
      <c r="S7" s="144"/>
      <c r="T7" s="144" t="s">
        <v>207</v>
      </c>
      <c r="U7" s="144"/>
      <c r="V7" s="144" t="s">
        <v>207</v>
      </c>
      <c r="W7" s="144"/>
      <c r="X7" s="144" t="s">
        <v>207</v>
      </c>
      <c r="Y7" s="144"/>
      <c r="Z7" s="144" t="s">
        <v>207</v>
      </c>
      <c r="AA7" s="136"/>
      <c r="AB7" s="136"/>
      <c r="AC7" s="136"/>
      <c r="AD7" s="136"/>
      <c r="AE7" s="142"/>
      <c r="AF7" s="136"/>
      <c r="AG7" s="136"/>
      <c r="AH7" s="136"/>
      <c r="AI7" s="136"/>
      <c r="AJ7" s="125"/>
      <c r="AK7" s="140"/>
      <c r="AL7" s="575"/>
      <c r="AM7" s="576"/>
    </row>
    <row r="8" spans="1:39" ht="17.149999999999999" customHeight="1" thickBot="1">
      <c r="A8" s="575"/>
      <c r="B8" s="576"/>
      <c r="C8" s="133"/>
      <c r="D8" s="134"/>
      <c r="E8" s="145"/>
      <c r="F8" s="145"/>
      <c r="G8" s="146"/>
      <c r="H8" s="147"/>
      <c r="I8" s="148"/>
      <c r="J8" s="149"/>
      <c r="K8" s="146"/>
      <c r="L8" s="150"/>
      <c r="M8" s="150"/>
      <c r="N8" s="151"/>
      <c r="O8" s="152"/>
      <c r="P8" s="153"/>
      <c r="Q8" s="125"/>
      <c r="R8" s="139"/>
      <c r="S8" s="139"/>
      <c r="T8" s="144"/>
      <c r="V8" s="134"/>
      <c r="W8" s="136"/>
      <c r="X8" s="154"/>
      <c r="Y8" s="154"/>
      <c r="Z8" s="136"/>
      <c r="AA8" s="145"/>
      <c r="AB8" s="145"/>
      <c r="AC8" s="146"/>
      <c r="AD8" s="147"/>
      <c r="AE8" s="148"/>
      <c r="AF8" s="149"/>
      <c r="AG8" s="146"/>
      <c r="AH8" s="150"/>
      <c r="AI8" s="150"/>
      <c r="AJ8" s="125"/>
      <c r="AK8" s="140"/>
      <c r="AL8" s="575"/>
      <c r="AM8" s="576"/>
    </row>
    <row r="9" spans="1:39" ht="17.149999999999999" customHeight="1" thickBot="1">
      <c r="A9" s="575"/>
      <c r="B9" s="576"/>
      <c r="C9" s="133"/>
      <c r="D9" s="155"/>
      <c r="E9" s="156"/>
      <c r="F9" s="157"/>
      <c r="G9" s="158"/>
      <c r="H9" s="159"/>
      <c r="I9" s="159"/>
      <c r="J9" s="160"/>
      <c r="K9" s="160"/>
      <c r="L9" s="161"/>
      <c r="M9" s="162"/>
      <c r="N9" s="136"/>
      <c r="O9" s="136"/>
      <c r="P9" s="138"/>
      <c r="Q9" s="125"/>
      <c r="R9" s="139"/>
      <c r="S9" s="139"/>
      <c r="T9" s="144" t="s">
        <v>207</v>
      </c>
      <c r="V9" s="139"/>
      <c r="W9" s="138"/>
      <c r="X9" s="154"/>
      <c r="Y9" s="154"/>
      <c r="Z9" s="138"/>
      <c r="AA9" s="156"/>
      <c r="AB9" s="157"/>
      <c r="AC9" s="158"/>
      <c r="AD9" s="159"/>
      <c r="AE9" s="159"/>
      <c r="AF9" s="160"/>
      <c r="AG9" s="160"/>
      <c r="AH9" s="161"/>
      <c r="AI9" s="162"/>
      <c r="AJ9" s="127"/>
      <c r="AK9" s="140"/>
      <c r="AL9" s="575"/>
      <c r="AM9" s="576"/>
    </row>
    <row r="10" spans="1:39" ht="17.149999999999999" customHeight="1" thickBot="1">
      <c r="A10" s="575"/>
      <c r="B10" s="576"/>
      <c r="C10" s="163"/>
      <c r="D10" s="164"/>
      <c r="E10" s="156"/>
      <c r="F10" s="577" t="s">
        <v>208</v>
      </c>
      <c r="G10" s="577"/>
      <c r="H10" s="577"/>
      <c r="I10" s="577"/>
      <c r="J10" s="577"/>
      <c r="K10" s="577"/>
      <c r="L10" s="577"/>
      <c r="M10" s="165"/>
      <c r="N10" s="166"/>
      <c r="O10" s="166"/>
      <c r="P10" s="166"/>
      <c r="Q10" s="125"/>
      <c r="R10" s="164"/>
      <c r="S10" s="164"/>
      <c r="T10" s="144"/>
      <c r="V10" s="164"/>
      <c r="W10" s="167"/>
      <c r="X10" s="154"/>
      <c r="Y10" s="154"/>
      <c r="Z10" s="138"/>
      <c r="AA10" s="156"/>
      <c r="AB10" s="154"/>
      <c r="AC10" s="138"/>
      <c r="AD10" s="168"/>
      <c r="AE10" s="168"/>
      <c r="AF10" s="136"/>
      <c r="AG10" s="136"/>
      <c r="AH10" s="136"/>
      <c r="AI10" s="165"/>
      <c r="AJ10" s="163"/>
      <c r="AK10" s="133"/>
      <c r="AL10" s="575"/>
      <c r="AM10" s="576"/>
    </row>
    <row r="11" spans="1:39" ht="17.149999999999999" customHeight="1">
      <c r="A11" s="575"/>
      <c r="B11" s="576"/>
      <c r="C11" s="568" t="s">
        <v>209</v>
      </c>
      <c r="D11" s="139"/>
      <c r="E11" s="169"/>
      <c r="F11" s="578"/>
      <c r="G11" s="578"/>
      <c r="H11" s="578"/>
      <c r="I11" s="578"/>
      <c r="J11" s="578"/>
      <c r="K11" s="578"/>
      <c r="L11" s="578"/>
      <c r="M11" s="162"/>
      <c r="N11" s="136"/>
      <c r="O11" s="136"/>
      <c r="P11" s="138"/>
      <c r="Q11" s="125"/>
      <c r="R11" s="139"/>
      <c r="S11" s="170"/>
      <c r="T11" s="144" t="s">
        <v>207</v>
      </c>
      <c r="U11" s="170"/>
      <c r="V11" s="170"/>
      <c r="W11" s="138"/>
      <c r="X11" s="138"/>
      <c r="Y11" s="138"/>
      <c r="Z11" s="138"/>
      <c r="AA11" s="169"/>
      <c r="AB11" s="138"/>
      <c r="AC11" s="138"/>
      <c r="AD11" s="136"/>
      <c r="AE11" s="136"/>
      <c r="AF11" s="136"/>
      <c r="AG11" s="136"/>
      <c r="AH11" s="136"/>
      <c r="AI11" s="162"/>
      <c r="AJ11" s="163"/>
      <c r="AK11" s="568" t="s">
        <v>209</v>
      </c>
      <c r="AL11" s="575"/>
      <c r="AM11" s="576"/>
    </row>
    <row r="12" spans="1:39" ht="17.149999999999999" customHeight="1" thickBot="1">
      <c r="A12" s="575"/>
      <c r="B12" s="576"/>
      <c r="C12" s="571"/>
      <c r="D12" s="139"/>
      <c r="E12" s="169"/>
      <c r="F12" s="578"/>
      <c r="G12" s="578"/>
      <c r="H12" s="578"/>
      <c r="I12" s="578"/>
      <c r="J12" s="578"/>
      <c r="K12" s="578"/>
      <c r="L12" s="578"/>
      <c r="M12" s="162"/>
      <c r="N12" s="136"/>
      <c r="O12" s="154"/>
      <c r="P12" s="138"/>
      <c r="Q12" s="125"/>
      <c r="R12" s="139"/>
      <c r="S12" s="170"/>
      <c r="T12" s="144"/>
      <c r="U12" s="170"/>
      <c r="V12" s="170"/>
      <c r="W12" s="138"/>
      <c r="X12" s="138"/>
      <c r="Y12" s="138"/>
      <c r="Z12" s="138"/>
      <c r="AA12" s="169"/>
      <c r="AB12" s="138"/>
      <c r="AC12" s="138"/>
      <c r="AD12" s="136"/>
      <c r="AE12" s="136"/>
      <c r="AF12" s="136"/>
      <c r="AG12" s="136"/>
      <c r="AH12" s="136"/>
      <c r="AI12" s="162"/>
      <c r="AJ12" s="125"/>
      <c r="AK12" s="571"/>
      <c r="AL12" s="575"/>
      <c r="AM12" s="576"/>
    </row>
    <row r="13" spans="1:39" ht="17.149999999999999" customHeight="1" thickBot="1">
      <c r="A13" s="575"/>
      <c r="B13" s="576"/>
      <c r="C13" s="133"/>
      <c r="D13" s="139"/>
      <c r="E13" s="171"/>
      <c r="F13" s="579"/>
      <c r="G13" s="579"/>
      <c r="H13" s="579"/>
      <c r="I13" s="579"/>
      <c r="J13" s="579"/>
      <c r="K13" s="579"/>
      <c r="L13" s="579"/>
      <c r="M13" s="161"/>
      <c r="N13" s="144" t="s">
        <v>207</v>
      </c>
      <c r="O13" s="136"/>
      <c r="P13" s="172" t="s">
        <v>210</v>
      </c>
      <c r="Q13" s="154"/>
      <c r="R13" s="144" t="s">
        <v>207</v>
      </c>
      <c r="S13" s="144"/>
      <c r="T13" s="144" t="s">
        <v>207</v>
      </c>
      <c r="U13" s="144"/>
      <c r="V13" s="144" t="s">
        <v>207</v>
      </c>
      <c r="W13" s="144"/>
      <c r="X13" s="144" t="s">
        <v>207</v>
      </c>
      <c r="Y13" s="144"/>
      <c r="Z13" s="144" t="s">
        <v>207</v>
      </c>
      <c r="AA13" s="171"/>
      <c r="AB13" s="160"/>
      <c r="AC13" s="160"/>
      <c r="AD13" s="160"/>
      <c r="AE13" s="160"/>
      <c r="AF13" s="160"/>
      <c r="AG13" s="160"/>
      <c r="AH13" s="160"/>
      <c r="AI13" s="161"/>
      <c r="AJ13" s="125"/>
      <c r="AK13" s="140"/>
      <c r="AL13" s="575"/>
      <c r="AM13" s="576"/>
    </row>
    <row r="14" spans="1:39" ht="17.149999999999999" customHeight="1" thickBot="1">
      <c r="A14" s="575"/>
      <c r="B14" s="576"/>
      <c r="C14" s="133"/>
      <c r="D14" s="134"/>
      <c r="E14" s="173"/>
      <c r="F14" s="136"/>
      <c r="G14" s="136"/>
      <c r="H14" s="136"/>
      <c r="I14" s="136"/>
      <c r="J14" s="136"/>
      <c r="K14" s="136"/>
      <c r="L14" s="136"/>
      <c r="M14" s="162"/>
      <c r="N14" s="136"/>
      <c r="O14" s="136"/>
      <c r="P14" s="138"/>
      <c r="Q14" s="125"/>
      <c r="R14" s="139"/>
      <c r="S14" s="170"/>
      <c r="T14" s="144"/>
      <c r="U14" s="170"/>
      <c r="V14" s="170"/>
      <c r="W14" s="136"/>
      <c r="X14" s="136"/>
      <c r="Y14" s="136"/>
      <c r="Z14" s="136"/>
      <c r="AA14" s="173"/>
      <c r="AB14" s="136"/>
      <c r="AC14" s="136"/>
      <c r="AD14" s="136"/>
      <c r="AE14" s="136"/>
      <c r="AF14" s="136"/>
      <c r="AG14" s="136"/>
      <c r="AH14" s="136"/>
      <c r="AI14" s="162"/>
      <c r="AJ14" s="125"/>
      <c r="AK14" s="140"/>
      <c r="AL14" s="575"/>
      <c r="AM14" s="576"/>
    </row>
    <row r="15" spans="1:39" ht="17.149999999999999" customHeight="1">
      <c r="A15" s="575"/>
      <c r="B15" s="576"/>
      <c r="C15" s="568" t="s">
        <v>211</v>
      </c>
      <c r="D15" s="134"/>
      <c r="E15" s="156"/>
      <c r="F15" s="154"/>
      <c r="G15" s="136"/>
      <c r="H15" s="570"/>
      <c r="I15" s="570"/>
      <c r="J15" s="136"/>
      <c r="K15" s="136"/>
      <c r="L15" s="136"/>
      <c r="M15" s="162"/>
      <c r="N15" s="136"/>
      <c r="O15" s="136"/>
      <c r="P15" s="138"/>
      <c r="Q15" s="125"/>
      <c r="R15" s="139"/>
      <c r="S15" s="139"/>
      <c r="T15" s="144" t="s">
        <v>207</v>
      </c>
      <c r="U15" s="139"/>
      <c r="V15" s="139"/>
      <c r="W15" s="136"/>
      <c r="X15" s="136"/>
      <c r="Y15" s="136"/>
      <c r="Z15" s="136"/>
      <c r="AA15" s="156"/>
      <c r="AB15" s="154"/>
      <c r="AC15" s="136"/>
      <c r="AD15" s="174"/>
      <c r="AE15" s="174"/>
      <c r="AF15" s="136"/>
      <c r="AG15" s="136"/>
      <c r="AH15" s="136"/>
      <c r="AI15" s="162"/>
      <c r="AJ15" s="125"/>
      <c r="AK15" s="568" t="s">
        <v>209</v>
      </c>
      <c r="AL15" s="575"/>
      <c r="AM15" s="576"/>
    </row>
    <row r="16" spans="1:39" ht="17.149999999999999" customHeight="1" thickBot="1">
      <c r="A16" s="575"/>
      <c r="B16" s="576"/>
      <c r="C16" s="569"/>
      <c r="D16" s="134"/>
      <c r="E16" s="156"/>
      <c r="F16" s="154"/>
      <c r="G16" s="138"/>
      <c r="H16" s="570"/>
      <c r="I16" s="570"/>
      <c r="J16" s="136"/>
      <c r="K16" s="136"/>
      <c r="L16" s="136"/>
      <c r="M16" s="162"/>
      <c r="N16" s="136"/>
      <c r="O16" s="136"/>
      <c r="P16" s="138"/>
      <c r="Q16" s="125"/>
      <c r="R16" s="139"/>
      <c r="S16" s="139"/>
      <c r="T16" s="144"/>
      <c r="U16" s="139"/>
      <c r="V16" s="139"/>
      <c r="W16" s="136"/>
      <c r="X16" s="154"/>
      <c r="Y16" s="154"/>
      <c r="Z16" s="136"/>
      <c r="AA16" s="156"/>
      <c r="AB16" s="154"/>
      <c r="AC16" s="138"/>
      <c r="AD16" s="174"/>
      <c r="AE16" s="174"/>
      <c r="AF16" s="136"/>
      <c r="AG16" s="136"/>
      <c r="AH16" s="136"/>
      <c r="AI16" s="162"/>
      <c r="AJ16" s="125"/>
      <c r="AK16" s="571"/>
      <c r="AL16" s="575"/>
      <c r="AM16" s="576"/>
    </row>
    <row r="17" spans="1:66" ht="17.149999999999999" customHeight="1" thickBot="1">
      <c r="A17" s="575"/>
      <c r="B17" s="576"/>
      <c r="C17" s="133"/>
      <c r="D17" s="155"/>
      <c r="E17" s="156"/>
      <c r="F17" s="154"/>
      <c r="G17" s="138"/>
      <c r="H17" s="570"/>
      <c r="I17" s="570"/>
      <c r="J17" s="136"/>
      <c r="K17" s="136"/>
      <c r="L17" s="136"/>
      <c r="M17" s="165"/>
      <c r="N17" s="166"/>
      <c r="O17" s="166"/>
      <c r="P17" s="166"/>
      <c r="Q17" s="125"/>
      <c r="R17" s="139"/>
      <c r="S17" s="139"/>
      <c r="T17" s="144" t="s">
        <v>207</v>
      </c>
      <c r="U17" s="139"/>
      <c r="V17" s="139"/>
      <c r="W17" s="138"/>
      <c r="X17" s="154"/>
      <c r="Y17" s="154"/>
      <c r="Z17" s="138"/>
      <c r="AA17" s="156"/>
      <c r="AB17" s="154"/>
      <c r="AC17" s="138"/>
      <c r="AD17" s="175"/>
      <c r="AE17" s="175"/>
      <c r="AF17" s="136"/>
      <c r="AG17" s="136"/>
      <c r="AH17" s="136"/>
      <c r="AI17" s="165"/>
      <c r="AJ17" s="127"/>
      <c r="AK17" s="133"/>
      <c r="AL17" s="575"/>
      <c r="AM17" s="576"/>
    </row>
    <row r="18" spans="1:66" ht="17.149999999999999" customHeight="1" thickBot="1">
      <c r="A18" s="575"/>
      <c r="B18" s="576"/>
      <c r="C18" s="133"/>
      <c r="D18" s="164"/>
      <c r="E18" s="169"/>
      <c r="F18" s="176"/>
      <c r="G18" s="177"/>
      <c r="H18" s="146"/>
      <c r="I18" s="146"/>
      <c r="J18" s="146"/>
      <c r="K18" s="146"/>
      <c r="L18" s="150"/>
      <c r="M18" s="162"/>
      <c r="N18" s="136"/>
      <c r="O18" s="136"/>
      <c r="P18" s="138"/>
      <c r="Q18" s="125"/>
      <c r="R18" s="139"/>
      <c r="S18" s="139"/>
      <c r="T18" s="144"/>
      <c r="U18" s="125"/>
      <c r="V18" s="134"/>
      <c r="W18" s="167"/>
      <c r="X18" s="154"/>
      <c r="Y18" s="154"/>
      <c r="Z18" s="138"/>
      <c r="AA18" s="169"/>
      <c r="AB18" s="176"/>
      <c r="AC18" s="177"/>
      <c r="AD18" s="146"/>
      <c r="AE18" s="146"/>
      <c r="AF18" s="146"/>
      <c r="AG18" s="146"/>
      <c r="AH18" s="150"/>
      <c r="AI18" s="162"/>
      <c r="AJ18" s="125"/>
      <c r="AK18" s="178"/>
      <c r="AL18" s="575"/>
      <c r="AM18" s="576"/>
    </row>
    <row r="19" spans="1:66" ht="17.149999999999999" customHeight="1" thickBot="1">
      <c r="A19" s="575"/>
      <c r="B19" s="576"/>
      <c r="C19" s="133"/>
      <c r="D19" s="179" t="s">
        <v>212</v>
      </c>
      <c r="E19" s="180"/>
      <c r="F19" s="180"/>
      <c r="G19" s="158"/>
      <c r="H19" s="181"/>
      <c r="I19" s="182"/>
      <c r="J19" s="149"/>
      <c r="K19" s="160"/>
      <c r="L19" s="161"/>
      <c r="M19" s="161"/>
      <c r="N19" s="183"/>
      <c r="O19" s="184"/>
      <c r="P19" s="185"/>
      <c r="Q19" s="125"/>
      <c r="R19" s="139"/>
      <c r="S19" s="139"/>
      <c r="T19" s="144" t="s">
        <v>207</v>
      </c>
      <c r="U19" s="125"/>
      <c r="V19" s="134"/>
      <c r="W19" s="138"/>
      <c r="X19" s="138"/>
      <c r="Y19" s="138"/>
      <c r="Z19" s="138"/>
      <c r="AA19" s="180"/>
      <c r="AB19" s="180"/>
      <c r="AC19" s="158"/>
      <c r="AD19" s="181"/>
      <c r="AE19" s="182"/>
      <c r="AF19" s="149"/>
      <c r="AG19" s="160"/>
      <c r="AH19" s="161"/>
      <c r="AI19" s="161"/>
      <c r="AJ19" s="186" t="s">
        <v>212</v>
      </c>
      <c r="AK19" s="178"/>
      <c r="AL19" s="575"/>
      <c r="AM19" s="576"/>
    </row>
    <row r="20" spans="1:66" ht="17.149999999999999" customHeight="1" thickBot="1">
      <c r="A20" s="575"/>
      <c r="B20" s="576"/>
      <c r="C20" s="133"/>
      <c r="D20" s="139"/>
      <c r="E20" s="187" t="s">
        <v>212</v>
      </c>
      <c r="F20" s="138"/>
      <c r="G20" s="138"/>
      <c r="H20" s="136"/>
      <c r="I20" s="142"/>
      <c r="J20" s="136"/>
      <c r="K20" s="136"/>
      <c r="L20" s="136"/>
      <c r="M20" s="136"/>
      <c r="N20" s="144" t="s">
        <v>207</v>
      </c>
      <c r="O20" s="144"/>
      <c r="P20" s="144" t="s">
        <v>207</v>
      </c>
      <c r="Q20" s="144"/>
      <c r="R20" s="144" t="s">
        <v>207</v>
      </c>
      <c r="S20" s="144"/>
      <c r="T20" s="144" t="s">
        <v>207</v>
      </c>
      <c r="U20" s="144"/>
      <c r="V20" s="144" t="s">
        <v>207</v>
      </c>
      <c r="W20" s="144"/>
      <c r="X20" s="144" t="s">
        <v>207</v>
      </c>
      <c r="Y20" s="144"/>
      <c r="Z20" s="144" t="s">
        <v>207</v>
      </c>
      <c r="AA20" s="138"/>
      <c r="AB20" s="138"/>
      <c r="AC20" s="138"/>
      <c r="AD20" s="136"/>
      <c r="AE20" s="142"/>
      <c r="AF20" s="136"/>
      <c r="AG20" s="136"/>
      <c r="AH20" s="136"/>
      <c r="AI20" s="187" t="s">
        <v>212</v>
      </c>
      <c r="AJ20" s="125"/>
      <c r="AK20" s="178"/>
      <c r="AL20" s="575"/>
      <c r="AM20" s="576"/>
    </row>
    <row r="21" spans="1:66" ht="17.149999999999999" customHeight="1" thickBot="1">
      <c r="A21" s="575"/>
      <c r="B21" s="576"/>
      <c r="C21" s="133"/>
      <c r="D21" s="125"/>
      <c r="E21" s="125"/>
      <c r="F21" s="125"/>
      <c r="G21" s="125"/>
      <c r="H21" s="125"/>
      <c r="I21" s="125"/>
      <c r="J21" s="125"/>
      <c r="K21" s="125"/>
      <c r="L21" s="125"/>
      <c r="M21" s="139"/>
      <c r="N21" s="139"/>
      <c r="O21" s="572"/>
      <c r="P21" s="572"/>
      <c r="Q21" s="139"/>
      <c r="R21" s="139"/>
      <c r="S21" s="139"/>
      <c r="T21" s="139"/>
      <c r="U21" s="125"/>
      <c r="V21" s="134"/>
      <c r="W21" s="134"/>
      <c r="X21" s="134"/>
      <c r="Y21" s="134"/>
      <c r="Z21" s="134"/>
      <c r="AA21" s="125"/>
      <c r="AB21" s="125"/>
      <c r="AC21" s="125"/>
      <c r="AD21" s="125"/>
      <c r="AE21" s="125"/>
      <c r="AF21" s="125"/>
      <c r="AG21" s="125"/>
      <c r="AH21" s="125"/>
      <c r="AI21" s="139"/>
      <c r="AJ21" s="125"/>
      <c r="AK21" s="178"/>
      <c r="AL21" s="575"/>
      <c r="AM21" s="576"/>
    </row>
    <row r="22" spans="1:66" ht="17.149999999999999" customHeight="1" thickBot="1">
      <c r="A22" s="124"/>
      <c r="B22" s="127"/>
      <c r="C22" s="188"/>
      <c r="D22" s="121"/>
      <c r="E22" s="121"/>
      <c r="F22" s="121"/>
      <c r="G22" s="121"/>
      <c r="H22" s="121"/>
      <c r="I22" s="121"/>
      <c r="J22" s="121"/>
      <c r="K22" s="121"/>
      <c r="L22" s="121"/>
      <c r="M22" s="121"/>
      <c r="N22" s="121"/>
      <c r="O22" s="121"/>
      <c r="P22" s="121"/>
      <c r="Q22" s="121"/>
      <c r="R22" s="121"/>
      <c r="S22" s="121"/>
      <c r="T22" s="121"/>
      <c r="U22" s="121"/>
      <c r="V22" s="121"/>
      <c r="W22" s="121"/>
      <c r="X22" s="121"/>
      <c r="Y22" s="121"/>
      <c r="Z22" s="121"/>
      <c r="AA22" s="121"/>
      <c r="AB22" s="121"/>
      <c r="AC22" s="121"/>
      <c r="AD22" s="121"/>
      <c r="AE22" s="121"/>
      <c r="AF22" s="121"/>
      <c r="AG22" s="121"/>
      <c r="AH22" s="121"/>
      <c r="AI22" s="121"/>
      <c r="AJ22" s="121"/>
      <c r="AK22" s="188"/>
      <c r="AL22" s="124"/>
      <c r="AM22" s="127"/>
    </row>
    <row r="23" spans="1:66" ht="17.149999999999999" customHeight="1" thickBot="1">
      <c r="A23" s="189"/>
      <c r="B23" s="190"/>
      <c r="C23" s="188" t="s">
        <v>213</v>
      </c>
      <c r="D23" s="125"/>
      <c r="E23" s="125"/>
      <c r="F23" s="125"/>
      <c r="G23" s="191"/>
      <c r="H23" s="191"/>
      <c r="I23" s="559"/>
      <c r="J23" s="559"/>
      <c r="K23" s="559"/>
      <c r="L23" s="559"/>
      <c r="M23" s="191"/>
      <c r="N23" s="191"/>
      <c r="O23" s="191"/>
      <c r="P23" s="191"/>
      <c r="Q23" s="191"/>
      <c r="R23" s="190"/>
      <c r="S23" s="573" t="s">
        <v>214</v>
      </c>
      <c r="T23" s="574"/>
      <c r="U23" s="574"/>
      <c r="V23" s="124"/>
      <c r="W23" s="191"/>
      <c r="X23" s="125"/>
      <c r="Y23" s="125"/>
      <c r="Z23" s="125"/>
      <c r="AA23" s="125"/>
      <c r="AB23" s="558"/>
      <c r="AC23" s="558"/>
      <c r="AD23" s="558"/>
      <c r="AE23" s="558"/>
      <c r="AF23" s="125"/>
      <c r="AG23" s="125"/>
      <c r="AH23" s="125"/>
      <c r="AI23" s="125"/>
      <c r="AJ23" s="125"/>
      <c r="AK23" s="188" t="s">
        <v>213</v>
      </c>
      <c r="AL23" s="189"/>
      <c r="AM23" s="190"/>
    </row>
    <row r="24" spans="1:66" ht="17.149999999999999" customHeight="1">
      <c r="A24" s="124"/>
      <c r="B24" s="125"/>
      <c r="C24" s="188" t="s">
        <v>213</v>
      </c>
      <c r="D24" s="125"/>
      <c r="E24" s="125"/>
      <c r="F24" s="127"/>
      <c r="G24" s="581" t="s">
        <v>215</v>
      </c>
      <c r="H24" s="556"/>
      <c r="I24" s="556"/>
      <c r="J24" s="556"/>
      <c r="K24" s="556"/>
      <c r="L24" s="556"/>
      <c r="M24" s="556"/>
      <c r="N24" s="556"/>
      <c r="O24" s="556"/>
      <c r="P24" s="582"/>
      <c r="Q24" s="585" t="s">
        <v>216</v>
      </c>
      <c r="R24" s="586"/>
      <c r="S24" s="586"/>
      <c r="T24" s="586"/>
      <c r="U24" s="586"/>
      <c r="V24" s="586"/>
      <c r="W24" s="587"/>
      <c r="X24" s="581" t="s">
        <v>215</v>
      </c>
      <c r="Y24" s="556"/>
      <c r="Z24" s="556"/>
      <c r="AA24" s="556"/>
      <c r="AB24" s="556"/>
      <c r="AC24" s="556"/>
      <c r="AD24" s="556"/>
      <c r="AE24" s="556"/>
      <c r="AF24" s="556"/>
      <c r="AG24" s="582"/>
      <c r="AH24" s="125"/>
      <c r="AI24" s="125"/>
      <c r="AJ24" s="125"/>
      <c r="AK24" s="188" t="s">
        <v>213</v>
      </c>
      <c r="AL24" s="124"/>
      <c r="AM24" s="127"/>
    </row>
    <row r="25" spans="1:66" ht="17.149999999999999" customHeight="1" thickBot="1">
      <c r="A25" s="189"/>
      <c r="B25" s="560" t="s">
        <v>217</v>
      </c>
      <c r="C25" s="561"/>
      <c r="D25" s="561"/>
      <c r="E25" s="561"/>
      <c r="F25" s="562"/>
      <c r="G25" s="583"/>
      <c r="H25" s="557"/>
      <c r="I25" s="557"/>
      <c r="J25" s="557"/>
      <c r="K25" s="557"/>
      <c r="L25" s="557"/>
      <c r="M25" s="557"/>
      <c r="N25" s="557"/>
      <c r="O25" s="557"/>
      <c r="P25" s="584"/>
      <c r="Q25" s="588"/>
      <c r="R25" s="589"/>
      <c r="S25" s="589"/>
      <c r="T25" s="589"/>
      <c r="U25" s="589"/>
      <c r="V25" s="589"/>
      <c r="W25" s="590"/>
      <c r="X25" s="583"/>
      <c r="Y25" s="557"/>
      <c r="Z25" s="557"/>
      <c r="AA25" s="557"/>
      <c r="AB25" s="557"/>
      <c r="AC25" s="557"/>
      <c r="AD25" s="557"/>
      <c r="AE25" s="557"/>
      <c r="AF25" s="557"/>
      <c r="AG25" s="584"/>
      <c r="AH25" s="560" t="s">
        <v>217</v>
      </c>
      <c r="AI25" s="561"/>
      <c r="AJ25" s="561"/>
      <c r="AK25" s="561"/>
      <c r="AL25" s="562"/>
      <c r="AM25" s="190"/>
    </row>
    <row r="26" spans="1:66" ht="17.149999999999999" customHeight="1" thickBot="1">
      <c r="A26" s="563" t="s">
        <v>218</v>
      </c>
      <c r="B26" s="563"/>
      <c r="C26" s="563"/>
      <c r="D26" s="563"/>
      <c r="E26" s="563"/>
      <c r="F26" s="563"/>
      <c r="G26" s="563"/>
      <c r="H26" s="563"/>
      <c r="I26" s="563"/>
      <c r="J26" s="563"/>
      <c r="K26" s="563"/>
      <c r="L26" s="563"/>
      <c r="M26" s="563"/>
      <c r="N26" s="563"/>
      <c r="O26" s="563"/>
      <c r="P26" s="563"/>
      <c r="Q26" s="563"/>
      <c r="R26" s="192"/>
      <c r="S26" s="564" t="s">
        <v>219</v>
      </c>
      <c r="T26" s="565"/>
      <c r="U26" s="565"/>
      <c r="V26" s="566"/>
    </row>
    <row r="27" spans="1:66" ht="17.149999999999999" customHeight="1" thickBot="1">
      <c r="A27" s="563"/>
      <c r="B27" s="563"/>
      <c r="C27" s="563"/>
      <c r="D27" s="563"/>
      <c r="E27" s="563"/>
      <c r="F27" s="563"/>
      <c r="G27" s="563"/>
      <c r="H27" s="563"/>
      <c r="I27" s="563"/>
      <c r="J27" s="563"/>
      <c r="K27" s="563"/>
      <c r="L27" s="563"/>
      <c r="M27" s="563"/>
      <c r="N27" s="563"/>
      <c r="O27" s="563"/>
      <c r="P27" s="563"/>
      <c r="Q27" s="563"/>
      <c r="R27" s="567" t="s">
        <v>220</v>
      </c>
      <c r="S27" s="567"/>
      <c r="T27" s="567"/>
      <c r="U27" s="567"/>
      <c r="V27" s="567"/>
      <c r="AQ27" s="193"/>
      <c r="AR27" s="193"/>
      <c r="AS27" s="193"/>
      <c r="AT27" s="193"/>
      <c r="AU27" s="193"/>
      <c r="AV27" s="193"/>
      <c r="AW27" s="193"/>
      <c r="AX27" s="193"/>
      <c r="AY27" s="193"/>
      <c r="AZ27" s="193"/>
      <c r="BA27" s="193"/>
      <c r="BB27" s="193"/>
      <c r="BC27" s="193"/>
      <c r="BD27" s="193"/>
      <c r="BE27" s="193"/>
      <c r="BF27" s="193"/>
      <c r="BG27" s="193"/>
      <c r="BH27" s="193"/>
      <c r="BI27" s="193"/>
      <c r="BJ27" s="193"/>
      <c r="BK27" s="193"/>
      <c r="BL27" s="193"/>
      <c r="BM27" s="193"/>
      <c r="BN27" s="193"/>
    </row>
    <row r="28" spans="1:66" ht="17.149999999999999" customHeight="1" thickTop="1">
      <c r="A28" s="591" t="s">
        <v>221</v>
      </c>
      <c r="B28" s="591"/>
      <c r="C28" s="591"/>
      <c r="D28" s="591"/>
      <c r="E28" s="591"/>
      <c r="F28" s="591"/>
      <c r="G28" s="591"/>
      <c r="H28" s="591"/>
      <c r="I28" s="591"/>
      <c r="J28" s="591"/>
      <c r="K28" s="591"/>
      <c r="L28" s="591"/>
      <c r="M28" s="591"/>
      <c r="N28" s="591"/>
      <c r="O28" s="591"/>
      <c r="P28" s="591"/>
      <c r="Q28" s="592"/>
      <c r="R28" s="194"/>
      <c r="S28" s="597" t="s">
        <v>222</v>
      </c>
      <c r="T28" s="598"/>
      <c r="U28" s="125"/>
      <c r="V28" s="194"/>
      <c r="W28" s="603" t="s">
        <v>223</v>
      </c>
      <c r="X28" s="591"/>
      <c r="Y28" s="591"/>
      <c r="Z28" s="591"/>
      <c r="AA28" s="591"/>
      <c r="AB28" s="592"/>
      <c r="AC28" s="195"/>
      <c r="AD28" s="195"/>
      <c r="AE28" s="195"/>
      <c r="AF28" s="195"/>
      <c r="AG28" s="195"/>
      <c r="AH28" s="195"/>
      <c r="AI28" s="195"/>
      <c r="AJ28" s="195"/>
      <c r="AK28" s="195"/>
      <c r="AL28" s="195"/>
      <c r="AM28" s="195"/>
      <c r="AQ28" s="193"/>
      <c r="AR28" s="193"/>
      <c r="AS28" s="193"/>
      <c r="AT28" s="193"/>
      <c r="AU28" s="193"/>
      <c r="AV28" s="193"/>
      <c r="AW28" s="193"/>
      <c r="AX28" s="193"/>
      <c r="AY28" s="193"/>
      <c r="AZ28" s="193"/>
      <c r="BA28" s="193"/>
      <c r="BB28" s="193"/>
      <c r="BC28" s="193"/>
      <c r="BD28" s="193"/>
      <c r="BE28" s="193"/>
      <c r="BF28" s="193"/>
      <c r="BG28" s="193"/>
      <c r="BH28" s="193"/>
      <c r="BI28" s="193"/>
      <c r="BJ28" s="193"/>
      <c r="BK28" s="193"/>
      <c r="BL28" s="193"/>
      <c r="BM28" s="193"/>
      <c r="BN28" s="193"/>
    </row>
    <row r="29" spans="1:66" ht="17.149999999999999" customHeight="1">
      <c r="A29" s="593"/>
      <c r="B29" s="593"/>
      <c r="C29" s="593"/>
      <c r="D29" s="593"/>
      <c r="E29" s="593"/>
      <c r="F29" s="593"/>
      <c r="G29" s="593"/>
      <c r="H29" s="593"/>
      <c r="I29" s="593"/>
      <c r="J29" s="593"/>
      <c r="K29" s="593"/>
      <c r="L29" s="593"/>
      <c r="M29" s="593"/>
      <c r="N29" s="593"/>
      <c r="O29" s="593"/>
      <c r="P29" s="593"/>
      <c r="Q29" s="594"/>
      <c r="R29" s="194"/>
      <c r="S29" s="599"/>
      <c r="T29" s="600"/>
      <c r="U29" s="125"/>
      <c r="V29" s="194"/>
      <c r="W29" s="604"/>
      <c r="X29" s="593"/>
      <c r="Y29" s="593"/>
      <c r="Z29" s="593"/>
      <c r="AA29" s="593"/>
      <c r="AB29" s="594"/>
      <c r="AC29" s="125"/>
      <c r="AD29" s="125"/>
      <c r="AE29" s="125"/>
      <c r="AF29" s="125"/>
      <c r="AG29" s="125"/>
      <c r="AH29" s="125"/>
      <c r="AI29" s="125"/>
      <c r="AJ29" s="125"/>
      <c r="AK29" s="125"/>
      <c r="AL29" s="125"/>
      <c r="AM29" s="125"/>
      <c r="AQ29" s="193"/>
      <c r="AR29" s="193"/>
      <c r="AS29" s="193"/>
      <c r="AT29" s="193"/>
      <c r="AU29" s="193"/>
      <c r="AV29" s="193"/>
      <c r="AW29" s="193"/>
      <c r="AX29" s="193"/>
      <c r="AY29" s="193"/>
      <c r="AZ29" s="193"/>
      <c r="BA29" s="193"/>
      <c r="BB29" s="193"/>
      <c r="BC29" s="193"/>
      <c r="BD29" s="193"/>
      <c r="BE29" s="193"/>
      <c r="BF29" s="193"/>
      <c r="BG29" s="193"/>
      <c r="BH29" s="193"/>
      <c r="BI29" s="193"/>
      <c r="BJ29" s="193"/>
      <c r="BK29" s="193"/>
      <c r="BL29" s="193"/>
      <c r="BM29" s="193"/>
      <c r="BN29" s="193"/>
    </row>
    <row r="30" spans="1:66" ht="17.149999999999999" customHeight="1" thickBot="1">
      <c r="A30" s="593"/>
      <c r="B30" s="593"/>
      <c r="C30" s="593"/>
      <c r="D30" s="593"/>
      <c r="E30" s="593"/>
      <c r="F30" s="593"/>
      <c r="G30" s="593"/>
      <c r="H30" s="593"/>
      <c r="I30" s="593"/>
      <c r="J30" s="593"/>
      <c r="K30" s="593"/>
      <c r="L30" s="593"/>
      <c r="M30" s="593"/>
      <c r="N30" s="593"/>
      <c r="O30" s="593"/>
      <c r="P30" s="593"/>
      <c r="Q30" s="594"/>
      <c r="R30" s="194"/>
      <c r="S30" s="599"/>
      <c r="T30" s="600"/>
      <c r="U30" s="125"/>
      <c r="V30" s="194"/>
      <c r="W30" s="605"/>
      <c r="X30" s="595"/>
      <c r="Y30" s="595"/>
      <c r="Z30" s="595"/>
      <c r="AA30" s="595"/>
      <c r="AB30" s="596"/>
      <c r="AC30" s="125"/>
      <c r="AD30" s="125"/>
      <c r="AE30" s="125"/>
      <c r="AF30" s="125"/>
      <c r="AG30" s="125"/>
      <c r="AH30" s="125"/>
      <c r="AI30" s="125"/>
      <c r="AJ30" s="125"/>
      <c r="AK30" s="125"/>
      <c r="AL30" s="125"/>
      <c r="AM30" s="125"/>
      <c r="AQ30" s="193"/>
      <c r="AR30" s="193"/>
      <c r="AS30" s="193"/>
      <c r="AT30" s="193"/>
      <c r="AU30" s="193"/>
      <c r="AV30" s="193"/>
      <c r="AW30" s="193"/>
      <c r="AX30" s="193"/>
      <c r="AY30" s="193"/>
      <c r="AZ30" s="193"/>
      <c r="BA30" s="193"/>
      <c r="BB30" s="193"/>
      <c r="BC30" s="193"/>
      <c r="BD30" s="193"/>
      <c r="BE30" s="193"/>
      <c r="BF30" s="193"/>
      <c r="BG30" s="193"/>
      <c r="BH30" s="193"/>
      <c r="BI30" s="193"/>
      <c r="BJ30" s="193"/>
      <c r="BK30" s="193"/>
      <c r="BL30" s="193"/>
      <c r="BM30" s="193"/>
      <c r="BN30" s="193"/>
    </row>
    <row r="31" spans="1:66" ht="17.149999999999999" customHeight="1" thickTop="1">
      <c r="A31" s="593"/>
      <c r="B31" s="593"/>
      <c r="C31" s="593"/>
      <c r="D31" s="593"/>
      <c r="E31" s="593"/>
      <c r="F31" s="593"/>
      <c r="G31" s="593"/>
      <c r="H31" s="593"/>
      <c r="I31" s="593"/>
      <c r="J31" s="593"/>
      <c r="K31" s="593"/>
      <c r="L31" s="593"/>
      <c r="M31" s="593"/>
      <c r="N31" s="593"/>
      <c r="O31" s="593"/>
      <c r="P31" s="593"/>
      <c r="Q31" s="594"/>
      <c r="R31" s="194"/>
      <c r="S31" s="599"/>
      <c r="T31" s="600"/>
      <c r="U31" s="125"/>
      <c r="V31" s="194"/>
      <c r="W31" s="606" t="s">
        <v>224</v>
      </c>
      <c r="X31" s="607"/>
      <c r="Y31" s="125"/>
      <c r="Z31" s="125"/>
      <c r="AA31" s="125"/>
      <c r="AB31" s="125"/>
      <c r="AC31" s="125"/>
      <c r="AD31" s="125"/>
      <c r="AE31" s="125"/>
      <c r="AF31" s="125"/>
      <c r="AG31" s="125"/>
      <c r="AH31" s="125"/>
      <c r="AI31" s="125"/>
      <c r="AJ31" s="125"/>
      <c r="AK31" s="125"/>
      <c r="AL31" s="125"/>
      <c r="AM31" s="125"/>
      <c r="AQ31" s="193"/>
      <c r="AR31" s="193"/>
      <c r="AS31" s="193"/>
      <c r="AT31" s="193"/>
      <c r="AU31" s="193"/>
      <c r="AV31" s="193"/>
      <c r="AW31" s="193"/>
      <c r="AX31" s="193"/>
      <c r="AY31" s="193"/>
      <c r="AZ31" s="193"/>
      <c r="BA31" s="193"/>
      <c r="BB31" s="193"/>
      <c r="BC31" s="193"/>
      <c r="BD31" s="193"/>
      <c r="BE31" s="193"/>
      <c r="BF31" s="193"/>
      <c r="BG31" s="193"/>
      <c r="BH31" s="193"/>
      <c r="BI31" s="193"/>
      <c r="BJ31" s="193"/>
      <c r="BK31" s="193"/>
      <c r="BL31" s="193"/>
      <c r="BM31" s="193"/>
      <c r="BN31" s="193"/>
    </row>
    <row r="32" spans="1:66" ht="17.149999999999999" customHeight="1" thickBot="1">
      <c r="A32" s="593"/>
      <c r="B32" s="593"/>
      <c r="C32" s="593"/>
      <c r="D32" s="593"/>
      <c r="E32" s="593"/>
      <c r="F32" s="593"/>
      <c r="G32" s="593"/>
      <c r="H32" s="593"/>
      <c r="I32" s="593"/>
      <c r="J32" s="593"/>
      <c r="K32" s="593"/>
      <c r="L32" s="593"/>
      <c r="M32" s="593"/>
      <c r="N32" s="593"/>
      <c r="O32" s="593"/>
      <c r="P32" s="593"/>
      <c r="Q32" s="594"/>
      <c r="S32" s="599"/>
      <c r="T32" s="600"/>
      <c r="U32" s="125"/>
      <c r="W32" s="608"/>
      <c r="X32" s="609"/>
      <c r="Y32" s="125"/>
      <c r="Z32" s="125"/>
      <c r="AA32" s="125"/>
      <c r="AB32" s="125"/>
      <c r="AC32" s="125"/>
      <c r="AD32" s="125"/>
      <c r="AE32" s="125"/>
      <c r="AF32" s="125"/>
      <c r="AG32" s="125"/>
      <c r="AH32" s="125"/>
      <c r="AI32" s="125"/>
      <c r="AJ32" s="125"/>
      <c r="AK32" s="125"/>
      <c r="AL32" s="125"/>
      <c r="AM32" s="125"/>
      <c r="AQ32" s="193"/>
      <c r="AR32" s="193"/>
      <c r="AS32" s="193"/>
      <c r="AT32" s="193"/>
      <c r="AU32" s="193"/>
      <c r="AV32" s="193"/>
      <c r="AW32" s="193"/>
      <c r="AX32" s="193"/>
      <c r="AY32" s="193"/>
      <c r="AZ32" s="193"/>
      <c r="BA32" s="193"/>
      <c r="BB32" s="193"/>
      <c r="BC32" s="193"/>
      <c r="BD32" s="193"/>
      <c r="BE32" s="193"/>
      <c r="BF32" s="193"/>
      <c r="BG32" s="193"/>
      <c r="BH32" s="193"/>
      <c r="BI32" s="193"/>
      <c r="BJ32" s="193"/>
      <c r="BK32" s="193"/>
      <c r="BL32" s="193"/>
      <c r="BM32" s="193"/>
      <c r="BN32" s="193"/>
    </row>
    <row r="33" spans="1:66" ht="17.149999999999999" customHeight="1" thickTop="1">
      <c r="A33" s="593"/>
      <c r="B33" s="593"/>
      <c r="C33" s="593"/>
      <c r="D33" s="593"/>
      <c r="E33" s="593"/>
      <c r="F33" s="593"/>
      <c r="G33" s="593"/>
      <c r="H33" s="593"/>
      <c r="I33" s="593"/>
      <c r="J33" s="593"/>
      <c r="K33" s="593"/>
      <c r="L33" s="593"/>
      <c r="M33" s="593"/>
      <c r="N33" s="593"/>
      <c r="O33" s="593"/>
      <c r="P33" s="593"/>
      <c r="Q33" s="594"/>
      <c r="S33" s="599"/>
      <c r="T33" s="600"/>
      <c r="U33" s="125"/>
      <c r="W33" s="603"/>
      <c r="X33" s="591"/>
      <c r="Y33" s="591"/>
      <c r="Z33" s="591"/>
      <c r="AA33" s="591"/>
      <c r="AB33" s="592"/>
      <c r="AC33" s="125"/>
      <c r="AD33" s="125"/>
      <c r="AE33" s="125"/>
      <c r="AF33" s="125"/>
      <c r="AG33" s="125"/>
      <c r="AH33" s="125"/>
      <c r="AI33" s="125"/>
      <c r="AJ33" s="125"/>
      <c r="AK33" s="125"/>
      <c r="AL33" s="125"/>
      <c r="AM33" s="125"/>
      <c r="AQ33" s="193"/>
      <c r="AR33" s="193"/>
      <c r="AS33" s="193"/>
      <c r="AT33" s="193"/>
      <c r="AU33" s="193"/>
      <c r="AV33" s="193"/>
      <c r="AW33" s="193"/>
      <c r="AX33" s="193"/>
      <c r="AY33" s="193"/>
      <c r="AZ33" s="193"/>
      <c r="BA33" s="193"/>
      <c r="BB33" s="193"/>
      <c r="BC33" s="193"/>
      <c r="BD33" s="193"/>
      <c r="BE33" s="193"/>
      <c r="BF33" s="193"/>
      <c r="BG33" s="193"/>
      <c r="BH33" s="193"/>
      <c r="BI33" s="193"/>
      <c r="BJ33" s="193"/>
      <c r="BK33" s="193"/>
      <c r="BL33" s="193"/>
      <c r="BM33" s="193"/>
      <c r="BN33" s="193"/>
    </row>
    <row r="34" spans="1:66" ht="17.149999999999999" customHeight="1" thickBot="1">
      <c r="A34" s="595"/>
      <c r="B34" s="595"/>
      <c r="C34" s="595"/>
      <c r="D34" s="595"/>
      <c r="E34" s="595"/>
      <c r="F34" s="595"/>
      <c r="G34" s="595"/>
      <c r="H34" s="595"/>
      <c r="I34" s="595"/>
      <c r="J34" s="595"/>
      <c r="K34" s="595"/>
      <c r="L34" s="595"/>
      <c r="M34" s="595"/>
      <c r="N34" s="595"/>
      <c r="O34" s="595"/>
      <c r="P34" s="595"/>
      <c r="Q34" s="596"/>
      <c r="S34" s="601"/>
      <c r="T34" s="602"/>
      <c r="U34" s="125"/>
      <c r="W34" s="605"/>
      <c r="X34" s="595"/>
      <c r="Y34" s="595"/>
      <c r="Z34" s="595"/>
      <c r="AA34" s="595"/>
      <c r="AB34" s="596"/>
      <c r="AC34" s="196"/>
      <c r="AD34" s="196"/>
      <c r="AE34" s="196"/>
      <c r="AF34" s="196"/>
      <c r="AG34" s="196"/>
      <c r="AH34" s="196"/>
      <c r="AI34" s="196"/>
      <c r="AJ34" s="196"/>
      <c r="AK34" s="196"/>
      <c r="AL34" s="196"/>
      <c r="AM34" s="196"/>
      <c r="AQ34" s="193"/>
      <c r="AR34" s="193"/>
      <c r="AS34" s="193"/>
      <c r="AT34" s="193"/>
      <c r="AU34" s="193"/>
      <c r="AV34" s="193"/>
      <c r="AW34" s="193"/>
      <c r="AX34" s="193"/>
      <c r="AY34" s="193"/>
      <c r="AZ34" s="193"/>
      <c r="BA34" s="193"/>
      <c r="BB34" s="193"/>
      <c r="BC34" s="193"/>
      <c r="BD34" s="193"/>
      <c r="BE34" s="193"/>
      <c r="BF34" s="193"/>
      <c r="BG34" s="193"/>
      <c r="BH34" s="193"/>
      <c r="BI34" s="193"/>
      <c r="BJ34" s="193"/>
      <c r="BK34" s="193"/>
      <c r="BL34" s="193"/>
      <c r="BM34" s="193"/>
      <c r="BN34" s="193"/>
    </row>
    <row r="35" spans="1:66" ht="17.149999999999999" customHeight="1" thickTop="1" thickBot="1">
      <c r="A35" s="197"/>
      <c r="B35" s="198"/>
      <c r="C35" s="198"/>
      <c r="D35" s="198"/>
      <c r="E35" s="198"/>
      <c r="F35" s="198"/>
      <c r="G35" s="198"/>
      <c r="H35" s="198"/>
      <c r="I35" s="198"/>
      <c r="J35" s="198"/>
      <c r="K35" s="198"/>
      <c r="L35" s="198"/>
      <c r="M35" s="198"/>
      <c r="N35" s="121"/>
      <c r="O35" s="199" t="s">
        <v>225</v>
      </c>
      <c r="P35" s="200" t="s">
        <v>226</v>
      </c>
      <c r="S35" s="580"/>
      <c r="T35" s="580"/>
      <c r="U35" s="201"/>
      <c r="AQ35" s="193"/>
      <c r="AR35" s="193"/>
      <c r="AS35" s="193"/>
      <c r="AT35" s="193"/>
      <c r="AU35" s="193"/>
      <c r="AV35" s="193"/>
      <c r="AW35" s="193"/>
      <c r="AX35" s="193"/>
      <c r="AY35" s="193"/>
      <c r="AZ35" s="193"/>
      <c r="BA35" s="193"/>
      <c r="BB35" s="193"/>
      <c r="BC35" s="193"/>
      <c r="BD35" s="193"/>
      <c r="BE35" s="193"/>
      <c r="BF35" s="193"/>
      <c r="BG35" s="193"/>
      <c r="BH35" s="193"/>
      <c r="BI35" s="193"/>
      <c r="BJ35" s="193"/>
      <c r="BK35" s="193"/>
      <c r="BL35" s="193"/>
      <c r="BM35" s="193"/>
      <c r="BN35" s="193"/>
    </row>
    <row r="36" spans="1:66" ht="17.149999999999999" customHeight="1" thickBot="1">
      <c r="A36" s="610" t="s">
        <v>204</v>
      </c>
      <c r="B36" s="611"/>
      <c r="C36" s="611"/>
      <c r="D36" s="611"/>
      <c r="E36" s="611"/>
      <c r="F36" s="611"/>
      <c r="G36" s="611"/>
      <c r="H36" s="611"/>
      <c r="I36" s="611"/>
      <c r="J36" s="611"/>
      <c r="K36" s="611"/>
      <c r="L36" s="611"/>
      <c r="M36" s="611"/>
      <c r="N36" s="120" t="s">
        <v>227</v>
      </c>
      <c r="O36" s="202" t="s">
        <v>228</v>
      </c>
      <c r="P36" s="200" t="s">
        <v>229</v>
      </c>
      <c r="R36" s="614" t="s">
        <v>220</v>
      </c>
      <c r="S36" s="615"/>
      <c r="T36" s="615"/>
      <c r="U36" s="615"/>
      <c r="V36" s="615"/>
      <c r="AQ36" s="193"/>
      <c r="AR36" s="193"/>
      <c r="AS36" s="193"/>
      <c r="AT36" s="193"/>
      <c r="AU36" s="193"/>
      <c r="AV36" s="193"/>
      <c r="AW36" s="193"/>
      <c r="AX36" s="193"/>
      <c r="AY36" s="193"/>
      <c r="AZ36" s="193"/>
      <c r="BA36" s="193"/>
      <c r="BB36" s="193"/>
      <c r="BC36" s="193"/>
      <c r="BD36" s="193"/>
      <c r="BE36" s="193"/>
      <c r="BF36" s="193"/>
      <c r="BG36" s="193"/>
      <c r="BH36" s="193"/>
      <c r="BI36" s="193"/>
      <c r="BJ36" s="193"/>
      <c r="BK36" s="193"/>
      <c r="BL36" s="193"/>
      <c r="BM36" s="193"/>
      <c r="BN36" s="193"/>
    </row>
    <row r="37" spans="1:66" ht="17.149999999999999" customHeight="1" thickBot="1">
      <c r="A37" s="612"/>
      <c r="B37" s="613"/>
      <c r="C37" s="613"/>
      <c r="D37" s="613"/>
      <c r="E37" s="613"/>
      <c r="F37" s="613"/>
      <c r="G37" s="613"/>
      <c r="H37" s="613"/>
      <c r="I37" s="613"/>
      <c r="J37" s="613"/>
      <c r="K37" s="613"/>
      <c r="L37" s="613"/>
      <c r="M37" s="613"/>
      <c r="N37" s="124" t="s">
        <v>230</v>
      </c>
      <c r="O37" s="203" t="s">
        <v>231</v>
      </c>
      <c r="P37" s="200" t="s">
        <v>232</v>
      </c>
      <c r="R37" s="190"/>
      <c r="S37" s="564" t="s">
        <v>233</v>
      </c>
      <c r="T37" s="565"/>
      <c r="U37" s="565"/>
      <c r="V37" s="566"/>
      <c r="AC37" s="616" t="s">
        <v>217</v>
      </c>
      <c r="AD37" s="616"/>
      <c r="AE37" s="616"/>
      <c r="AF37" s="616"/>
      <c r="AG37" s="616"/>
      <c r="AH37" s="616"/>
      <c r="AQ37" s="193"/>
      <c r="AR37" s="193"/>
      <c r="AS37" s="193"/>
      <c r="AT37" s="193"/>
      <c r="AU37" s="193"/>
      <c r="AV37" s="193"/>
      <c r="AW37" s="193"/>
      <c r="AX37" s="193"/>
      <c r="AY37" s="193"/>
      <c r="AZ37" s="193"/>
      <c r="BA37" s="193"/>
      <c r="BB37" s="193"/>
      <c r="BC37" s="193"/>
      <c r="BD37" s="193"/>
      <c r="BE37" s="193"/>
      <c r="BF37" s="193"/>
      <c r="BG37" s="193"/>
      <c r="BH37" s="193"/>
      <c r="BI37" s="193"/>
      <c r="BJ37" s="193"/>
      <c r="BK37" s="193"/>
      <c r="BL37" s="193"/>
      <c r="BM37" s="193"/>
      <c r="BN37" s="193"/>
    </row>
    <row r="38" spans="1:66" ht="17.149999999999999" customHeight="1" thickBot="1">
      <c r="A38" s="575" t="s">
        <v>205</v>
      </c>
      <c r="B38" s="576"/>
      <c r="C38" s="120" t="s">
        <v>227</v>
      </c>
      <c r="D38" s="121" t="s">
        <v>227</v>
      </c>
      <c r="E38" s="121" t="s">
        <v>227</v>
      </c>
      <c r="F38" s="121" t="s">
        <v>227</v>
      </c>
      <c r="G38" s="121" t="s">
        <v>227</v>
      </c>
      <c r="H38" s="121" t="s">
        <v>227</v>
      </c>
      <c r="I38" s="121"/>
      <c r="J38" s="121" t="s">
        <v>227</v>
      </c>
      <c r="K38" s="121" t="s">
        <v>227</v>
      </c>
      <c r="L38" s="121" t="s">
        <v>227</v>
      </c>
      <c r="M38" s="121" t="s">
        <v>227</v>
      </c>
      <c r="N38" s="125" t="s">
        <v>227</v>
      </c>
      <c r="O38" s="125"/>
      <c r="P38" s="121"/>
      <c r="Q38" s="121"/>
      <c r="S38" s="617" t="s">
        <v>234</v>
      </c>
      <c r="T38" s="618"/>
      <c r="U38" s="618"/>
      <c r="V38" s="619"/>
      <c r="W38" s="121"/>
      <c r="X38" s="121"/>
      <c r="Y38" s="121"/>
      <c r="Z38" s="121"/>
      <c r="AA38" s="121"/>
      <c r="AB38" s="121"/>
      <c r="AC38" s="125"/>
      <c r="AD38" s="125"/>
      <c r="AE38" s="125"/>
      <c r="AF38" s="125"/>
      <c r="AG38" s="125" t="s">
        <v>230</v>
      </c>
      <c r="AH38" s="121" t="s">
        <v>235</v>
      </c>
      <c r="AI38" s="121" t="s">
        <v>235</v>
      </c>
      <c r="AJ38" s="121" t="s">
        <v>235</v>
      </c>
      <c r="AK38" s="121" t="s">
        <v>235</v>
      </c>
      <c r="AL38" s="121" t="s">
        <v>235</v>
      </c>
      <c r="AM38" s="123" t="s">
        <v>230</v>
      </c>
      <c r="AQ38" s="193"/>
      <c r="AR38" s="193"/>
      <c r="AS38" s="193"/>
      <c r="AT38" s="193"/>
      <c r="AU38" s="193"/>
      <c r="AV38" s="193"/>
      <c r="AW38" s="193"/>
      <c r="AX38" s="193"/>
      <c r="AY38" s="193"/>
      <c r="AZ38" s="193"/>
      <c r="BA38" s="193"/>
      <c r="BB38" s="193"/>
      <c r="BC38" s="193"/>
      <c r="BD38" s="193"/>
      <c r="BE38" s="193"/>
      <c r="BF38" s="193"/>
      <c r="BG38" s="193"/>
      <c r="BH38" s="193"/>
      <c r="BI38" s="193"/>
      <c r="BJ38" s="193"/>
      <c r="BK38" s="193"/>
      <c r="BL38" s="193"/>
      <c r="BM38" s="193"/>
      <c r="BN38" s="193"/>
    </row>
    <row r="39" spans="1:66" ht="17.149999999999999" customHeight="1" thickBot="1">
      <c r="A39" s="575"/>
      <c r="B39" s="576"/>
      <c r="C39" s="156"/>
      <c r="D39" s="125"/>
      <c r="E39" s="191"/>
      <c r="F39" s="191"/>
      <c r="G39" s="191"/>
      <c r="H39" s="191"/>
      <c r="I39" s="558"/>
      <c r="J39" s="558"/>
      <c r="K39" s="558"/>
      <c r="L39" s="558"/>
      <c r="M39" s="191"/>
      <c r="N39" s="191"/>
      <c r="O39" s="191"/>
      <c r="P39" s="191"/>
      <c r="Q39" s="191"/>
      <c r="R39" s="191"/>
      <c r="S39" s="191"/>
      <c r="T39" s="191"/>
      <c r="U39" s="191"/>
      <c r="V39" s="191"/>
      <c r="W39" s="191"/>
      <c r="X39" s="191"/>
      <c r="Y39" s="191"/>
      <c r="Z39" s="191"/>
      <c r="AA39" s="191"/>
      <c r="AB39" s="559"/>
      <c r="AC39" s="559"/>
      <c r="AD39" s="559"/>
      <c r="AE39" s="559"/>
      <c r="AF39" s="191"/>
      <c r="AG39" s="191"/>
      <c r="AH39" s="191"/>
      <c r="AI39" s="191"/>
      <c r="AJ39" s="191"/>
      <c r="AK39" s="204"/>
      <c r="AL39" s="205"/>
      <c r="AM39" s="206"/>
      <c r="AQ39" s="193"/>
      <c r="AR39" s="193"/>
      <c r="AS39" s="193"/>
      <c r="AT39" s="193"/>
      <c r="AU39" s="193"/>
      <c r="AV39" s="193"/>
      <c r="AW39" s="193"/>
      <c r="AX39" s="193"/>
      <c r="AY39" s="193"/>
      <c r="AZ39" s="193"/>
      <c r="BA39" s="193"/>
      <c r="BB39" s="193"/>
      <c r="BC39" s="193"/>
      <c r="BD39" s="193"/>
      <c r="BE39" s="193"/>
      <c r="BF39" s="193"/>
      <c r="BG39" s="193"/>
      <c r="BH39" s="193"/>
      <c r="BI39" s="193"/>
      <c r="BJ39" s="193"/>
      <c r="BK39" s="193"/>
      <c r="BL39" s="193"/>
      <c r="BM39" s="193"/>
      <c r="BN39" s="193"/>
    </row>
    <row r="40" spans="1:66" ht="17.149999999999999" customHeight="1">
      <c r="A40" s="575"/>
      <c r="B40" s="576"/>
      <c r="C40" s="156"/>
      <c r="D40" s="207"/>
      <c r="E40" s="129"/>
      <c r="F40" s="128"/>
      <c r="G40" s="128"/>
      <c r="H40" s="128"/>
      <c r="I40" s="128"/>
      <c r="J40" s="130" t="s">
        <v>236</v>
      </c>
      <c r="K40" s="128"/>
      <c r="L40" s="128"/>
      <c r="M40" s="128"/>
      <c r="N40" s="128"/>
      <c r="O40" s="128"/>
      <c r="P40" s="128"/>
      <c r="Q40" s="128"/>
      <c r="R40" s="131"/>
      <c r="S40" s="131"/>
      <c r="T40" s="131"/>
      <c r="U40" s="131"/>
      <c r="V40" s="131"/>
      <c r="W40" s="131"/>
      <c r="X40" s="131"/>
      <c r="Y40" s="131"/>
      <c r="Z40" s="131"/>
      <c r="AA40" s="131"/>
      <c r="AB40" s="131"/>
      <c r="AC40" s="131"/>
      <c r="AD40" s="131"/>
      <c r="AE40" s="131"/>
      <c r="AF40" s="131"/>
      <c r="AG40" s="131"/>
      <c r="AH40" s="131"/>
      <c r="AI40" s="131"/>
      <c r="AJ40" s="131"/>
      <c r="AK40" s="131"/>
      <c r="AL40" s="208"/>
      <c r="AM40" s="127"/>
      <c r="AQ40" s="193"/>
      <c r="AR40" s="193"/>
      <c r="AS40" s="193"/>
      <c r="AT40" s="193"/>
      <c r="AU40" s="193"/>
      <c r="AV40" s="193"/>
      <c r="AW40" s="193"/>
      <c r="AX40" s="193"/>
      <c r="AY40" s="193"/>
      <c r="AZ40" s="193"/>
      <c r="BA40" s="193"/>
      <c r="BB40" s="193"/>
      <c r="BC40" s="193"/>
      <c r="BD40" s="193"/>
      <c r="BE40" s="193"/>
      <c r="BF40" s="193"/>
      <c r="BG40" s="193"/>
      <c r="BH40" s="193"/>
      <c r="BI40" s="193"/>
      <c r="BJ40" s="193"/>
      <c r="BK40" s="193"/>
      <c r="BL40" s="193"/>
      <c r="BM40" s="193"/>
      <c r="BN40" s="193"/>
    </row>
    <row r="41" spans="1:66" ht="17.149999999999999" customHeight="1" thickBot="1">
      <c r="A41" s="575"/>
      <c r="B41" s="576"/>
      <c r="C41" s="124"/>
      <c r="D41" s="127"/>
      <c r="E41" s="179"/>
      <c r="F41" s="135"/>
      <c r="G41" s="136"/>
      <c r="H41" s="136"/>
      <c r="I41" s="136"/>
      <c r="J41" s="136"/>
      <c r="K41" s="136"/>
      <c r="L41" s="136"/>
      <c r="M41" s="136"/>
      <c r="N41" s="137"/>
      <c r="O41" s="136"/>
      <c r="P41" s="136"/>
      <c r="Q41" s="138"/>
      <c r="R41" s="125"/>
      <c r="S41" s="139"/>
      <c r="T41" s="139"/>
      <c r="U41" s="139"/>
      <c r="V41" s="125"/>
      <c r="W41" s="134"/>
      <c r="X41" s="136"/>
      <c r="Y41" s="136"/>
      <c r="Z41" s="136"/>
      <c r="AA41" s="136"/>
      <c r="AB41" s="136"/>
      <c r="AC41" s="136"/>
      <c r="AD41" s="136"/>
      <c r="AE41" s="136"/>
      <c r="AF41" s="136"/>
      <c r="AG41" s="136"/>
      <c r="AH41" s="136"/>
      <c r="AI41" s="209"/>
      <c r="AJ41" s="209"/>
      <c r="AK41" s="125"/>
      <c r="AL41" s="210"/>
      <c r="AM41" s="127"/>
      <c r="AQ41" s="193"/>
      <c r="AR41" s="193"/>
      <c r="AS41" s="193"/>
      <c r="AT41" s="193"/>
      <c r="AU41" s="193"/>
      <c r="AV41" s="193"/>
      <c r="AW41" s="193"/>
      <c r="AX41" s="193"/>
      <c r="AY41" s="193"/>
      <c r="AZ41" s="193"/>
      <c r="BA41" s="193"/>
      <c r="BB41" s="193"/>
      <c r="BC41" s="193"/>
      <c r="BD41" s="193"/>
      <c r="BE41" s="193"/>
      <c r="BF41" s="193"/>
      <c r="BG41" s="193"/>
      <c r="BH41" s="193"/>
      <c r="BI41" s="193"/>
      <c r="BJ41" s="193"/>
      <c r="BK41" s="193"/>
      <c r="BL41" s="193"/>
      <c r="BM41" s="193"/>
      <c r="BN41" s="193"/>
    </row>
    <row r="42" spans="1:66" ht="17.149999999999999" customHeight="1" thickBot="1">
      <c r="A42" s="575"/>
      <c r="B42" s="576"/>
      <c r="C42" s="124"/>
      <c r="D42" s="127"/>
      <c r="E42" s="179"/>
      <c r="F42" s="211" t="s">
        <v>237</v>
      </c>
      <c r="G42" s="136"/>
      <c r="H42" s="136"/>
      <c r="I42" s="136"/>
      <c r="J42" s="142"/>
      <c r="K42" s="136"/>
      <c r="L42" s="136"/>
      <c r="M42" s="136"/>
      <c r="N42" s="143"/>
      <c r="O42" s="144" t="s">
        <v>238</v>
      </c>
      <c r="P42" s="144"/>
      <c r="Q42" s="144" t="s">
        <v>238</v>
      </c>
      <c r="R42" s="144"/>
      <c r="S42" s="144" t="s">
        <v>238</v>
      </c>
      <c r="T42" s="144"/>
      <c r="U42" s="144" t="s">
        <v>238</v>
      </c>
      <c r="V42" s="144"/>
      <c r="W42" s="144" t="s">
        <v>238</v>
      </c>
      <c r="X42" s="144"/>
      <c r="Y42" s="144" t="s">
        <v>238</v>
      </c>
      <c r="Z42" s="144"/>
      <c r="AA42" s="144" t="s">
        <v>238</v>
      </c>
      <c r="AB42" s="136"/>
      <c r="AC42" s="136"/>
      <c r="AD42" s="136"/>
      <c r="AE42" s="136"/>
      <c r="AF42" s="142"/>
      <c r="AG42" s="136"/>
      <c r="AH42" s="136"/>
      <c r="AI42" s="136"/>
      <c r="AJ42" s="187" t="s">
        <v>237</v>
      </c>
      <c r="AK42" s="212"/>
      <c r="AL42" s="210"/>
      <c r="AM42" s="127"/>
      <c r="AQ42" s="193"/>
      <c r="AR42" s="193"/>
      <c r="AS42" s="193"/>
      <c r="AT42" s="193"/>
      <c r="AU42" s="193"/>
      <c r="AV42" s="193"/>
      <c r="AW42" s="193"/>
      <c r="AX42" s="193"/>
      <c r="AY42" s="193"/>
      <c r="AZ42" s="193"/>
      <c r="BA42" s="193"/>
      <c r="BB42" s="193"/>
      <c r="BC42" s="193"/>
      <c r="BD42" s="193"/>
      <c r="BE42" s="193"/>
      <c r="BF42" s="193"/>
      <c r="BG42" s="193"/>
      <c r="BH42" s="193"/>
      <c r="BI42" s="193"/>
      <c r="BJ42" s="193"/>
      <c r="BK42" s="193"/>
      <c r="BL42" s="193"/>
      <c r="BM42" s="193"/>
      <c r="BN42" s="193"/>
    </row>
    <row r="43" spans="1:66" ht="17.149999999999999" customHeight="1" thickBot="1">
      <c r="A43" s="575"/>
      <c r="B43" s="576"/>
      <c r="C43" s="124"/>
      <c r="D43" s="127"/>
      <c r="E43" s="179" t="s">
        <v>237</v>
      </c>
      <c r="F43" s="213"/>
      <c r="G43" s="145"/>
      <c r="H43" s="146"/>
      <c r="I43" s="147"/>
      <c r="J43" s="148"/>
      <c r="K43" s="149"/>
      <c r="L43" s="146"/>
      <c r="M43" s="150"/>
      <c r="N43" s="150"/>
      <c r="O43" s="151"/>
      <c r="P43" s="152"/>
      <c r="Q43" s="153"/>
      <c r="R43" s="125"/>
      <c r="S43" s="139"/>
      <c r="T43" s="139"/>
      <c r="U43" s="144"/>
      <c r="W43" s="134"/>
      <c r="X43" s="136"/>
      <c r="Y43" s="154"/>
      <c r="Z43" s="154"/>
      <c r="AA43" s="136"/>
      <c r="AB43" s="145"/>
      <c r="AC43" s="145"/>
      <c r="AD43" s="146"/>
      <c r="AE43" s="147"/>
      <c r="AF43" s="148"/>
      <c r="AG43" s="149"/>
      <c r="AH43" s="146"/>
      <c r="AI43" s="150"/>
      <c r="AJ43" s="150"/>
      <c r="AK43" s="186" t="s">
        <v>237</v>
      </c>
      <c r="AL43" s="210"/>
      <c r="AM43" s="600"/>
      <c r="AQ43" s="193"/>
      <c r="AR43" s="193"/>
      <c r="AS43" s="193"/>
      <c r="AT43" s="193"/>
      <c r="AU43" s="193"/>
      <c r="AV43" s="193"/>
      <c r="AW43" s="193"/>
      <c r="AX43" s="193"/>
      <c r="AY43" s="193"/>
      <c r="AZ43" s="193"/>
      <c r="BA43" s="193"/>
      <c r="BB43" s="193"/>
      <c r="BC43" s="193"/>
      <c r="BD43" s="193"/>
      <c r="BE43" s="193"/>
      <c r="BF43" s="193"/>
      <c r="BG43" s="193"/>
      <c r="BH43" s="193"/>
      <c r="BI43" s="193"/>
      <c r="BJ43" s="193"/>
      <c r="BK43" s="193"/>
      <c r="BL43" s="193"/>
      <c r="BM43" s="193"/>
      <c r="BN43" s="193"/>
    </row>
    <row r="44" spans="1:66" ht="17.149999999999999" customHeight="1" thickBot="1">
      <c r="A44" s="575"/>
      <c r="B44" s="576"/>
      <c r="C44" s="124"/>
      <c r="D44" s="127"/>
      <c r="E44" s="155"/>
      <c r="F44" s="156"/>
      <c r="G44" s="157"/>
      <c r="H44" s="158"/>
      <c r="I44" s="159"/>
      <c r="J44" s="159"/>
      <c r="K44" s="160"/>
      <c r="L44" s="160"/>
      <c r="M44" s="161"/>
      <c r="N44" s="162"/>
      <c r="O44" s="136"/>
      <c r="P44" s="136"/>
      <c r="Q44" s="138"/>
      <c r="R44" s="125"/>
      <c r="S44" s="139"/>
      <c r="T44" s="139"/>
      <c r="U44" s="144" t="s">
        <v>238</v>
      </c>
      <c r="W44" s="139"/>
      <c r="X44" s="138"/>
      <c r="Y44" s="154"/>
      <c r="Z44" s="154"/>
      <c r="AA44" s="138"/>
      <c r="AB44" s="156"/>
      <c r="AC44" s="157"/>
      <c r="AD44" s="158"/>
      <c r="AE44" s="159"/>
      <c r="AF44" s="159"/>
      <c r="AG44" s="160"/>
      <c r="AH44" s="160"/>
      <c r="AI44" s="161"/>
      <c r="AJ44" s="162"/>
      <c r="AK44" s="127"/>
      <c r="AL44" s="210"/>
      <c r="AM44" s="600"/>
      <c r="AQ44" s="193"/>
      <c r="AR44" s="193"/>
      <c r="AS44" s="193"/>
      <c r="AT44" s="193"/>
      <c r="AU44" s="193"/>
      <c r="AV44" s="193"/>
      <c r="AW44" s="193"/>
      <c r="AX44" s="193"/>
      <c r="AY44" s="193"/>
      <c r="AZ44" s="193"/>
      <c r="BA44" s="193"/>
      <c r="BB44" s="193"/>
      <c r="BC44" s="193"/>
      <c r="BD44" s="193"/>
      <c r="BE44" s="193"/>
      <c r="BF44" s="193"/>
      <c r="BG44" s="193"/>
      <c r="BH44" s="193"/>
      <c r="BI44" s="193"/>
      <c r="BJ44" s="193"/>
      <c r="BK44" s="193"/>
      <c r="BL44" s="193"/>
      <c r="BM44" s="193"/>
      <c r="BN44" s="193"/>
    </row>
    <row r="45" spans="1:66" ht="17.149999999999999" customHeight="1" thickBot="1">
      <c r="A45" s="575"/>
      <c r="B45" s="576"/>
      <c r="C45" s="124"/>
      <c r="D45" s="214" t="s">
        <v>239</v>
      </c>
      <c r="E45" s="164"/>
      <c r="F45" s="156"/>
      <c r="G45" s="577" t="s">
        <v>240</v>
      </c>
      <c r="H45" s="577"/>
      <c r="I45" s="577"/>
      <c r="J45" s="577"/>
      <c r="K45" s="577"/>
      <c r="L45" s="577"/>
      <c r="M45" s="577"/>
      <c r="N45" s="165"/>
      <c r="O45" s="166"/>
      <c r="P45" s="166"/>
      <c r="Q45" s="166"/>
      <c r="R45" s="125"/>
      <c r="S45" s="164"/>
      <c r="T45" s="164"/>
      <c r="U45" s="144"/>
      <c r="W45" s="164"/>
      <c r="X45" s="167"/>
      <c r="Y45" s="154"/>
      <c r="Z45" s="154"/>
      <c r="AA45" s="138"/>
      <c r="AB45" s="156"/>
      <c r="AC45" s="154"/>
      <c r="AD45" s="138"/>
      <c r="AE45" s="168"/>
      <c r="AF45" s="168"/>
      <c r="AG45" s="136"/>
      <c r="AH45" s="136"/>
      <c r="AI45" s="136"/>
      <c r="AJ45" s="165"/>
      <c r="AK45" s="163"/>
      <c r="AL45" s="124"/>
      <c r="AM45" s="215"/>
      <c r="AQ45" s="193"/>
      <c r="AR45" s="193"/>
      <c r="AS45" s="193"/>
      <c r="AT45" s="193"/>
      <c r="AU45" s="193"/>
      <c r="AV45" s="193"/>
      <c r="AW45" s="193"/>
      <c r="AX45" s="193"/>
      <c r="AY45" s="193"/>
      <c r="AZ45" s="193"/>
      <c r="BA45" s="193"/>
      <c r="BB45" s="193"/>
      <c r="BC45" s="193"/>
      <c r="BD45" s="193"/>
      <c r="BE45" s="193"/>
      <c r="BF45" s="193"/>
      <c r="BG45" s="193"/>
      <c r="BH45" s="193"/>
      <c r="BI45" s="193"/>
      <c r="BJ45" s="193"/>
      <c r="BK45" s="193"/>
      <c r="BL45" s="193"/>
      <c r="BM45" s="193"/>
      <c r="BN45" s="193"/>
    </row>
    <row r="46" spans="1:66" ht="17.149999999999999" customHeight="1">
      <c r="A46" s="575"/>
      <c r="B46" s="576"/>
      <c r="C46" s="124"/>
      <c r="D46" s="568" t="s">
        <v>209</v>
      </c>
      <c r="E46" s="139"/>
      <c r="F46" s="169"/>
      <c r="G46" s="578"/>
      <c r="H46" s="578"/>
      <c r="I46" s="578"/>
      <c r="J46" s="578"/>
      <c r="K46" s="578"/>
      <c r="L46" s="578"/>
      <c r="M46" s="578"/>
      <c r="N46" s="162"/>
      <c r="O46" s="136"/>
      <c r="P46" s="136"/>
      <c r="Q46" s="138"/>
      <c r="R46" s="125"/>
      <c r="S46" s="139"/>
      <c r="T46" s="170"/>
      <c r="U46" s="144" t="s">
        <v>238</v>
      </c>
      <c r="V46" s="170"/>
      <c r="W46" s="170"/>
      <c r="X46" s="138"/>
      <c r="Y46" s="138"/>
      <c r="Z46" s="138"/>
      <c r="AA46" s="138"/>
      <c r="AB46" s="169"/>
      <c r="AC46" s="138"/>
      <c r="AD46" s="138"/>
      <c r="AE46" s="136"/>
      <c r="AF46" s="136"/>
      <c r="AG46" s="136"/>
      <c r="AH46" s="136"/>
      <c r="AI46" s="136"/>
      <c r="AJ46" s="162"/>
      <c r="AK46" s="163"/>
      <c r="AL46" s="568" t="s">
        <v>209</v>
      </c>
      <c r="AM46" s="600"/>
      <c r="AQ46" s="193"/>
      <c r="AR46" s="193"/>
      <c r="AS46" s="193"/>
      <c r="AT46" s="193"/>
      <c r="AU46" s="193"/>
      <c r="AV46" s="193"/>
      <c r="AW46" s="193"/>
      <c r="AX46" s="193"/>
      <c r="AY46" s="193"/>
      <c r="AZ46" s="193"/>
      <c r="BA46" s="193"/>
      <c r="BB46" s="193"/>
      <c r="BC46" s="193"/>
      <c r="BD46" s="193"/>
      <c r="BE46" s="193"/>
      <c r="BF46" s="193"/>
      <c r="BG46" s="193"/>
      <c r="BH46" s="193"/>
      <c r="BI46" s="193"/>
      <c r="BJ46" s="193"/>
      <c r="BK46" s="193"/>
      <c r="BL46" s="193"/>
      <c r="BM46" s="193"/>
      <c r="BN46" s="193"/>
    </row>
    <row r="47" spans="1:66" ht="17.149999999999999" customHeight="1" thickBot="1">
      <c r="A47" s="575"/>
      <c r="B47" s="576"/>
      <c r="C47" s="124"/>
      <c r="D47" s="569"/>
      <c r="E47" s="139"/>
      <c r="F47" s="169"/>
      <c r="G47" s="578"/>
      <c r="H47" s="578"/>
      <c r="I47" s="578"/>
      <c r="J47" s="578"/>
      <c r="K47" s="578"/>
      <c r="L47" s="578"/>
      <c r="M47" s="578"/>
      <c r="N47" s="162"/>
      <c r="O47" s="136"/>
      <c r="P47" s="154"/>
      <c r="Q47" s="138"/>
      <c r="R47" s="125"/>
      <c r="S47" s="139"/>
      <c r="T47" s="170"/>
      <c r="U47" s="144"/>
      <c r="V47" s="170"/>
      <c r="W47" s="170"/>
      <c r="X47" s="138"/>
      <c r="Y47" s="138"/>
      <c r="Z47" s="138"/>
      <c r="AA47" s="138"/>
      <c r="AB47" s="169"/>
      <c r="AC47" s="138"/>
      <c r="AD47" s="138"/>
      <c r="AE47" s="136"/>
      <c r="AF47" s="136"/>
      <c r="AG47" s="136"/>
      <c r="AH47" s="136"/>
      <c r="AI47" s="136"/>
      <c r="AJ47" s="162"/>
      <c r="AK47" s="125"/>
      <c r="AL47" s="569"/>
      <c r="AM47" s="600"/>
      <c r="AQ47" s="193"/>
      <c r="AR47" s="193"/>
      <c r="AS47" s="193"/>
      <c r="AT47" s="193"/>
      <c r="AU47" s="193"/>
      <c r="AV47" s="193"/>
      <c r="AW47" s="193"/>
      <c r="AX47" s="193"/>
      <c r="AY47" s="193"/>
      <c r="AZ47" s="193"/>
      <c r="BA47" s="193"/>
      <c r="BB47" s="193"/>
      <c r="BC47" s="193"/>
      <c r="BD47" s="193"/>
      <c r="BE47" s="193"/>
      <c r="BF47" s="193"/>
      <c r="BG47" s="193"/>
      <c r="BH47" s="193"/>
      <c r="BI47" s="193"/>
      <c r="BJ47" s="193"/>
      <c r="BK47" s="193"/>
      <c r="BL47" s="193"/>
      <c r="BM47" s="193"/>
      <c r="BN47" s="193"/>
    </row>
    <row r="48" spans="1:66" ht="17.149999999999999" customHeight="1" thickBot="1">
      <c r="A48" s="575"/>
      <c r="B48" s="576"/>
      <c r="C48" s="124"/>
      <c r="D48" s="127"/>
      <c r="E48" s="139"/>
      <c r="F48" s="171"/>
      <c r="G48" s="579"/>
      <c r="H48" s="579"/>
      <c r="I48" s="579"/>
      <c r="J48" s="579"/>
      <c r="K48" s="579"/>
      <c r="L48" s="579"/>
      <c r="M48" s="579"/>
      <c r="N48" s="161"/>
      <c r="O48" s="144" t="s">
        <v>238</v>
      </c>
      <c r="P48" s="136"/>
      <c r="Q48" s="172" t="s">
        <v>241</v>
      </c>
      <c r="R48" s="154"/>
      <c r="S48" s="144" t="s">
        <v>238</v>
      </c>
      <c r="T48" s="144"/>
      <c r="U48" s="144" t="s">
        <v>238</v>
      </c>
      <c r="V48" s="144"/>
      <c r="W48" s="144" t="s">
        <v>238</v>
      </c>
      <c r="X48" s="144"/>
      <c r="Y48" s="144" t="s">
        <v>238</v>
      </c>
      <c r="Z48" s="144"/>
      <c r="AA48" s="144" t="s">
        <v>238</v>
      </c>
      <c r="AB48" s="171"/>
      <c r="AC48" s="160"/>
      <c r="AD48" s="160"/>
      <c r="AE48" s="160"/>
      <c r="AF48" s="160"/>
      <c r="AG48" s="160"/>
      <c r="AH48" s="160"/>
      <c r="AI48" s="160"/>
      <c r="AJ48" s="161"/>
      <c r="AK48" s="125"/>
      <c r="AL48" s="210"/>
      <c r="AM48" s="600"/>
      <c r="AQ48" s="193"/>
      <c r="AR48" s="193"/>
      <c r="AS48" s="193"/>
      <c r="AT48" s="193"/>
      <c r="AU48" s="193"/>
      <c r="AV48" s="193"/>
      <c r="AW48" s="193"/>
      <c r="AX48" s="193"/>
      <c r="AY48" s="193"/>
      <c r="AZ48" s="193"/>
      <c r="BA48" s="193"/>
      <c r="BB48" s="193"/>
      <c r="BC48" s="193"/>
      <c r="BD48" s="193"/>
      <c r="BE48" s="193"/>
      <c r="BF48" s="193"/>
      <c r="BG48" s="193"/>
      <c r="BH48" s="193"/>
      <c r="BI48" s="193"/>
      <c r="BJ48" s="193"/>
      <c r="BK48" s="193"/>
      <c r="BL48" s="193"/>
      <c r="BM48" s="193"/>
      <c r="BN48" s="193"/>
    </row>
    <row r="49" spans="1:66" ht="17.149999999999999" customHeight="1" thickBot="1">
      <c r="A49" s="575"/>
      <c r="B49" s="576"/>
      <c r="C49" s="124"/>
      <c r="D49" s="127"/>
      <c r="E49" s="134"/>
      <c r="F49" s="173"/>
      <c r="G49" s="136"/>
      <c r="H49" s="136"/>
      <c r="I49" s="136"/>
      <c r="J49" s="136"/>
      <c r="K49" s="136"/>
      <c r="L49" s="136"/>
      <c r="M49" s="136"/>
      <c r="N49" s="162"/>
      <c r="O49" s="136"/>
      <c r="P49" s="136"/>
      <c r="Q49" s="138"/>
      <c r="R49" s="125"/>
      <c r="S49" s="139"/>
      <c r="T49" s="170"/>
      <c r="U49" s="144"/>
      <c r="V49" s="170"/>
      <c r="W49" s="170"/>
      <c r="X49" s="136"/>
      <c r="Y49" s="136"/>
      <c r="Z49" s="136"/>
      <c r="AA49" s="136"/>
      <c r="AB49" s="173"/>
      <c r="AC49" s="136"/>
      <c r="AD49" s="136"/>
      <c r="AE49" s="136"/>
      <c r="AF49" s="136"/>
      <c r="AG49" s="136"/>
      <c r="AH49" s="136"/>
      <c r="AI49" s="136"/>
      <c r="AJ49" s="162"/>
      <c r="AK49" s="125"/>
      <c r="AL49" s="210"/>
      <c r="AM49" s="600"/>
      <c r="AQ49" s="193"/>
      <c r="AR49" s="193"/>
      <c r="AS49" s="193"/>
      <c r="AT49" s="193"/>
      <c r="AU49" s="193"/>
      <c r="AV49" s="193"/>
      <c r="AW49" s="193"/>
      <c r="AX49" s="193"/>
      <c r="AY49" s="193"/>
      <c r="AZ49" s="193"/>
      <c r="BA49" s="193"/>
      <c r="BB49" s="193"/>
      <c r="BC49" s="193"/>
      <c r="BD49" s="193"/>
      <c r="BE49" s="193"/>
      <c r="BF49" s="193"/>
      <c r="BG49" s="193"/>
      <c r="BH49" s="193"/>
      <c r="BI49" s="193"/>
      <c r="BJ49" s="193"/>
      <c r="BK49" s="193"/>
      <c r="BL49" s="193"/>
      <c r="BM49" s="193"/>
      <c r="BN49" s="193"/>
    </row>
    <row r="50" spans="1:66" ht="17.149999999999999" customHeight="1">
      <c r="A50" s="575"/>
      <c r="B50" s="576"/>
      <c r="C50" s="124"/>
      <c r="D50" s="568" t="s">
        <v>239</v>
      </c>
      <c r="E50" s="134"/>
      <c r="F50" s="156"/>
      <c r="G50" s="154"/>
      <c r="H50" s="136"/>
      <c r="I50" s="174"/>
      <c r="J50" s="174"/>
      <c r="K50" s="136"/>
      <c r="L50" s="136"/>
      <c r="M50" s="136"/>
      <c r="N50" s="162"/>
      <c r="O50" s="136"/>
      <c r="P50" s="136"/>
      <c r="Q50" s="138"/>
      <c r="R50" s="125"/>
      <c r="S50" s="139"/>
      <c r="T50" s="139"/>
      <c r="U50" s="144" t="s">
        <v>238</v>
      </c>
      <c r="V50" s="139"/>
      <c r="W50" s="139"/>
      <c r="X50" s="136"/>
      <c r="Y50" s="136"/>
      <c r="Z50" s="136"/>
      <c r="AA50" s="136"/>
      <c r="AB50" s="156"/>
      <c r="AC50" s="154"/>
      <c r="AD50" s="136"/>
      <c r="AE50" s="174"/>
      <c r="AF50" s="174"/>
      <c r="AG50" s="136"/>
      <c r="AH50" s="136"/>
      <c r="AI50" s="136"/>
      <c r="AJ50" s="162"/>
      <c r="AK50" s="125"/>
      <c r="AL50" s="568" t="s">
        <v>209</v>
      </c>
      <c r="AM50" s="600"/>
      <c r="AQ50" s="193"/>
      <c r="AR50" s="193"/>
      <c r="AS50" s="193"/>
      <c r="AT50" s="193"/>
      <c r="AU50" s="193"/>
      <c r="AV50" s="193"/>
      <c r="AW50" s="193"/>
      <c r="AX50" s="193"/>
      <c r="AY50" s="193"/>
      <c r="AZ50" s="193"/>
      <c r="BA50" s="193"/>
      <c r="BB50" s="193"/>
      <c r="BC50" s="193"/>
      <c r="BD50" s="193"/>
      <c r="BE50" s="193"/>
      <c r="BF50" s="193"/>
      <c r="BG50" s="193"/>
      <c r="BH50" s="193"/>
      <c r="BI50" s="193"/>
      <c r="BJ50" s="193"/>
      <c r="BK50" s="193"/>
      <c r="BL50" s="193"/>
      <c r="BM50" s="193"/>
      <c r="BN50" s="193"/>
    </row>
    <row r="51" spans="1:66" ht="17.149999999999999" customHeight="1" thickBot="1">
      <c r="A51" s="575"/>
      <c r="B51" s="576"/>
      <c r="C51" s="124"/>
      <c r="D51" s="569"/>
      <c r="E51" s="134"/>
      <c r="F51" s="156"/>
      <c r="G51" s="154"/>
      <c r="H51" s="138"/>
      <c r="I51" s="174"/>
      <c r="J51" s="174"/>
      <c r="K51" s="136"/>
      <c r="L51" s="136"/>
      <c r="M51" s="136"/>
      <c r="N51" s="162"/>
      <c r="O51" s="136"/>
      <c r="P51" s="136"/>
      <c r="Q51" s="138"/>
      <c r="R51" s="125"/>
      <c r="S51" s="139"/>
      <c r="T51" s="139"/>
      <c r="U51" s="144"/>
      <c r="V51" s="139"/>
      <c r="W51" s="139"/>
      <c r="X51" s="136"/>
      <c r="Y51" s="154"/>
      <c r="Z51" s="154"/>
      <c r="AA51" s="136"/>
      <c r="AB51" s="156"/>
      <c r="AC51" s="154"/>
      <c r="AD51" s="138"/>
      <c r="AE51" s="174"/>
      <c r="AF51" s="174"/>
      <c r="AG51" s="136"/>
      <c r="AH51" s="136"/>
      <c r="AI51" s="136"/>
      <c r="AJ51" s="162"/>
      <c r="AK51" s="125"/>
      <c r="AL51" s="569"/>
      <c r="AM51" s="216"/>
    </row>
    <row r="52" spans="1:66" ht="17.149999999999999" customHeight="1" thickBot="1">
      <c r="A52" s="575"/>
      <c r="B52" s="576"/>
      <c r="C52" s="124"/>
      <c r="D52" s="127"/>
      <c r="E52" s="155"/>
      <c r="F52" s="156"/>
      <c r="G52" s="154"/>
      <c r="H52" s="138"/>
      <c r="I52" s="175"/>
      <c r="J52" s="175"/>
      <c r="K52" s="136"/>
      <c r="L52" s="136"/>
      <c r="M52" s="136"/>
      <c r="N52" s="165"/>
      <c r="O52" s="166"/>
      <c r="P52" s="166"/>
      <c r="Q52" s="166"/>
      <c r="R52" s="125"/>
      <c r="S52" s="139"/>
      <c r="T52" s="139"/>
      <c r="U52" s="144" t="s">
        <v>238</v>
      </c>
      <c r="V52" s="139"/>
      <c r="W52" s="139"/>
      <c r="X52" s="138"/>
      <c r="Y52" s="154"/>
      <c r="Z52" s="154"/>
      <c r="AA52" s="138"/>
      <c r="AB52" s="156"/>
      <c r="AC52" s="154"/>
      <c r="AD52" s="138"/>
      <c r="AE52" s="175"/>
      <c r="AF52" s="175"/>
      <c r="AG52" s="136"/>
      <c r="AH52" s="136"/>
      <c r="AI52" s="136"/>
      <c r="AJ52" s="165"/>
      <c r="AK52" s="127"/>
      <c r="AL52" s="124"/>
      <c r="AM52" s="600"/>
    </row>
    <row r="53" spans="1:66" ht="17.149999999999999" customHeight="1" thickBot="1">
      <c r="A53" s="575"/>
      <c r="B53" s="576"/>
      <c r="C53" s="124"/>
      <c r="D53" s="127"/>
      <c r="E53" s="164"/>
      <c r="F53" s="169"/>
      <c r="G53" s="176"/>
      <c r="H53" s="177"/>
      <c r="I53" s="146"/>
      <c r="J53" s="146"/>
      <c r="K53" s="146"/>
      <c r="L53" s="146"/>
      <c r="M53" s="150"/>
      <c r="N53" s="162"/>
      <c r="O53" s="136"/>
      <c r="P53" s="136"/>
      <c r="Q53" s="138"/>
      <c r="R53" s="125"/>
      <c r="S53" s="139"/>
      <c r="T53" s="139"/>
      <c r="U53" s="144"/>
      <c r="V53" s="125"/>
      <c r="W53" s="134"/>
      <c r="X53" s="167"/>
      <c r="Y53" s="154"/>
      <c r="Z53" s="154"/>
      <c r="AA53" s="138"/>
      <c r="AB53" s="169"/>
      <c r="AC53" s="176"/>
      <c r="AD53" s="177"/>
      <c r="AE53" s="146"/>
      <c r="AF53" s="146"/>
      <c r="AG53" s="146"/>
      <c r="AH53" s="146"/>
      <c r="AI53" s="150"/>
      <c r="AJ53" s="162"/>
      <c r="AK53" s="125"/>
      <c r="AL53" s="217"/>
      <c r="AM53" s="600"/>
    </row>
    <row r="54" spans="1:66" ht="17.149999999999999" customHeight="1" thickBot="1">
      <c r="A54" s="575"/>
      <c r="B54" s="576"/>
      <c r="C54" s="124"/>
      <c r="D54" s="127"/>
      <c r="E54" s="139"/>
      <c r="F54" s="180"/>
      <c r="G54" s="180"/>
      <c r="H54" s="158"/>
      <c r="I54" s="181"/>
      <c r="J54" s="182"/>
      <c r="K54" s="149"/>
      <c r="L54" s="160"/>
      <c r="M54" s="161"/>
      <c r="N54" s="161"/>
      <c r="O54" s="183"/>
      <c r="P54" s="184"/>
      <c r="Q54" s="185"/>
      <c r="R54" s="125"/>
      <c r="S54" s="139"/>
      <c r="T54" s="139"/>
      <c r="U54" s="144" t="s">
        <v>238</v>
      </c>
      <c r="V54" s="125"/>
      <c r="W54" s="134"/>
      <c r="X54" s="138"/>
      <c r="Y54" s="138"/>
      <c r="Z54" s="138"/>
      <c r="AA54" s="138"/>
      <c r="AB54" s="180"/>
      <c r="AC54" s="180"/>
      <c r="AD54" s="158"/>
      <c r="AE54" s="181"/>
      <c r="AF54" s="182"/>
      <c r="AG54" s="149"/>
      <c r="AH54" s="160"/>
      <c r="AI54" s="161"/>
      <c r="AJ54" s="161"/>
      <c r="AK54" s="125"/>
      <c r="AL54" s="217"/>
      <c r="AM54" s="127"/>
    </row>
    <row r="55" spans="1:66" ht="17.149999999999999" customHeight="1" thickBot="1">
      <c r="A55" s="575"/>
      <c r="B55" s="576"/>
      <c r="C55" s="124"/>
      <c r="D55" s="127"/>
      <c r="E55" s="139"/>
      <c r="F55" s="138"/>
      <c r="G55" s="138"/>
      <c r="H55" s="138"/>
      <c r="I55" s="136"/>
      <c r="J55" s="142"/>
      <c r="K55" s="136"/>
      <c r="L55" s="136"/>
      <c r="M55" s="136"/>
      <c r="N55" s="136"/>
      <c r="O55" s="144" t="s">
        <v>238</v>
      </c>
      <c r="P55" s="144"/>
      <c r="Q55" s="144" t="s">
        <v>238</v>
      </c>
      <c r="R55" s="144"/>
      <c r="S55" s="144" t="s">
        <v>238</v>
      </c>
      <c r="T55" s="144"/>
      <c r="U55" s="144" t="s">
        <v>238</v>
      </c>
      <c r="V55" s="144"/>
      <c r="W55" s="144" t="s">
        <v>238</v>
      </c>
      <c r="X55" s="144"/>
      <c r="Y55" s="144" t="s">
        <v>238</v>
      </c>
      <c r="Z55" s="144"/>
      <c r="AA55" s="144" t="s">
        <v>238</v>
      </c>
      <c r="AB55" s="138"/>
      <c r="AC55" s="138"/>
      <c r="AD55" s="138"/>
      <c r="AE55" s="136"/>
      <c r="AF55" s="142"/>
      <c r="AG55" s="136"/>
      <c r="AH55" s="136"/>
      <c r="AI55" s="136"/>
      <c r="AJ55" s="136"/>
      <c r="AK55" s="125"/>
      <c r="AL55" s="217"/>
      <c r="AM55" s="127"/>
    </row>
    <row r="56" spans="1:66" ht="17.149999999999999" customHeight="1" thickBot="1">
      <c r="A56" s="575"/>
      <c r="B56" s="576"/>
      <c r="C56" s="189"/>
      <c r="D56" s="190"/>
      <c r="E56" s="125"/>
      <c r="F56" s="125"/>
      <c r="G56" s="125"/>
      <c r="H56" s="125"/>
      <c r="I56" s="125"/>
      <c r="J56" s="125"/>
      <c r="K56" s="125"/>
      <c r="L56" s="125"/>
      <c r="M56" s="125"/>
      <c r="N56" s="139"/>
      <c r="O56" s="139"/>
      <c r="P56" s="572"/>
      <c r="Q56" s="572"/>
      <c r="R56" s="139"/>
      <c r="S56" s="139"/>
      <c r="T56" s="139"/>
      <c r="U56" s="139"/>
      <c r="V56" s="125"/>
      <c r="W56" s="134"/>
      <c r="X56" s="134"/>
      <c r="Y56" s="134"/>
      <c r="Z56" s="134"/>
      <c r="AA56" s="134"/>
      <c r="AB56" s="125"/>
      <c r="AC56" s="125"/>
      <c r="AD56" s="125"/>
      <c r="AE56" s="125"/>
      <c r="AF56" s="125"/>
      <c r="AG56" s="125"/>
      <c r="AH56" s="125"/>
      <c r="AI56" s="125"/>
      <c r="AJ56" s="139"/>
      <c r="AK56" s="125"/>
      <c r="AL56" s="217"/>
      <c r="AM56" s="215"/>
    </row>
    <row r="57" spans="1:66" ht="17.149999999999999" customHeight="1">
      <c r="A57" s="124"/>
      <c r="B57" s="125"/>
      <c r="C57" s="205"/>
      <c r="D57" s="205"/>
      <c r="E57" s="198"/>
      <c r="F57" s="198"/>
      <c r="G57" s="198"/>
      <c r="H57" s="198"/>
      <c r="I57" s="620"/>
      <c r="J57" s="620"/>
      <c r="K57" s="620"/>
      <c r="L57" s="620"/>
      <c r="M57" s="198"/>
      <c r="N57" s="198"/>
      <c r="O57" s="198"/>
      <c r="P57" s="198"/>
      <c r="Q57" s="556" t="s">
        <v>204</v>
      </c>
      <c r="R57" s="556"/>
      <c r="S57" s="556"/>
      <c r="T57" s="556"/>
      <c r="U57" s="556"/>
      <c r="V57" s="556"/>
      <c r="W57" s="556"/>
      <c r="X57" s="198"/>
      <c r="Y57" s="198"/>
      <c r="Z57" s="198"/>
      <c r="AA57" s="198"/>
      <c r="AB57" s="621"/>
      <c r="AC57" s="621"/>
      <c r="AD57" s="621"/>
      <c r="AE57" s="621"/>
      <c r="AF57" s="198"/>
      <c r="AG57" s="198"/>
      <c r="AH57" s="198"/>
      <c r="AI57" s="198"/>
      <c r="AJ57" s="198"/>
      <c r="AK57" s="198"/>
      <c r="AL57" s="125"/>
      <c r="AM57" s="127"/>
    </row>
    <row r="58" spans="1:66" ht="17.149999999999999" customHeight="1" thickBot="1">
      <c r="A58" s="189"/>
      <c r="B58" s="191"/>
      <c r="C58" s="218"/>
      <c r="D58" s="218"/>
      <c r="E58" s="218"/>
      <c r="F58" s="218"/>
      <c r="G58" s="218"/>
      <c r="H58" s="218"/>
      <c r="I58" s="218"/>
      <c r="J58" s="218"/>
      <c r="K58" s="218"/>
      <c r="L58" s="218"/>
      <c r="M58" s="218"/>
      <c r="N58" s="218"/>
      <c r="O58" s="218"/>
      <c r="P58" s="218"/>
      <c r="Q58" s="557"/>
      <c r="R58" s="557"/>
      <c r="S58" s="557"/>
      <c r="T58" s="557"/>
      <c r="U58" s="557"/>
      <c r="V58" s="557"/>
      <c r="W58" s="557"/>
      <c r="X58" s="218"/>
      <c r="Y58" s="218"/>
      <c r="Z58" s="218"/>
      <c r="AA58" s="218"/>
      <c r="AB58" s="218"/>
      <c r="AC58" s="218"/>
      <c r="AD58" s="218"/>
      <c r="AE58" s="218"/>
      <c r="AF58" s="218"/>
      <c r="AG58" s="218"/>
      <c r="AH58" s="218"/>
      <c r="AI58" s="218"/>
      <c r="AJ58" s="218"/>
      <c r="AK58" s="218"/>
      <c r="AL58" s="191"/>
      <c r="AM58" s="190"/>
    </row>
    <row r="59" spans="1:66" ht="17.149999999999999" customHeight="1">
      <c r="B59" s="119" t="s">
        <v>242</v>
      </c>
      <c r="W59" s="119" t="s">
        <v>243</v>
      </c>
    </row>
    <row r="60" spans="1:66" ht="17.149999999999999" customHeight="1">
      <c r="B60" s="119" t="s">
        <v>244</v>
      </c>
      <c r="X60" s="119" t="s">
        <v>245</v>
      </c>
    </row>
  </sheetData>
  <mergeCells count="51">
    <mergeCell ref="AM52:AM53"/>
    <mergeCell ref="P56:Q56"/>
    <mergeCell ref="I57:L57"/>
    <mergeCell ref="Q57:W58"/>
    <mergeCell ref="AB57:AE57"/>
    <mergeCell ref="AM43:AM44"/>
    <mergeCell ref="G45:M48"/>
    <mergeCell ref="D46:D47"/>
    <mergeCell ref="AL46:AL47"/>
    <mergeCell ref="AM46:AM50"/>
    <mergeCell ref="D50:D51"/>
    <mergeCell ref="AL50:AL51"/>
    <mergeCell ref="A36:M37"/>
    <mergeCell ref="R36:V36"/>
    <mergeCell ref="S37:V37"/>
    <mergeCell ref="AC37:AH37"/>
    <mergeCell ref="A38:B56"/>
    <mergeCell ref="S38:V38"/>
    <mergeCell ref="I39:L39"/>
    <mergeCell ref="AB39:AE39"/>
    <mergeCell ref="S35:T35"/>
    <mergeCell ref="G24:P25"/>
    <mergeCell ref="Q24:W25"/>
    <mergeCell ref="X24:AG25"/>
    <mergeCell ref="B25:F25"/>
    <mergeCell ref="A28:Q34"/>
    <mergeCell ref="S28:T34"/>
    <mergeCell ref="W28:AB30"/>
    <mergeCell ref="W31:X32"/>
    <mergeCell ref="W33:AB34"/>
    <mergeCell ref="AH25:AL25"/>
    <mergeCell ref="A26:Q27"/>
    <mergeCell ref="S26:V26"/>
    <mergeCell ref="R27:V27"/>
    <mergeCell ref="C15:C16"/>
    <mergeCell ref="H15:I17"/>
    <mergeCell ref="AK15:AK16"/>
    <mergeCell ref="O21:P21"/>
    <mergeCell ref="I23:L23"/>
    <mergeCell ref="S23:U23"/>
    <mergeCell ref="AB23:AE23"/>
    <mergeCell ref="A5:B21"/>
    <mergeCell ref="AL5:AM21"/>
    <mergeCell ref="F10:L13"/>
    <mergeCell ref="C11:C12"/>
    <mergeCell ref="AK11:AK12"/>
    <mergeCell ref="A1:AM1"/>
    <mergeCell ref="A2:AM2"/>
    <mergeCell ref="Q3:W4"/>
    <mergeCell ref="I4:L4"/>
    <mergeCell ref="AB4:AE4"/>
  </mergeCells>
  <phoneticPr fontId="3"/>
  <printOptions horizontalCentered="1" verticalCentered="1"/>
  <pageMargins left="0.78740157480314965" right="0.39370078740157483" top="0" bottom="0" header="0.31496062992125984" footer="0.31496062992125984"/>
  <pageSetup paperSize="9" scale="79" orientation="portrait" horizontalDpi="4294967293" verticalDpi="4294967293"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7030A0"/>
  </sheetPr>
  <dimension ref="A1:B21"/>
  <sheetViews>
    <sheetView zoomScale="70" zoomScaleNormal="70" workbookViewId="0">
      <selection activeCell="H5" sqref="H5"/>
    </sheetView>
  </sheetViews>
  <sheetFormatPr defaultColWidth="9.86328125" defaultRowHeight="13.5"/>
  <cols>
    <col min="1" max="1" width="7.86328125" style="355" customWidth="1"/>
    <col min="2" max="2" width="105" style="355" customWidth="1"/>
    <col min="3" max="256" width="9.86328125" style="356"/>
    <col min="257" max="257" width="7.86328125" style="356" customWidth="1"/>
    <col min="258" max="258" width="105" style="356" customWidth="1"/>
    <col min="259" max="512" width="9.86328125" style="356"/>
    <col min="513" max="513" width="7.86328125" style="356" customWidth="1"/>
    <col min="514" max="514" width="105" style="356" customWidth="1"/>
    <col min="515" max="768" width="9.86328125" style="356"/>
    <col min="769" max="769" width="7.86328125" style="356" customWidth="1"/>
    <col min="770" max="770" width="105" style="356" customWidth="1"/>
    <col min="771" max="1024" width="9.86328125" style="356"/>
    <col min="1025" max="1025" width="7.86328125" style="356" customWidth="1"/>
    <col min="1026" max="1026" width="105" style="356" customWidth="1"/>
    <col min="1027" max="1280" width="9.86328125" style="356"/>
    <col min="1281" max="1281" width="7.86328125" style="356" customWidth="1"/>
    <col min="1282" max="1282" width="105" style="356" customWidth="1"/>
    <col min="1283" max="1536" width="9.86328125" style="356"/>
    <col min="1537" max="1537" width="7.86328125" style="356" customWidth="1"/>
    <col min="1538" max="1538" width="105" style="356" customWidth="1"/>
    <col min="1539" max="1792" width="9.86328125" style="356"/>
    <col min="1793" max="1793" width="7.86328125" style="356" customWidth="1"/>
    <col min="1794" max="1794" width="105" style="356" customWidth="1"/>
    <col min="1795" max="2048" width="9.86328125" style="356"/>
    <col min="2049" max="2049" width="7.86328125" style="356" customWidth="1"/>
    <col min="2050" max="2050" width="105" style="356" customWidth="1"/>
    <col min="2051" max="2304" width="9.86328125" style="356"/>
    <col min="2305" max="2305" width="7.86328125" style="356" customWidth="1"/>
    <col min="2306" max="2306" width="105" style="356" customWidth="1"/>
    <col min="2307" max="2560" width="9.86328125" style="356"/>
    <col min="2561" max="2561" width="7.86328125" style="356" customWidth="1"/>
    <col min="2562" max="2562" width="105" style="356" customWidth="1"/>
    <col min="2563" max="2816" width="9.86328125" style="356"/>
    <col min="2817" max="2817" width="7.86328125" style="356" customWidth="1"/>
    <col min="2818" max="2818" width="105" style="356" customWidth="1"/>
    <col min="2819" max="3072" width="9.86328125" style="356"/>
    <col min="3073" max="3073" width="7.86328125" style="356" customWidth="1"/>
    <col min="3074" max="3074" width="105" style="356" customWidth="1"/>
    <col min="3075" max="3328" width="9.86328125" style="356"/>
    <col min="3329" max="3329" width="7.86328125" style="356" customWidth="1"/>
    <col min="3330" max="3330" width="105" style="356" customWidth="1"/>
    <col min="3331" max="3584" width="9.86328125" style="356"/>
    <col min="3585" max="3585" width="7.86328125" style="356" customWidth="1"/>
    <col min="3586" max="3586" width="105" style="356" customWidth="1"/>
    <col min="3587" max="3840" width="9.86328125" style="356"/>
    <col min="3841" max="3841" width="7.86328125" style="356" customWidth="1"/>
    <col min="3842" max="3842" width="105" style="356" customWidth="1"/>
    <col min="3843" max="4096" width="9.86328125" style="356"/>
    <col min="4097" max="4097" width="7.86328125" style="356" customWidth="1"/>
    <col min="4098" max="4098" width="105" style="356" customWidth="1"/>
    <col min="4099" max="4352" width="9.86328125" style="356"/>
    <col min="4353" max="4353" width="7.86328125" style="356" customWidth="1"/>
    <col min="4354" max="4354" width="105" style="356" customWidth="1"/>
    <col min="4355" max="4608" width="9.86328125" style="356"/>
    <col min="4609" max="4609" width="7.86328125" style="356" customWidth="1"/>
    <col min="4610" max="4610" width="105" style="356" customWidth="1"/>
    <col min="4611" max="4864" width="9.86328125" style="356"/>
    <col min="4865" max="4865" width="7.86328125" style="356" customWidth="1"/>
    <col min="4866" max="4866" width="105" style="356" customWidth="1"/>
    <col min="4867" max="5120" width="9.86328125" style="356"/>
    <col min="5121" max="5121" width="7.86328125" style="356" customWidth="1"/>
    <col min="5122" max="5122" width="105" style="356" customWidth="1"/>
    <col min="5123" max="5376" width="9.86328125" style="356"/>
    <col min="5377" max="5377" width="7.86328125" style="356" customWidth="1"/>
    <col min="5378" max="5378" width="105" style="356" customWidth="1"/>
    <col min="5379" max="5632" width="9.86328125" style="356"/>
    <col min="5633" max="5633" width="7.86328125" style="356" customWidth="1"/>
    <col min="5634" max="5634" width="105" style="356" customWidth="1"/>
    <col min="5635" max="5888" width="9.86328125" style="356"/>
    <col min="5889" max="5889" width="7.86328125" style="356" customWidth="1"/>
    <col min="5890" max="5890" width="105" style="356" customWidth="1"/>
    <col min="5891" max="6144" width="9.86328125" style="356"/>
    <col min="6145" max="6145" width="7.86328125" style="356" customWidth="1"/>
    <col min="6146" max="6146" width="105" style="356" customWidth="1"/>
    <col min="6147" max="6400" width="9.86328125" style="356"/>
    <col min="6401" max="6401" width="7.86328125" style="356" customWidth="1"/>
    <col min="6402" max="6402" width="105" style="356" customWidth="1"/>
    <col min="6403" max="6656" width="9.86328125" style="356"/>
    <col min="6657" max="6657" width="7.86328125" style="356" customWidth="1"/>
    <col min="6658" max="6658" width="105" style="356" customWidth="1"/>
    <col min="6659" max="6912" width="9.86328125" style="356"/>
    <col min="6913" max="6913" width="7.86328125" style="356" customWidth="1"/>
    <col min="6914" max="6914" width="105" style="356" customWidth="1"/>
    <col min="6915" max="7168" width="9.86328125" style="356"/>
    <col min="7169" max="7169" width="7.86328125" style="356" customWidth="1"/>
    <col min="7170" max="7170" width="105" style="356" customWidth="1"/>
    <col min="7171" max="7424" width="9.86328125" style="356"/>
    <col min="7425" max="7425" width="7.86328125" style="356" customWidth="1"/>
    <col min="7426" max="7426" width="105" style="356" customWidth="1"/>
    <col min="7427" max="7680" width="9.86328125" style="356"/>
    <col min="7681" max="7681" width="7.86328125" style="356" customWidth="1"/>
    <col min="7682" max="7682" width="105" style="356" customWidth="1"/>
    <col min="7683" max="7936" width="9.86328125" style="356"/>
    <col min="7937" max="7937" width="7.86328125" style="356" customWidth="1"/>
    <col min="7938" max="7938" width="105" style="356" customWidth="1"/>
    <col min="7939" max="8192" width="9.86328125" style="356"/>
    <col min="8193" max="8193" width="7.86328125" style="356" customWidth="1"/>
    <col min="8194" max="8194" width="105" style="356" customWidth="1"/>
    <col min="8195" max="8448" width="9.86328125" style="356"/>
    <col min="8449" max="8449" width="7.86328125" style="356" customWidth="1"/>
    <col min="8450" max="8450" width="105" style="356" customWidth="1"/>
    <col min="8451" max="8704" width="9.86328125" style="356"/>
    <col min="8705" max="8705" width="7.86328125" style="356" customWidth="1"/>
    <col min="8706" max="8706" width="105" style="356" customWidth="1"/>
    <col min="8707" max="8960" width="9.86328125" style="356"/>
    <col min="8961" max="8961" width="7.86328125" style="356" customWidth="1"/>
    <col min="8962" max="8962" width="105" style="356" customWidth="1"/>
    <col min="8963" max="9216" width="9.86328125" style="356"/>
    <col min="9217" max="9217" width="7.86328125" style="356" customWidth="1"/>
    <col min="9218" max="9218" width="105" style="356" customWidth="1"/>
    <col min="9219" max="9472" width="9.86328125" style="356"/>
    <col min="9473" max="9473" width="7.86328125" style="356" customWidth="1"/>
    <col min="9474" max="9474" width="105" style="356" customWidth="1"/>
    <col min="9475" max="9728" width="9.86328125" style="356"/>
    <col min="9729" max="9729" width="7.86328125" style="356" customWidth="1"/>
    <col min="9730" max="9730" width="105" style="356" customWidth="1"/>
    <col min="9731" max="9984" width="9.86328125" style="356"/>
    <col min="9985" max="9985" width="7.86328125" style="356" customWidth="1"/>
    <col min="9986" max="9986" width="105" style="356" customWidth="1"/>
    <col min="9987" max="10240" width="9.86328125" style="356"/>
    <col min="10241" max="10241" width="7.86328125" style="356" customWidth="1"/>
    <col min="10242" max="10242" width="105" style="356" customWidth="1"/>
    <col min="10243" max="10496" width="9.86328125" style="356"/>
    <col min="10497" max="10497" width="7.86328125" style="356" customWidth="1"/>
    <col min="10498" max="10498" width="105" style="356" customWidth="1"/>
    <col min="10499" max="10752" width="9.86328125" style="356"/>
    <col min="10753" max="10753" width="7.86328125" style="356" customWidth="1"/>
    <col min="10754" max="10754" width="105" style="356" customWidth="1"/>
    <col min="10755" max="11008" width="9.86328125" style="356"/>
    <col min="11009" max="11009" width="7.86328125" style="356" customWidth="1"/>
    <col min="11010" max="11010" width="105" style="356" customWidth="1"/>
    <col min="11011" max="11264" width="9.86328125" style="356"/>
    <col min="11265" max="11265" width="7.86328125" style="356" customWidth="1"/>
    <col min="11266" max="11266" width="105" style="356" customWidth="1"/>
    <col min="11267" max="11520" width="9.86328125" style="356"/>
    <col min="11521" max="11521" width="7.86328125" style="356" customWidth="1"/>
    <col min="11522" max="11522" width="105" style="356" customWidth="1"/>
    <col min="11523" max="11776" width="9.86328125" style="356"/>
    <col min="11777" max="11777" width="7.86328125" style="356" customWidth="1"/>
    <col min="11778" max="11778" width="105" style="356" customWidth="1"/>
    <col min="11779" max="12032" width="9.86328125" style="356"/>
    <col min="12033" max="12033" width="7.86328125" style="356" customWidth="1"/>
    <col min="12034" max="12034" width="105" style="356" customWidth="1"/>
    <col min="12035" max="12288" width="9.86328125" style="356"/>
    <col min="12289" max="12289" width="7.86328125" style="356" customWidth="1"/>
    <col min="12290" max="12290" width="105" style="356" customWidth="1"/>
    <col min="12291" max="12544" width="9.86328125" style="356"/>
    <col min="12545" max="12545" width="7.86328125" style="356" customWidth="1"/>
    <col min="12546" max="12546" width="105" style="356" customWidth="1"/>
    <col min="12547" max="12800" width="9.86328125" style="356"/>
    <col min="12801" max="12801" width="7.86328125" style="356" customWidth="1"/>
    <col min="12802" max="12802" width="105" style="356" customWidth="1"/>
    <col min="12803" max="13056" width="9.86328125" style="356"/>
    <col min="13057" max="13057" width="7.86328125" style="356" customWidth="1"/>
    <col min="13058" max="13058" width="105" style="356" customWidth="1"/>
    <col min="13059" max="13312" width="9.86328125" style="356"/>
    <col min="13313" max="13313" width="7.86328125" style="356" customWidth="1"/>
    <col min="13314" max="13314" width="105" style="356" customWidth="1"/>
    <col min="13315" max="13568" width="9.86328125" style="356"/>
    <col min="13569" max="13569" width="7.86328125" style="356" customWidth="1"/>
    <col min="13570" max="13570" width="105" style="356" customWidth="1"/>
    <col min="13571" max="13824" width="9.86328125" style="356"/>
    <col min="13825" max="13825" width="7.86328125" style="356" customWidth="1"/>
    <col min="13826" max="13826" width="105" style="356" customWidth="1"/>
    <col min="13827" max="14080" width="9.86328125" style="356"/>
    <col min="14081" max="14081" width="7.86328125" style="356" customWidth="1"/>
    <col min="14082" max="14082" width="105" style="356" customWidth="1"/>
    <col min="14083" max="14336" width="9.86328125" style="356"/>
    <col min="14337" max="14337" width="7.86328125" style="356" customWidth="1"/>
    <col min="14338" max="14338" width="105" style="356" customWidth="1"/>
    <col min="14339" max="14592" width="9.86328125" style="356"/>
    <col min="14593" max="14593" width="7.86328125" style="356" customWidth="1"/>
    <col min="14594" max="14594" width="105" style="356" customWidth="1"/>
    <col min="14595" max="14848" width="9.86328125" style="356"/>
    <col min="14849" max="14849" width="7.86328125" style="356" customWidth="1"/>
    <col min="14850" max="14850" width="105" style="356" customWidth="1"/>
    <col min="14851" max="15104" width="9.86328125" style="356"/>
    <col min="15105" max="15105" width="7.86328125" style="356" customWidth="1"/>
    <col min="15106" max="15106" width="105" style="356" customWidth="1"/>
    <col min="15107" max="15360" width="9.86328125" style="356"/>
    <col min="15361" max="15361" width="7.86328125" style="356" customWidth="1"/>
    <col min="15362" max="15362" width="105" style="356" customWidth="1"/>
    <col min="15363" max="15616" width="9.86328125" style="356"/>
    <col min="15617" max="15617" width="7.86328125" style="356" customWidth="1"/>
    <col min="15618" max="15618" width="105" style="356" customWidth="1"/>
    <col min="15619" max="15872" width="9.86328125" style="356"/>
    <col min="15873" max="15873" width="7.86328125" style="356" customWidth="1"/>
    <col min="15874" max="15874" width="105" style="356" customWidth="1"/>
    <col min="15875" max="16128" width="9.86328125" style="356"/>
    <col min="16129" max="16129" width="7.86328125" style="356" customWidth="1"/>
    <col min="16130" max="16130" width="105" style="356" customWidth="1"/>
    <col min="16131" max="16384" width="9.86328125" style="356"/>
  </cols>
  <sheetData>
    <row r="1" spans="1:2" ht="21.75" customHeight="1">
      <c r="A1" s="354" t="s">
        <v>562</v>
      </c>
    </row>
    <row r="2" spans="1:2" ht="32.25" customHeight="1">
      <c r="A2" s="354" t="s">
        <v>563</v>
      </c>
      <c r="B2" s="357" t="s">
        <v>572</v>
      </c>
    </row>
    <row r="3" spans="1:2" ht="38.25" customHeight="1">
      <c r="B3" s="358" t="s">
        <v>564</v>
      </c>
    </row>
    <row r="4" spans="1:2" ht="29.25" customHeight="1" thickBot="1"/>
    <row r="5" spans="1:2" ht="160.5" customHeight="1" thickTop="1">
      <c r="B5" s="359" t="s">
        <v>565</v>
      </c>
    </row>
    <row r="6" spans="1:2" ht="28.4" customHeight="1" thickBot="1">
      <c r="B6" s="360"/>
    </row>
    <row r="7" spans="1:2" ht="28.4" customHeight="1" thickTop="1">
      <c r="B7" s="361"/>
    </row>
    <row r="8" spans="1:2" ht="29.25" customHeight="1">
      <c r="A8" s="362" t="s">
        <v>566</v>
      </c>
    </row>
    <row r="9" spans="1:2" ht="29.25" customHeight="1"/>
    <row r="10" spans="1:2" ht="29.25" customHeight="1">
      <c r="A10" s="354" t="s">
        <v>567</v>
      </c>
    </row>
    <row r="11" spans="1:2" ht="29.25" customHeight="1"/>
    <row r="12" spans="1:2" ht="29.25" customHeight="1">
      <c r="A12" s="362" t="s">
        <v>568</v>
      </c>
    </row>
    <row r="13" spans="1:2" ht="20.25" customHeight="1"/>
    <row r="14" spans="1:2" ht="29.25" customHeight="1">
      <c r="A14" s="354" t="s">
        <v>569</v>
      </c>
      <c r="B14" s="363" t="s">
        <v>570</v>
      </c>
    </row>
    <row r="15" spans="1:2" ht="29.25" customHeight="1"/>
    <row r="16" spans="1:2" ht="29.25" customHeight="1"/>
    <row r="17" ht="29.25" customHeight="1"/>
    <row r="18" ht="29.25" customHeight="1"/>
    <row r="19" ht="29.25" customHeight="1"/>
    <row r="20" ht="29.25" customHeight="1"/>
    <row r="21" ht="29.25" customHeight="1"/>
  </sheetData>
  <phoneticPr fontId="3"/>
  <pageMargins left="0.78740157480314965" right="0.47244094488188981" top="0.59055118110236227" bottom="0.59055118110236227" header="0.51181102362204722" footer="0.51181102362204722"/>
  <pageSetup paperSize="9" orientation="landscape" horizontalDpi="4294967293" verticalDpi="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CCFFFF"/>
  </sheetPr>
  <dimension ref="A1:M31"/>
  <sheetViews>
    <sheetView zoomScale="55" zoomScaleNormal="55" workbookViewId="0">
      <selection activeCell="T13" sqref="T13"/>
    </sheetView>
  </sheetViews>
  <sheetFormatPr defaultRowHeight="13.25"/>
  <sheetData>
    <row r="1" spans="1:13" ht="41.25" customHeight="1">
      <c r="A1" s="622" t="s">
        <v>571</v>
      </c>
      <c r="B1" s="622"/>
      <c r="C1" s="622"/>
      <c r="D1" s="622"/>
      <c r="E1" s="622"/>
      <c r="F1" s="622"/>
      <c r="G1" s="622"/>
      <c r="H1" s="622"/>
      <c r="I1" s="622"/>
      <c r="J1" s="622"/>
      <c r="K1" s="622"/>
      <c r="L1" s="622"/>
      <c r="M1" s="622"/>
    </row>
    <row r="31" ht="28.5" customHeight="1"/>
  </sheetData>
  <mergeCells count="1">
    <mergeCell ref="A1:M1"/>
  </mergeCells>
  <phoneticPr fontId="3"/>
  <pageMargins left="0.70866141732283472" right="0.70866141732283472" top="0.74803149606299213" bottom="0.74803149606299213" header="0.31496062992125984" footer="0.31496062992125984"/>
  <pageSetup paperSize="9" orientation="landscape" horizontalDpi="4294967293"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2</vt:i4>
      </vt:variant>
    </vt:vector>
  </HeadingPairs>
  <TitlesOfParts>
    <vt:vector size="11" baseType="lpstr">
      <vt:lpstr>実施要綱</vt:lpstr>
      <vt:lpstr>予選組合せ</vt:lpstr>
      <vt:lpstr>予選リーグ結果</vt:lpstr>
      <vt:lpstr>予選星取表</vt:lpstr>
      <vt:lpstr>決勝トーナメント最終結果</vt:lpstr>
      <vt:lpstr>フレンドリートーナメント最終結果 </vt:lpstr>
      <vt:lpstr>決勝T会場設営</vt:lpstr>
      <vt:lpstr>駐車券</vt:lpstr>
      <vt:lpstr>南大分SP駐車エリア</vt:lpstr>
      <vt:lpstr>予選星取表!Print_Area</vt:lpstr>
      <vt:lpstr>予選組合せ!Print_Area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U0003</dc:creator>
  <cp:lastModifiedBy>上野貴士</cp:lastModifiedBy>
  <cp:lastPrinted>2019-07-15T06:33:02Z</cp:lastPrinted>
  <dcterms:created xsi:type="dcterms:W3CDTF">2007-07-10T02:37:53Z</dcterms:created>
  <dcterms:modified xsi:type="dcterms:W3CDTF">2019-07-15T08:02:32Z</dcterms:modified>
</cp:coreProperties>
</file>