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18\all_japan\"/>
    </mc:Choice>
  </mc:AlternateContent>
  <xr:revisionPtr revIDLastSave="0" documentId="13_ncr:1_{F218FDA2-2090-4BB9-8C19-001FFE3A2EAB}" xr6:coauthVersionLast="38" xr6:coauthVersionMax="38" xr10:uidLastSave="{00000000-0000-0000-0000-000000000000}"/>
  <bookViews>
    <workbookView xWindow="-15" yWindow="4050" windowWidth="20550" windowHeight="4095" tabRatio="952" firstSheet="1" activeTab="1" xr2:uid="{00000000-000D-0000-FFFF-FFFF00000000}"/>
  </bookViews>
  <sheets>
    <sheet name="選択肢" sheetId="15" state="hidden" r:id="rId1"/>
    <sheet name="tournament" sheetId="1" r:id="rId2"/>
    <sheet name="決勝公式記録【Match No,98】" sheetId="17" r:id="rId3"/>
    <sheet name="準決勝以降日程(181124・25)" sheetId="14" r:id="rId4"/>
    <sheet name="4回戦,準々決勝スケジュール(181118)" sheetId="10" r:id="rId5"/>
    <sheet name="2,3回戦スケジュール(181111)" sheetId="8" r:id="rId6"/>
    <sheet name="1回戦スケジュール(181104)" sheetId="6" r:id="rId7"/>
    <sheet name="1回戦スケジュール(181103)" sheetId="16" r:id="rId8"/>
    <sheet name="参加チーム" sheetId="5" r:id="rId9"/>
    <sheet name="大会会場詳細" sheetId="2" r:id="rId10"/>
  </sheets>
  <definedNames>
    <definedName name="_xlnm._FilterDatabase" localSheetId="8" hidden="1">参加チーム!$A$1:$K$100</definedName>
    <definedName name="_xlnm.Print_Area" localSheetId="2">'決勝公式記録【Match No,98】'!$A$1:$AJ$71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4" l="1"/>
  <c r="L24" i="1" l="1"/>
  <c r="B13" i="16"/>
  <c r="J13" i="16" l="1"/>
  <c r="L5" i="16"/>
  <c r="K13" i="16" s="1"/>
  <c r="D5" i="16"/>
  <c r="C13" i="16" s="1"/>
  <c r="A1" i="16"/>
  <c r="K38" i="14" l="1"/>
  <c r="A1" i="14" l="1"/>
  <c r="K34" i="14"/>
  <c r="C6" i="10"/>
  <c r="C5" i="10"/>
  <c r="K10" i="10"/>
  <c r="C10" i="10"/>
  <c r="K9" i="14"/>
  <c r="A1" i="10"/>
  <c r="A1" i="8"/>
  <c r="A1" i="6"/>
  <c r="AG112" i="1" l="1"/>
  <c r="AI115" i="1"/>
  <c r="AI108" i="1"/>
  <c r="AG98" i="1"/>
  <c r="AI101" i="1"/>
  <c r="AI82" i="1"/>
  <c r="AI89" i="1" s="1"/>
  <c r="AG72" i="1"/>
  <c r="AI75" i="1"/>
  <c r="AG60" i="1"/>
  <c r="AG46" i="1"/>
  <c r="AI63" i="1"/>
  <c r="AI56" i="1"/>
  <c r="AI49" i="1"/>
  <c r="AG34" i="1"/>
  <c r="AG20" i="1"/>
  <c r="AI37" i="1"/>
  <c r="AI30" i="1"/>
  <c r="AI23" i="1"/>
  <c r="N112" i="1"/>
  <c r="N98" i="1"/>
  <c r="L115" i="1"/>
  <c r="L108" i="1"/>
  <c r="L101" i="1"/>
  <c r="N86" i="1"/>
  <c r="N72" i="1"/>
  <c r="L89" i="1"/>
  <c r="L82" i="1"/>
  <c r="L75" i="1"/>
  <c r="N60" i="1"/>
  <c r="N46" i="1"/>
  <c r="L63" i="1"/>
  <c r="L56" i="1"/>
  <c r="L50" i="1"/>
  <c r="N34" i="1"/>
  <c r="N20" i="1"/>
  <c r="L37" i="1"/>
  <c r="L30" i="1"/>
  <c r="AO105" i="1"/>
  <c r="B105" i="1"/>
  <c r="B79" i="1"/>
  <c r="AO79" i="1"/>
  <c r="AO27" i="1"/>
  <c r="B41" i="6" s="1"/>
  <c r="J20" i="8" s="1"/>
  <c r="AO115" i="1"/>
  <c r="F68" i="6" s="1"/>
  <c r="J77" i="8" s="1"/>
  <c r="AO117" i="1"/>
  <c r="N77" i="8" s="1"/>
  <c r="J89" i="8" s="1"/>
  <c r="N17" i="10" s="1"/>
  <c r="J26" i="10" s="1"/>
  <c r="K20" i="14" s="1"/>
  <c r="AO113" i="1"/>
  <c r="B68" i="6" s="1"/>
  <c r="AO53" i="1"/>
  <c r="B53" i="1"/>
  <c r="F14" i="16" s="1"/>
  <c r="F38" i="8" s="1"/>
  <c r="B27" i="1"/>
  <c r="F17" i="6" s="1"/>
  <c r="F23" i="8" s="1"/>
  <c r="F29" i="8" s="1"/>
  <c r="L8" i="8"/>
  <c r="K76" i="8" s="1"/>
  <c r="L7" i="8"/>
  <c r="K55" i="8" s="1"/>
  <c r="L6" i="8"/>
  <c r="K34" i="8" s="1"/>
  <c r="L5" i="8"/>
  <c r="K13" i="8" s="1"/>
  <c r="D8" i="8"/>
  <c r="C76" i="8" s="1"/>
  <c r="D7" i="8"/>
  <c r="C55" i="8" s="1"/>
  <c r="D6" i="8"/>
  <c r="C34" i="8" s="1"/>
  <c r="D5" i="8"/>
  <c r="C13" i="8" s="1"/>
  <c r="AO111" i="1"/>
  <c r="N44" i="6" s="1"/>
  <c r="N80" i="8" s="1"/>
  <c r="J76" i="6"/>
  <c r="B76" i="6"/>
  <c r="J55" i="6"/>
  <c r="B55" i="6"/>
  <c r="J34" i="6"/>
  <c r="B34" i="6"/>
  <c r="J13" i="6"/>
  <c r="B13" i="6"/>
  <c r="L5" i="6"/>
  <c r="K13" i="6" s="1"/>
  <c r="L8" i="6"/>
  <c r="K76" i="6" s="1"/>
  <c r="L7" i="6"/>
  <c r="K55" i="6" s="1"/>
  <c r="L6" i="6"/>
  <c r="K34" i="6" s="1"/>
  <c r="D6" i="6"/>
  <c r="C34" i="6" s="1"/>
  <c r="D7" i="6"/>
  <c r="C55" i="6" s="1"/>
  <c r="D8" i="6"/>
  <c r="C76" i="6" s="1"/>
  <c r="D5" i="6"/>
  <c r="C13" i="6" s="1"/>
  <c r="B17" i="1"/>
  <c r="J35" i="6" s="1"/>
  <c r="B19" i="1"/>
  <c r="N35" i="6" s="1"/>
  <c r="F20" i="8" s="1"/>
  <c r="B21" i="1"/>
  <c r="J17" i="6" s="1"/>
  <c r="B23" i="1"/>
  <c r="N17" i="6" s="1"/>
  <c r="B23" i="8" s="1"/>
  <c r="B25" i="1"/>
  <c r="B17" i="6" s="1"/>
  <c r="B29" i="1"/>
  <c r="B17" i="8" s="1"/>
  <c r="F26" i="8" s="1"/>
  <c r="F11" i="10" s="1"/>
  <c r="B31" i="1"/>
  <c r="J56" i="6" s="1"/>
  <c r="F17" i="8" s="1"/>
  <c r="B33" i="1"/>
  <c r="N56" i="6" s="1"/>
  <c r="B35" i="1"/>
  <c r="B59" i="6" s="1"/>
  <c r="B37" i="1"/>
  <c r="F59" i="6" s="1"/>
  <c r="B14" i="8" s="1"/>
  <c r="B39" i="1"/>
  <c r="F14" i="8" s="1"/>
  <c r="B26" i="8" s="1"/>
  <c r="B41" i="1"/>
  <c r="B35" i="8" s="1"/>
  <c r="B43" i="1"/>
  <c r="J29" i="6" s="1"/>
  <c r="B45" i="1"/>
  <c r="N29" i="6" s="1"/>
  <c r="F35" i="8" s="1"/>
  <c r="B47" i="1"/>
  <c r="B20" i="6" s="1"/>
  <c r="B49" i="1"/>
  <c r="F20" i="6" s="1"/>
  <c r="B38" i="8" s="1"/>
  <c r="B51" i="1"/>
  <c r="B14" i="16" s="1"/>
  <c r="B55" i="1"/>
  <c r="B41" i="8" s="1"/>
  <c r="B57" i="1"/>
  <c r="J59" i="6" s="1"/>
  <c r="F41" i="8" s="1"/>
  <c r="B59" i="1"/>
  <c r="N59" i="6" s="1"/>
  <c r="B61" i="1"/>
  <c r="B35" i="6" s="1"/>
  <c r="B44" i="8" s="1"/>
  <c r="B63" i="1"/>
  <c r="F35" i="6" s="1"/>
  <c r="B65" i="1"/>
  <c r="F44" i="8" s="1"/>
  <c r="F50" i="8" s="1"/>
  <c r="F14" i="10" s="1"/>
  <c r="F23" i="10" s="1"/>
  <c r="B67" i="1"/>
  <c r="B56" i="8" s="1"/>
  <c r="B69" i="1"/>
  <c r="B38" i="6" s="1"/>
  <c r="B71" i="1"/>
  <c r="F38" i="6" s="1"/>
  <c r="F56" i="8" s="1"/>
  <c r="B73" i="1"/>
  <c r="B62" i="6" s="1"/>
  <c r="B59" i="8" s="1"/>
  <c r="B75" i="1"/>
  <c r="F62" i="6" s="1"/>
  <c r="B77" i="1"/>
  <c r="F59" i="8" s="1"/>
  <c r="F68" i="8" s="1"/>
  <c r="B81" i="1"/>
  <c r="B62" i="8" s="1"/>
  <c r="B71" i="8" s="1"/>
  <c r="F17" i="10" s="1"/>
  <c r="B83" i="1"/>
  <c r="B92" i="6" s="1"/>
  <c r="B85" i="1"/>
  <c r="F92" i="6" s="1"/>
  <c r="F62" i="8" s="1"/>
  <c r="B87" i="1"/>
  <c r="J80" i="6" s="1"/>
  <c r="B89" i="1"/>
  <c r="N80" i="6" s="1"/>
  <c r="B65" i="8" s="1"/>
  <c r="F71" i="8" s="1"/>
  <c r="B91" i="1"/>
  <c r="F65" i="8" s="1"/>
  <c r="B93" i="1"/>
  <c r="B77" i="8" s="1"/>
  <c r="B95" i="1"/>
  <c r="J14" i="16" s="1"/>
  <c r="B97" i="1"/>
  <c r="N14" i="16" s="1"/>
  <c r="F77" i="8" s="1"/>
  <c r="B89" i="8" s="1"/>
  <c r="B99" i="1"/>
  <c r="J20" i="6" s="1"/>
  <c r="B101" i="1"/>
  <c r="N20" i="6" s="1"/>
  <c r="B80" i="8" s="1"/>
  <c r="B103" i="1"/>
  <c r="F80" i="8" s="1"/>
  <c r="F89" i="8" s="1"/>
  <c r="B20" i="10" s="1"/>
  <c r="F26" i="10" s="1"/>
  <c r="K14" i="14" s="1"/>
  <c r="B107" i="1"/>
  <c r="B83" i="8" s="1"/>
  <c r="B92" i="8" s="1"/>
  <c r="B109" i="1"/>
  <c r="J38" i="6" s="1"/>
  <c r="B111" i="1"/>
  <c r="N38" i="6" s="1"/>
  <c r="F83" i="8" s="1"/>
  <c r="B113" i="1"/>
  <c r="B23" i="6" s="1"/>
  <c r="B115" i="1"/>
  <c r="F23" i="6" s="1"/>
  <c r="B86" i="8" s="1"/>
  <c r="B117" i="1"/>
  <c r="F86" i="8" s="1"/>
  <c r="F92" i="8" s="1"/>
  <c r="F20" i="10" s="1"/>
  <c r="B15" i="1"/>
  <c r="B20" i="8" s="1"/>
  <c r="B29" i="8" s="1"/>
  <c r="B11" i="10" s="1"/>
  <c r="B23" i="10" s="1"/>
  <c r="D14" i="14" s="1"/>
  <c r="AO17" i="1"/>
  <c r="J83" i="6" s="1"/>
  <c r="AO19" i="1"/>
  <c r="N83" i="6" s="1"/>
  <c r="N14" i="8" s="1"/>
  <c r="J26" i="8" s="1"/>
  <c r="AO21" i="1"/>
  <c r="J86" i="6" s="1"/>
  <c r="AO23" i="1"/>
  <c r="N86" i="6" s="1"/>
  <c r="J17" i="8" s="1"/>
  <c r="AO25" i="1"/>
  <c r="N17" i="8" s="1"/>
  <c r="AO29" i="1"/>
  <c r="F41" i="6" s="1"/>
  <c r="AO31" i="1"/>
  <c r="J23" i="6" s="1"/>
  <c r="N20" i="8" s="1"/>
  <c r="AO33" i="1"/>
  <c r="N23" i="6" s="1"/>
  <c r="AO35" i="1"/>
  <c r="J47" i="6" s="1"/>
  <c r="AO37" i="1"/>
  <c r="N47" i="6" s="1"/>
  <c r="J23" i="8" s="1"/>
  <c r="N29" i="8" s="1"/>
  <c r="AO39" i="1"/>
  <c r="N23" i="8" s="1"/>
  <c r="AO41" i="1"/>
  <c r="J35" i="8" s="1"/>
  <c r="AO43" i="1"/>
  <c r="B26" i="6" s="1"/>
  <c r="N35" i="8" s="1"/>
  <c r="AO45" i="1"/>
  <c r="F26" i="6" s="1"/>
  <c r="AO47" i="1"/>
  <c r="B65" i="6" s="1"/>
  <c r="AO49" i="1"/>
  <c r="F65" i="6" s="1"/>
  <c r="J38" i="8" s="1"/>
  <c r="AO51" i="1"/>
  <c r="N38" i="8" s="1"/>
  <c r="AO55" i="1"/>
  <c r="J41" i="8" s="1"/>
  <c r="J50" i="8" s="1"/>
  <c r="N14" i="10" s="1"/>
  <c r="AO57" i="1"/>
  <c r="J62" i="6" s="1"/>
  <c r="N41" i="8" s="1"/>
  <c r="AO59" i="1"/>
  <c r="N62" i="6" s="1"/>
  <c r="AO61" i="1"/>
  <c r="B44" i="6" s="1"/>
  <c r="J44" i="8" s="1"/>
  <c r="N50" i="8" s="1"/>
  <c r="AO63" i="1"/>
  <c r="F44" i="6" s="1"/>
  <c r="AO65" i="1"/>
  <c r="N44" i="8" s="1"/>
  <c r="AO67" i="1"/>
  <c r="J56" i="8" s="1"/>
  <c r="AO69" i="1"/>
  <c r="J41" i="6" s="1"/>
  <c r="N56" i="8" s="1"/>
  <c r="AO71" i="1"/>
  <c r="N41" i="6" s="1"/>
  <c r="AO73" i="1"/>
  <c r="J26" i="6" s="1"/>
  <c r="AO75" i="1"/>
  <c r="N26" i="6" s="1"/>
  <c r="J59" i="8" s="1"/>
  <c r="AO77" i="1"/>
  <c r="N59" i="8" s="1"/>
  <c r="AO81" i="1"/>
  <c r="J62" i="8" s="1"/>
  <c r="AO83" i="1"/>
  <c r="B89" i="6" s="1"/>
  <c r="N62" i="8" s="1"/>
  <c r="J71" i="8" s="1"/>
  <c r="AO85" i="1"/>
  <c r="F89" i="6" s="1"/>
  <c r="AO87" i="1"/>
  <c r="J65" i="6" s="1"/>
  <c r="AO89" i="1"/>
  <c r="N65" i="6" s="1"/>
  <c r="J65" i="8" s="1"/>
  <c r="AO91" i="1"/>
  <c r="N65" i="8" s="1"/>
  <c r="N71" i="8" s="1"/>
  <c r="N20" i="10" s="1"/>
  <c r="N26" i="10" s="1"/>
  <c r="AO93" i="1"/>
  <c r="J86" i="8" s="1"/>
  <c r="N92" i="8" s="1"/>
  <c r="J17" i="10" s="1"/>
  <c r="AO95" i="1"/>
  <c r="B47" i="6" s="1"/>
  <c r="N86" i="8" s="1"/>
  <c r="AO97" i="1"/>
  <c r="AO99" i="1"/>
  <c r="AO101" i="1"/>
  <c r="AO103" i="1"/>
  <c r="N83" i="8" s="1"/>
  <c r="AO107" i="1"/>
  <c r="J80" i="8" s="1"/>
  <c r="N89" i="8" s="1"/>
  <c r="AO109" i="1"/>
  <c r="J44" i="6" s="1"/>
  <c r="AO15" i="1"/>
  <c r="J14" i="8" s="1"/>
  <c r="J76" i="8"/>
  <c r="J55" i="8"/>
  <c r="J34" i="8"/>
  <c r="B76" i="8"/>
  <c r="B55" i="8"/>
  <c r="B34" i="8"/>
  <c r="J13" i="8"/>
  <c r="B13" i="8"/>
  <c r="J29" i="8"/>
  <c r="N11" i="10" s="1"/>
  <c r="N26" i="8"/>
  <c r="J11" i="10" s="1"/>
  <c r="J23" i="10" s="1"/>
  <c r="D20" i="14" s="1"/>
  <c r="B26" i="10"/>
  <c r="N68" i="8"/>
  <c r="J68" i="8"/>
  <c r="J20" i="10" s="1"/>
  <c r="B68" i="8"/>
  <c r="B17" i="10" s="1"/>
  <c r="N47" i="8"/>
  <c r="J14" i="10" s="1"/>
  <c r="N23" i="10" s="1"/>
  <c r="J47" i="8"/>
  <c r="B50" i="8"/>
  <c r="F47" i="8"/>
  <c r="B47" i="8"/>
  <c r="B14" i="10" s="1"/>
  <c r="B29" i="6" l="1"/>
  <c r="J83" i="8" s="1"/>
  <c r="J92" i="8" s="1"/>
  <c r="F29" i="6"/>
  <c r="F47" i="6"/>
  <c r="AG86" i="1"/>
</calcChain>
</file>

<file path=xl/sharedStrings.xml><?xml version="1.0" encoding="utf-8"?>
<sst xmlns="http://schemas.openxmlformats.org/spreadsheetml/2006/main" count="1868" uniqueCount="727">
  <si>
    <t>1回戦</t>
    <rPh sb="1" eb="3">
      <t>カイセン</t>
    </rPh>
    <phoneticPr fontId="3"/>
  </si>
  <si>
    <t>2回戦</t>
    <rPh sb="1" eb="3">
      <t>カイセン</t>
    </rPh>
    <phoneticPr fontId="3"/>
  </si>
  <si>
    <t>3回戦</t>
    <rPh sb="1" eb="3">
      <t>カイセン</t>
    </rPh>
    <phoneticPr fontId="3"/>
  </si>
  <si>
    <t>4回戦</t>
    <rPh sb="1" eb="3">
      <t>カイセン</t>
    </rPh>
    <phoneticPr fontId="3"/>
  </si>
  <si>
    <t>準々決勝</t>
    <rPh sb="0" eb="4">
      <t>ジュンジュンケッショウ</t>
    </rPh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</si>
  <si>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</si>
  <si>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</si>
  <si>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＜時間割＞</t>
    <rPh sb="1" eb="4">
      <t>ジカンワリ</t>
    </rPh>
    <phoneticPr fontId="3"/>
  </si>
  <si>
    <t>＜日程＞</t>
    <rPh sb="1" eb="3">
      <t>ニッテイ</t>
    </rPh>
    <phoneticPr fontId="3"/>
  </si>
  <si>
    <t>県協会人工芝グラウンド</t>
    <rPh sb="0" eb="1">
      <t>ケン</t>
    </rPh>
    <rPh sb="1" eb="3">
      <t>キョウカイ</t>
    </rPh>
    <rPh sb="3" eb="5">
      <t>ジンコウ</t>
    </rPh>
    <rPh sb="5" eb="6">
      <t>シバ</t>
    </rPh>
    <phoneticPr fontId="2"/>
  </si>
  <si>
    <t>＜会場＞</t>
    <rPh sb="1" eb="3">
      <t>カイジョウ</t>
    </rPh>
    <phoneticPr fontId="3"/>
  </si>
  <si>
    <t>地域</t>
    <rPh sb="0" eb="2">
      <t>チイキ</t>
    </rPh>
    <phoneticPr fontId="2"/>
  </si>
  <si>
    <t>期日等</t>
    <rPh sb="0" eb="2">
      <t>キジツ</t>
    </rPh>
    <rPh sb="2" eb="3">
      <t>トウ</t>
    </rPh>
    <phoneticPr fontId="3"/>
  </si>
  <si>
    <t>会場</t>
    <rPh sb="0" eb="2">
      <t>カイジョウ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</si>
  <si>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</si>
  <si>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</si>
  <si>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中津</t>
    <rPh sb="0" eb="2">
      <t>ナカツ</t>
    </rPh>
    <phoneticPr fontId="3"/>
  </si>
  <si>
    <t>中津市小祝新町110番地</t>
    <phoneticPr fontId="3"/>
  </si>
  <si>
    <t>佐伯</t>
    <rPh sb="0" eb="2">
      <t>サイキ</t>
    </rPh>
    <phoneticPr fontId="3"/>
  </si>
  <si>
    <t>豊肥</t>
    <rPh sb="0" eb="1">
      <t>トヨ</t>
    </rPh>
    <rPh sb="1" eb="2">
      <t>フトシ</t>
    </rPh>
    <phoneticPr fontId="3"/>
  </si>
  <si>
    <t>豊後大野市三重町百枝1087番地</t>
    <rPh sb="14" eb="16">
      <t>バンチ</t>
    </rPh>
    <phoneticPr fontId="3"/>
  </si>
  <si>
    <t>0974-22-7679</t>
  </si>
  <si>
    <t>津久見・臼杵</t>
    <rPh sb="0" eb="3">
      <t>ツクミ</t>
    </rPh>
    <rPh sb="4" eb="6">
      <t>ウスキ</t>
    </rPh>
    <phoneticPr fontId="3"/>
  </si>
  <si>
    <t>臼杵市野津町大字原326番地</t>
    <phoneticPr fontId="3"/>
  </si>
  <si>
    <t>0974-32-7757</t>
    <phoneticPr fontId="3"/>
  </si>
  <si>
    <t>日田</t>
    <rPh sb="0" eb="2">
      <t>ヒタ</t>
    </rPh>
    <phoneticPr fontId="3"/>
  </si>
  <si>
    <t>玖珠町大字山田90番地</t>
    <phoneticPr fontId="3"/>
  </si>
  <si>
    <t>宇佐高田</t>
    <rPh sb="0" eb="2">
      <t>ウサ</t>
    </rPh>
    <rPh sb="2" eb="4">
      <t>タカタ</t>
    </rPh>
    <phoneticPr fontId="3"/>
  </si>
  <si>
    <t>速杵国東</t>
    <rPh sb="0" eb="1">
      <t>ハヤシ</t>
    </rPh>
    <rPh sb="1" eb="2">
      <t>キネ</t>
    </rPh>
    <rPh sb="2" eb="4">
      <t>クニサキ</t>
    </rPh>
    <phoneticPr fontId="3"/>
  </si>
  <si>
    <t>ﾌｯﾄﾎﾞｰﾙｾﾝﾀｰ大分きつき(杵築市営ｻｯｶｰ場)</t>
    <rPh sb="11" eb="13">
      <t>オオイタ</t>
    </rPh>
    <rPh sb="17" eb="19">
      <t>キツキ</t>
    </rPh>
    <rPh sb="19" eb="21">
      <t>シエイ</t>
    </rPh>
    <rPh sb="25" eb="26">
      <t>ジョウ</t>
    </rPh>
    <phoneticPr fontId="3"/>
  </si>
  <si>
    <t>杵築市山香町大字野原700-5</t>
    <phoneticPr fontId="3"/>
  </si>
  <si>
    <t>0977-28-5600</t>
    <phoneticPr fontId="3"/>
  </si>
  <si>
    <t>別府</t>
    <rPh sb="0" eb="2">
      <t>ベップ</t>
    </rPh>
    <phoneticPr fontId="3"/>
  </si>
  <si>
    <t>実相寺ｻｯｶｰ競技場(人工芝)</t>
    <rPh sb="0" eb="3">
      <t>ジッソウジ</t>
    </rPh>
    <rPh sb="7" eb="10">
      <t>キョウギジョウ</t>
    </rPh>
    <rPh sb="11" eb="13">
      <t>ジンコウ</t>
    </rPh>
    <rPh sb="13" eb="14">
      <t>シバ</t>
    </rPh>
    <phoneticPr fontId="3"/>
  </si>
  <si>
    <t>別府市大字鶴見3705番地</t>
    <phoneticPr fontId="3"/>
  </si>
  <si>
    <t>0977-26-0535
 (市民体育館内)</t>
    <phoneticPr fontId="3"/>
  </si>
  <si>
    <t>別府市大字鶴見3706番地</t>
  </si>
  <si>
    <t>0977-26-0536
 (市民体育館内)</t>
    <phoneticPr fontId="3"/>
  </si>
  <si>
    <t>地域</t>
    <rPh sb="0" eb="2">
      <t>チイキ</t>
    </rPh>
    <phoneticPr fontId="3"/>
  </si>
  <si>
    <t>No,</t>
    <phoneticPr fontId="2"/>
  </si>
  <si>
    <t>決勝</t>
    <rPh sb="0" eb="2">
      <t>ケッショウ</t>
    </rPh>
    <phoneticPr fontId="2"/>
  </si>
  <si>
    <t>準決勝</t>
    <rPh sb="0" eb="3">
      <t>ジュンケッショウ</t>
    </rPh>
    <phoneticPr fontId="2"/>
  </si>
  <si>
    <t>下段：時間割</t>
    <rPh sb="0" eb="2">
      <t>ゲダン</t>
    </rPh>
    <rPh sb="3" eb="5">
      <t>ジカン</t>
    </rPh>
    <rPh sb="5" eb="6">
      <t>ワリ</t>
    </rPh>
    <phoneticPr fontId="3"/>
  </si>
  <si>
    <t>上段：会場</t>
    <rPh sb="0" eb="1">
      <t>ウエ</t>
    </rPh>
    <rPh sb="1" eb="2">
      <t>ダン</t>
    </rPh>
    <rPh sb="3" eb="5">
      <t>カイジョウ</t>
    </rPh>
    <phoneticPr fontId="3"/>
  </si>
  <si>
    <t>宇高Ⅱ</t>
  </si>
  <si>
    <t>宇高Ⅰ</t>
  </si>
  <si>
    <t>大分スポーツ公園だいぎんサッカー･ラグビー場　Aコート</t>
    <phoneticPr fontId="3"/>
  </si>
  <si>
    <t>４回戦･準々決勝</t>
    <phoneticPr fontId="2"/>
  </si>
  <si>
    <t>２･３回戦</t>
    <phoneticPr fontId="2"/>
  </si>
  <si>
    <t>佐伯Ⅰ</t>
    <rPh sb="0" eb="2">
      <t>サイキ</t>
    </rPh>
    <phoneticPr fontId="2"/>
  </si>
  <si>
    <t>別府Ⅰ</t>
    <rPh sb="0" eb="2">
      <t>ベップ</t>
    </rPh>
    <phoneticPr fontId="2"/>
  </si>
  <si>
    <t>中津Ⅰ</t>
    <rPh sb="0" eb="2">
      <t>ナカツ</t>
    </rPh>
    <phoneticPr fontId="4"/>
  </si>
  <si>
    <t>豊肥Ⅰ</t>
    <rPh sb="0" eb="2">
      <t>ホウヒ</t>
    </rPh>
    <phoneticPr fontId="2"/>
  </si>
  <si>
    <t>日田Ⅰ</t>
    <rPh sb="0" eb="2">
      <t>ヒタ</t>
    </rPh>
    <phoneticPr fontId="2"/>
  </si>
  <si>
    <t>速杵国Ⅰ</t>
    <rPh sb="2" eb="3">
      <t>クニ</t>
    </rPh>
    <phoneticPr fontId="2"/>
  </si>
  <si>
    <t>中津Ⅱ</t>
    <rPh sb="0" eb="2">
      <t>ナカツ</t>
    </rPh>
    <phoneticPr fontId="4"/>
  </si>
  <si>
    <t>佐伯Ⅱ</t>
    <rPh sb="0" eb="2">
      <t>サイキ</t>
    </rPh>
    <phoneticPr fontId="2"/>
  </si>
  <si>
    <t>豊肥Ⅱ</t>
    <rPh sb="0" eb="2">
      <t>ホウヒ</t>
    </rPh>
    <phoneticPr fontId="2"/>
  </si>
  <si>
    <t>日田Ⅱ</t>
    <rPh sb="0" eb="2">
      <t>ヒタ</t>
    </rPh>
    <phoneticPr fontId="2"/>
  </si>
  <si>
    <t>速杵国Ⅱ</t>
    <rPh sb="2" eb="3">
      <t>クニ</t>
    </rPh>
    <phoneticPr fontId="2"/>
  </si>
  <si>
    <t>別府Ⅱ</t>
    <rPh sb="0" eb="2">
      <t>ベップ</t>
    </rPh>
    <phoneticPr fontId="2"/>
  </si>
  <si>
    <t>１回戦</t>
    <phoneticPr fontId="2"/>
  </si>
  <si>
    <t>（１）期日</t>
  </si>
  <si>
    <t>会場：</t>
    <rPh sb="0" eb="2">
      <t>カイジョウ</t>
    </rPh>
    <phoneticPr fontId="7"/>
  </si>
  <si>
    <t>副審</t>
    <rPh sb="0" eb="2">
      <t>フクシン</t>
    </rPh>
    <phoneticPr fontId="3"/>
  </si>
  <si>
    <t>-</t>
    <phoneticPr fontId="3"/>
  </si>
  <si>
    <t>③
チーム</t>
    <phoneticPr fontId="3"/>
  </si>
  <si>
    <t>PK</t>
    <phoneticPr fontId="3"/>
  </si>
  <si>
    <t>④
チーム</t>
    <phoneticPr fontId="3"/>
  </si>
  <si>
    <t>①
チーム</t>
    <phoneticPr fontId="3"/>
  </si>
  <si>
    <t>⑤
チーム</t>
    <phoneticPr fontId="3"/>
  </si>
  <si>
    <t>②
チーム</t>
    <phoneticPr fontId="3"/>
  </si>
  <si>
    <t>⑥
チーム</t>
    <phoneticPr fontId="3"/>
  </si>
  <si>
    <t>大分市大字松岡6841番地</t>
    <phoneticPr fontId="2"/>
  </si>
  <si>
    <t>097-528-7700
(管理事務所)</t>
    <phoneticPr fontId="2"/>
  </si>
  <si>
    <t>097-573-2002
(管理事務所)</t>
    <phoneticPr fontId="2"/>
  </si>
  <si>
    <t>会場略</t>
    <rPh sb="0" eb="2">
      <t>カイジョウ</t>
    </rPh>
    <rPh sb="2" eb="3">
      <t>リャク</t>
    </rPh>
    <phoneticPr fontId="2"/>
  </si>
  <si>
    <t>大分県ｻｯｶｰ協会人工芝ｸﾞﾗｳﾝﾄﾞ</t>
    <rPh sb="0" eb="3">
      <t>オオイタケン</t>
    </rPh>
    <rPh sb="7" eb="9">
      <t>キョウカイ</t>
    </rPh>
    <rPh sb="9" eb="12">
      <t>ジンコウシバ</t>
    </rPh>
    <phoneticPr fontId="3"/>
  </si>
  <si>
    <t>0979-25-1858
（管理事務所：中津体育ｾﾝﾀｰ ）</t>
    <rPh sb="14" eb="16">
      <t>カンリ</t>
    </rPh>
    <rPh sb="16" eb="18">
      <t>ジム</t>
    </rPh>
    <rPh sb="18" eb="19">
      <t>ショ</t>
    </rPh>
    <phoneticPr fontId="3"/>
  </si>
  <si>
    <t>0973-72-6880
(玖珠町B&amp;G海洋ｾﾝﾀｰ 社会教育課 社会体育係)</t>
  </si>
  <si>
    <t>（２）日程</t>
  </si>
  <si>
    <t>会場設営</t>
  </si>
  <si>
    <t>片付け</t>
  </si>
  <si>
    <t>※各試合70分前にマッチコーディネーションミーティング実施します。</t>
    <rPh sb="1" eb="4">
      <t>カクシアイ</t>
    </rPh>
    <rPh sb="6" eb="7">
      <t>フン</t>
    </rPh>
    <rPh sb="7" eb="8">
      <t>マエ</t>
    </rPh>
    <rPh sb="27" eb="29">
      <t>ジッシ</t>
    </rPh>
    <phoneticPr fontId="7"/>
  </si>
  <si>
    <t>会場：</t>
  </si>
  <si>
    <t>主審</t>
    <rPh sb="0" eb="2">
      <t>シュシン</t>
    </rPh>
    <phoneticPr fontId="7"/>
  </si>
  <si>
    <t>副審</t>
    <rPh sb="0" eb="2">
      <t>フクシン</t>
    </rPh>
    <phoneticPr fontId="7"/>
  </si>
  <si>
    <t>4審</t>
    <rPh sb="1" eb="2">
      <t>シン</t>
    </rPh>
    <phoneticPr fontId="7"/>
  </si>
  <si>
    <t>本部</t>
    <rPh sb="0" eb="2">
      <t>ホンブ</t>
    </rPh>
    <phoneticPr fontId="7"/>
  </si>
  <si>
    <t>派遣審判員</t>
    <rPh sb="0" eb="2">
      <t>ハケン</t>
    </rPh>
    <rPh sb="2" eb="5">
      <t>シンパンイン</t>
    </rPh>
    <phoneticPr fontId="7"/>
  </si>
  <si>
    <t>表彰</t>
  </si>
  <si>
    <t>津・臼Ⅱ</t>
    <rPh sb="0" eb="1">
      <t>ツ</t>
    </rPh>
    <rPh sb="2" eb="3">
      <t>ウス</t>
    </rPh>
    <phoneticPr fontId="3"/>
  </si>
  <si>
    <t>0977-28-5600</t>
    <phoneticPr fontId="2"/>
  </si>
  <si>
    <t>杵築市山香町大字野原700-5</t>
    <phoneticPr fontId="2"/>
  </si>
  <si>
    <t>吉四六ﾗﾝﾄﾞ陸上競技場</t>
    <phoneticPr fontId="3"/>
  </si>
  <si>
    <t>大会役員にてフラッグ・本部・ゴール等を片付けます。</t>
    <phoneticPr fontId="7"/>
  </si>
  <si>
    <t>大会役員</t>
    <phoneticPr fontId="7"/>
  </si>
  <si>
    <t>MCM</t>
    <phoneticPr fontId="7"/>
  </si>
  <si>
    <t>優勝・準優勝・各賞の表彰をします。</t>
    <phoneticPr fontId="7"/>
  </si>
  <si>
    <t>※指導者以外の問い合わせは、ご遠慮願います。</t>
    <phoneticPr fontId="7"/>
  </si>
  <si>
    <t>①</t>
    <phoneticPr fontId="2"/>
  </si>
  <si>
    <t>②</t>
    <phoneticPr fontId="2"/>
  </si>
  <si>
    <t>主審及び副審(可能な限り)、各チーム監督は、登録されているFP/GKユニホームを全て持参し、参加をお願いします。</t>
    <rPh sb="0" eb="2">
      <t>シュシン</t>
    </rPh>
    <rPh sb="2" eb="3">
      <t>オヨ</t>
    </rPh>
    <rPh sb="4" eb="6">
      <t>フクシン</t>
    </rPh>
    <rPh sb="7" eb="9">
      <t>カノウ</t>
    </rPh>
    <rPh sb="10" eb="11">
      <t>カギ</t>
    </rPh>
    <rPh sb="14" eb="15">
      <t>カク</t>
    </rPh>
    <rPh sb="18" eb="20">
      <t>カントク</t>
    </rPh>
    <rPh sb="22" eb="24">
      <t>トウロク</t>
    </rPh>
    <rPh sb="40" eb="41">
      <t>スベ</t>
    </rPh>
    <rPh sb="42" eb="44">
      <t>ジサン</t>
    </rPh>
    <rPh sb="46" eb="48">
      <t>サンカ</t>
    </rPh>
    <rPh sb="50" eb="51">
      <t>ネガ</t>
    </rPh>
    <phoneticPr fontId="2"/>
  </si>
  <si>
    <t>※試合開始70分前にマッチコーディネーションミーティング実施します。</t>
    <rPh sb="1" eb="3">
      <t>シアイ</t>
    </rPh>
    <rPh sb="3" eb="5">
      <t>カイシ</t>
    </rPh>
    <rPh sb="7" eb="8">
      <t>フン</t>
    </rPh>
    <rPh sb="8" eb="9">
      <t>マエ</t>
    </rPh>
    <rPh sb="28" eb="30">
      <t>ジッシ</t>
    </rPh>
    <phoneticPr fontId="7"/>
  </si>
  <si>
    <t>前半</t>
    <rPh sb="0" eb="2">
      <t>ゼンハン</t>
    </rPh>
    <phoneticPr fontId="2"/>
  </si>
  <si>
    <t>後半</t>
    <rPh sb="0" eb="2">
      <t>コウハン</t>
    </rPh>
    <phoneticPr fontId="2"/>
  </si>
  <si>
    <t>延前</t>
    <rPh sb="0" eb="1">
      <t>ノベ</t>
    </rPh>
    <rPh sb="1" eb="2">
      <t>ゼン</t>
    </rPh>
    <phoneticPr fontId="2"/>
  </si>
  <si>
    <t>延後</t>
    <rPh sb="0" eb="1">
      <t>ノベ</t>
    </rPh>
    <rPh sb="1" eb="2">
      <t>アト</t>
    </rPh>
    <phoneticPr fontId="2"/>
  </si>
  <si>
    <t>PK</t>
    <phoneticPr fontId="2"/>
  </si>
  <si>
    <t>津・臼Ⅰ</t>
    <rPh sb="0" eb="1">
      <t>ツ</t>
    </rPh>
    <rPh sb="2" eb="3">
      <t>ウス</t>
    </rPh>
    <phoneticPr fontId="3"/>
  </si>
  <si>
    <t>津・臼Ⅰ</t>
    <phoneticPr fontId="2"/>
  </si>
  <si>
    <t>佐伯市総合運動公園多目的ｸﾞﾗｳﾝﾄﾞ(人工芝)</t>
    <rPh sb="0" eb="3">
      <t>サイキシ</t>
    </rPh>
    <rPh sb="3" eb="9">
      <t>ソウゴウウンドウコウエン</t>
    </rPh>
    <rPh sb="9" eb="12">
      <t>タモクテキ</t>
    </rPh>
    <rPh sb="20" eb="21">
      <t>シバ</t>
    </rPh>
    <rPh sb="21" eb="22">
      <t>）</t>
    </rPh>
    <phoneticPr fontId="2"/>
  </si>
  <si>
    <t>佐伯市大字長谷2614番地</t>
    <phoneticPr fontId="2"/>
  </si>
  <si>
    <t>0972-25-1335
(管理事務所 総合体育館内)</t>
    <phoneticPr fontId="2"/>
  </si>
  <si>
    <t>中津市小祝漁港広場</t>
    <phoneticPr fontId="3"/>
  </si>
  <si>
    <t>ｻﾝ・ｽﾎﾟｰﾂﾗﾝﾄﾞみえ</t>
    <phoneticPr fontId="3"/>
  </si>
  <si>
    <t>中津Ⅱ / 速杵国Ⅱ / 日田Ⅱ / 別府Ⅱ / 宇高Ⅱ / 佐伯Ⅱ / 豊肥Ⅱ / 津・臼Ⅱ</t>
    <phoneticPr fontId="2"/>
  </si>
  <si>
    <t>宇高Ⅰ</t>
    <phoneticPr fontId="2"/>
  </si>
  <si>
    <t>津・臼Ⅱ</t>
  </si>
  <si>
    <t>主審及び副審は、審判資格証(電子証の写し可)を持参願います。</t>
    <rPh sb="8" eb="10">
      <t>シンパン</t>
    </rPh>
    <rPh sb="10" eb="12">
      <t>シカク</t>
    </rPh>
    <rPh sb="12" eb="13">
      <t>ショウ</t>
    </rPh>
    <rPh sb="14" eb="16">
      <t>デンシ</t>
    </rPh>
    <rPh sb="16" eb="17">
      <t>ショウ</t>
    </rPh>
    <rPh sb="18" eb="19">
      <t>ウツ</t>
    </rPh>
    <rPh sb="20" eb="21">
      <t>カ</t>
    </rPh>
    <rPh sb="23" eb="25">
      <t>ジサン</t>
    </rPh>
    <rPh sb="25" eb="26">
      <t>ネガ</t>
    </rPh>
    <phoneticPr fontId="2"/>
  </si>
  <si>
    <t>各チーム監督は、指導者証(電子証の写し可)･選手証(電子証の写し可)･登録されているFP/GKユニホームを全て持参し、参加をお願いします。</t>
    <phoneticPr fontId="2"/>
  </si>
  <si>
    <t>②
チーム</t>
  </si>
  <si>
    <t>①
チーム</t>
  </si>
  <si>
    <t>③
チーム</t>
  </si>
  <si>
    <t>【Match No,96】</t>
    <phoneticPr fontId="7"/>
  </si>
  <si>
    <t>④
チーム</t>
    <phoneticPr fontId="3"/>
  </si>
  <si>
    <t>①
チーム</t>
    <phoneticPr fontId="3"/>
  </si>
  <si>
    <t>②
チーム</t>
    <phoneticPr fontId="3"/>
  </si>
  <si>
    <t>③
チーム</t>
    <phoneticPr fontId="3"/>
  </si>
  <si>
    <t>大分ｽﾎﾟｰﾂ公園だいぎんｻｯｶｰ･ﾗｸﾞﾋﾞｰ場　Aｺｰﾄ</t>
    <phoneticPr fontId="2"/>
  </si>
  <si>
    <t>吉四六ﾗﾝﾄﾞ陸上競技場</t>
    <phoneticPr fontId="3"/>
  </si>
  <si>
    <t>玖珠町総合運動公園陸上競技場</t>
    <phoneticPr fontId="3"/>
  </si>
  <si>
    <t>①10:00～
【M4】</t>
    <phoneticPr fontId="7"/>
  </si>
  <si>
    <t>②11:00～
【M9】</t>
    <phoneticPr fontId="3"/>
  </si>
  <si>
    <t>⑤14:00～
【M32】</t>
    <phoneticPr fontId="7"/>
  </si>
  <si>
    <t>②11:00～
【M11】</t>
    <phoneticPr fontId="3"/>
  </si>
  <si>
    <t>⑤14:15～
【M70】</t>
    <phoneticPr fontId="7"/>
  </si>
  <si>
    <t>⑥15:30～
【M71】</t>
    <phoneticPr fontId="3"/>
  </si>
  <si>
    <t>⑤14:15～
【M72】</t>
    <phoneticPr fontId="7"/>
  </si>
  <si>
    <t>⑥15:30～
【M73】</t>
    <phoneticPr fontId="3"/>
  </si>
  <si>
    <t>⑤14:15～
【M74】</t>
    <phoneticPr fontId="7"/>
  </si>
  <si>
    <t>⑥15:30～
【M75】</t>
    <phoneticPr fontId="3"/>
  </si>
  <si>
    <t>⑤14:15～
【M76】</t>
    <phoneticPr fontId="7"/>
  </si>
  <si>
    <t>⑥15:30～
【M77】</t>
    <phoneticPr fontId="3"/>
  </si>
  <si>
    <t>⑤14:15～
【M78】</t>
    <phoneticPr fontId="7"/>
  </si>
  <si>
    <t>⑥15:30～
【M79】</t>
    <phoneticPr fontId="3"/>
  </si>
  <si>
    <t>⑤14:15～
【M80】</t>
    <phoneticPr fontId="7"/>
  </si>
  <si>
    <t>⑥15:30～
【M81】</t>
    <phoneticPr fontId="3"/>
  </si>
  <si>
    <t>⑤14:15～
【M92】</t>
    <phoneticPr fontId="7"/>
  </si>
  <si>
    <t>⑥15:30～
【M93】</t>
    <phoneticPr fontId="3"/>
  </si>
  <si>
    <t>JFA　第42回全日本 U-12 サッカー選手権大会大分県大会
大会参加チーム名</t>
    <phoneticPr fontId="2"/>
  </si>
  <si>
    <t>11/3 or 4</t>
    <phoneticPr fontId="2"/>
  </si>
  <si>
    <t>1回戦：11/3 or 4</t>
    <rPh sb="1" eb="3">
      <t>カイセン</t>
    </rPh>
    <phoneticPr fontId="3"/>
  </si>
  <si>
    <t>2･3回戦：11/11</t>
    <phoneticPr fontId="3"/>
  </si>
  <si>
    <t>4回戦･準々決勝：11/18</t>
    <rPh sb="4" eb="8">
      <t>ジュンジュンケッショウ</t>
    </rPh>
    <phoneticPr fontId="3"/>
  </si>
  <si>
    <t>準決勝：11/24</t>
    <rPh sb="0" eb="3">
      <t>ジュンケッショウ</t>
    </rPh>
    <phoneticPr fontId="3"/>
  </si>
  <si>
    <t>決勝：11/25</t>
    <rPh sb="0" eb="2">
      <t>ケッショウ</t>
    </rPh>
    <phoneticPr fontId="3"/>
  </si>
  <si>
    <t>宇佐高田</t>
  </si>
  <si>
    <t>臼杵</t>
  </si>
  <si>
    <t>佐伯</t>
  </si>
  <si>
    <t>速杵国東</t>
  </si>
  <si>
    <t>大分</t>
  </si>
  <si>
    <t>中津</t>
  </si>
  <si>
    <t>津久見</t>
  </si>
  <si>
    <t>日田</t>
  </si>
  <si>
    <t>別府</t>
  </si>
  <si>
    <t>豊肥</t>
  </si>
  <si>
    <t>(M1)</t>
    <phoneticPr fontId="2"/>
  </si>
  <si>
    <t>(M2)</t>
    <phoneticPr fontId="2"/>
  </si>
  <si>
    <t>(M3)</t>
    <phoneticPr fontId="2"/>
  </si>
  <si>
    <t>(M5)</t>
    <phoneticPr fontId="2"/>
  </si>
  <si>
    <t>(M6)</t>
    <phoneticPr fontId="2"/>
  </si>
  <si>
    <t>(M7)</t>
    <phoneticPr fontId="2"/>
  </si>
  <si>
    <t>(M10)</t>
    <phoneticPr fontId="2"/>
  </si>
  <si>
    <t>(M11)</t>
    <phoneticPr fontId="2"/>
  </si>
  <si>
    <t>(M12)</t>
    <phoneticPr fontId="2"/>
  </si>
  <si>
    <t>(M14)</t>
    <phoneticPr fontId="2"/>
  </si>
  <si>
    <t>(M16)</t>
    <phoneticPr fontId="2"/>
  </si>
  <si>
    <t>(M17)</t>
    <phoneticPr fontId="2"/>
  </si>
  <si>
    <t>(M18)</t>
    <phoneticPr fontId="2"/>
  </si>
  <si>
    <t>(M19)</t>
    <phoneticPr fontId="2"/>
  </si>
  <si>
    <t>(M20)</t>
    <phoneticPr fontId="2"/>
  </si>
  <si>
    <t>(M9)</t>
    <phoneticPr fontId="2"/>
  </si>
  <si>
    <t>(M13)</t>
    <phoneticPr fontId="2"/>
  </si>
  <si>
    <t>(M21)</t>
    <phoneticPr fontId="2"/>
  </si>
  <si>
    <t>(M22)</t>
    <phoneticPr fontId="2"/>
  </si>
  <si>
    <t>(M23)</t>
    <phoneticPr fontId="2"/>
  </si>
  <si>
    <t>(M24)</t>
    <phoneticPr fontId="2"/>
  </si>
  <si>
    <t>(M25)</t>
    <phoneticPr fontId="2"/>
  </si>
  <si>
    <t>(M26)</t>
    <phoneticPr fontId="2"/>
  </si>
  <si>
    <t>(M27)</t>
    <phoneticPr fontId="2"/>
  </si>
  <si>
    <t>(M28)</t>
    <phoneticPr fontId="2"/>
  </si>
  <si>
    <t>(M29)</t>
    <phoneticPr fontId="2"/>
  </si>
  <si>
    <t>(M30)</t>
    <phoneticPr fontId="2"/>
  </si>
  <si>
    <t>(M31)</t>
    <phoneticPr fontId="2"/>
  </si>
  <si>
    <t>(M32)</t>
    <phoneticPr fontId="2"/>
  </si>
  <si>
    <t>(M33)</t>
    <phoneticPr fontId="2"/>
  </si>
  <si>
    <t>(M34)</t>
    <phoneticPr fontId="2"/>
  </si>
  <si>
    <t>(M35)</t>
    <phoneticPr fontId="2"/>
  </si>
  <si>
    <t>(M36)</t>
    <phoneticPr fontId="2"/>
  </si>
  <si>
    <t>(M37)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</si>
  <si>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</si>
  <si>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</si>
  <si>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</si>
  <si>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</si>
  <si>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(M38)</t>
    <phoneticPr fontId="2"/>
  </si>
  <si>
    <t>(M39)</t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</si>
  <si>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</si>
  <si>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</si>
  <si>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</si>
  <si>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</si>
  <si>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③</t>
    <phoneticPr fontId="2"/>
  </si>
  <si>
    <t>人工芝A</t>
    <phoneticPr fontId="2"/>
  </si>
  <si>
    <t>人工芝B</t>
    <phoneticPr fontId="2"/>
  </si>
  <si>
    <t>サブA</t>
    <phoneticPr fontId="2"/>
  </si>
  <si>
    <t>13:00～</t>
    <phoneticPr fontId="2"/>
  </si>
  <si>
    <t>14:00～</t>
    <phoneticPr fontId="2"/>
  </si>
  <si>
    <t>サブA</t>
    <phoneticPr fontId="3"/>
  </si>
  <si>
    <t>11:00～</t>
    <phoneticPr fontId="2"/>
  </si>
  <si>
    <t>(M40)</t>
    <phoneticPr fontId="2"/>
  </si>
  <si>
    <t>(M41)</t>
    <phoneticPr fontId="2"/>
  </si>
  <si>
    <t>(M42)</t>
    <phoneticPr fontId="2"/>
  </si>
  <si>
    <t>(M43)</t>
    <phoneticPr fontId="2"/>
  </si>
  <si>
    <t>(M44)</t>
    <phoneticPr fontId="2"/>
  </si>
  <si>
    <t>(M45)</t>
    <phoneticPr fontId="2"/>
  </si>
  <si>
    <t>(M46)</t>
    <phoneticPr fontId="2"/>
  </si>
  <si>
    <t>(M47)</t>
    <phoneticPr fontId="2"/>
  </si>
  <si>
    <t>(M48)</t>
    <phoneticPr fontId="2"/>
  </si>
  <si>
    <t>(M49)</t>
    <phoneticPr fontId="2"/>
  </si>
  <si>
    <t>(M50)</t>
    <phoneticPr fontId="2"/>
  </si>
  <si>
    <t>(M51)</t>
    <phoneticPr fontId="2"/>
  </si>
  <si>
    <t>(M52)</t>
    <phoneticPr fontId="2"/>
  </si>
  <si>
    <t>(M53)</t>
    <phoneticPr fontId="2"/>
  </si>
  <si>
    <t>(M54)</t>
    <phoneticPr fontId="2"/>
  </si>
  <si>
    <t>(M55)</t>
    <phoneticPr fontId="2"/>
  </si>
  <si>
    <t>(M56)</t>
    <phoneticPr fontId="2"/>
  </si>
  <si>
    <t>(M57)</t>
    <phoneticPr fontId="2"/>
  </si>
  <si>
    <t>(M58)</t>
    <phoneticPr fontId="2"/>
  </si>
  <si>
    <t>(M59)</t>
    <phoneticPr fontId="2"/>
  </si>
  <si>
    <t>(M60)</t>
    <phoneticPr fontId="2"/>
  </si>
  <si>
    <t>(M61)</t>
    <phoneticPr fontId="2"/>
  </si>
  <si>
    <t>(M62)</t>
    <phoneticPr fontId="2"/>
  </si>
  <si>
    <t>(M63)</t>
    <phoneticPr fontId="2"/>
  </si>
  <si>
    <t>(M64)</t>
    <phoneticPr fontId="2"/>
  </si>
  <si>
    <t>(M65)</t>
    <phoneticPr fontId="2"/>
  </si>
  <si>
    <t>(M66)</t>
    <phoneticPr fontId="2"/>
  </si>
  <si>
    <t>(M67)</t>
    <phoneticPr fontId="2"/>
  </si>
  <si>
    <t>(M68)</t>
    <phoneticPr fontId="2"/>
  </si>
  <si>
    <t>(M69)</t>
    <phoneticPr fontId="2"/>
  </si>
  <si>
    <t>(M70)</t>
    <phoneticPr fontId="2"/>
  </si>
  <si>
    <t>(M71)</t>
    <phoneticPr fontId="2"/>
  </si>
  <si>
    <t>(M72)</t>
    <phoneticPr fontId="2"/>
  </si>
  <si>
    <t>(M73)</t>
    <phoneticPr fontId="2"/>
  </si>
  <si>
    <t>(M74)</t>
    <phoneticPr fontId="2"/>
  </si>
  <si>
    <t>(M75)</t>
    <phoneticPr fontId="2"/>
  </si>
  <si>
    <t>(M76)</t>
    <phoneticPr fontId="2"/>
  </si>
  <si>
    <t>(M77)</t>
    <phoneticPr fontId="2"/>
  </si>
  <si>
    <t>(M78)</t>
    <phoneticPr fontId="2"/>
  </si>
  <si>
    <t>(M79)</t>
    <phoneticPr fontId="2"/>
  </si>
  <si>
    <t>(M80)</t>
    <phoneticPr fontId="2"/>
  </si>
  <si>
    <t>(M81)</t>
    <phoneticPr fontId="2"/>
  </si>
  <si>
    <t>(M82)</t>
    <phoneticPr fontId="2"/>
  </si>
  <si>
    <t>(M83)</t>
    <phoneticPr fontId="2"/>
  </si>
  <si>
    <t>(M84)</t>
    <phoneticPr fontId="2"/>
  </si>
  <si>
    <t>②</t>
    <phoneticPr fontId="2"/>
  </si>
  <si>
    <t>③</t>
    <phoneticPr fontId="2"/>
  </si>
  <si>
    <t>①</t>
    <phoneticPr fontId="2"/>
  </si>
  <si>
    <t>(M85)</t>
    <phoneticPr fontId="2"/>
  </si>
  <si>
    <t>(M86)</t>
    <phoneticPr fontId="2"/>
  </si>
  <si>
    <t>(M87)</t>
    <phoneticPr fontId="2"/>
  </si>
  <si>
    <t>(M88)</t>
    <phoneticPr fontId="2"/>
  </si>
  <si>
    <t>(M89)</t>
    <phoneticPr fontId="2"/>
  </si>
  <si>
    <t>(M90)</t>
    <phoneticPr fontId="2"/>
  </si>
  <si>
    <t>(M91)</t>
    <phoneticPr fontId="2"/>
  </si>
  <si>
    <t>(M92)</t>
    <phoneticPr fontId="2"/>
  </si>
  <si>
    <t>(M93)</t>
    <phoneticPr fontId="2"/>
  </si>
  <si>
    <t>(M94)</t>
    <phoneticPr fontId="2"/>
  </si>
  <si>
    <t>(M95)</t>
    <phoneticPr fontId="2"/>
  </si>
  <si>
    <t>(M96)</t>
    <phoneticPr fontId="2"/>
  </si>
  <si>
    <t>(M97)</t>
    <phoneticPr fontId="2"/>
  </si>
  <si>
    <t>(M98)</t>
    <phoneticPr fontId="2"/>
  </si>
  <si>
    <t>速杵国Ⅰ</t>
    <rPh sb="0" eb="1">
      <t>ハヤ</t>
    </rPh>
    <rPh sb="1" eb="2">
      <t>キネ</t>
    </rPh>
    <rPh sb="2" eb="3">
      <t>コク</t>
    </rPh>
    <phoneticPr fontId="2"/>
  </si>
  <si>
    <t>中津Ⅰ</t>
    <rPh sb="0" eb="2">
      <t>ナカツ</t>
    </rPh>
    <phoneticPr fontId="2"/>
  </si>
  <si>
    <t>宇高Ⅰ</t>
    <rPh sb="0" eb="2">
      <t>ウタカ</t>
    </rPh>
    <phoneticPr fontId="2"/>
  </si>
  <si>
    <t>(M4)</t>
    <phoneticPr fontId="2"/>
  </si>
  <si>
    <t>豊肥Ⅰ</t>
    <rPh sb="0" eb="1">
      <t>ユタカ</t>
    </rPh>
    <rPh sb="1" eb="2">
      <t>コエ</t>
    </rPh>
    <phoneticPr fontId="2"/>
  </si>
  <si>
    <t>宇高Ⅰ</t>
    <rPh sb="0" eb="1">
      <t>ウ</t>
    </rPh>
    <phoneticPr fontId="2"/>
  </si>
  <si>
    <t>中津Ⅱ</t>
    <rPh sb="0" eb="2">
      <t>ナカツ</t>
    </rPh>
    <phoneticPr fontId="2"/>
  </si>
  <si>
    <t>宇高Ⅱ</t>
    <rPh sb="0" eb="2">
      <t>ウタカ</t>
    </rPh>
    <phoneticPr fontId="2"/>
  </si>
  <si>
    <t>豊肥Ⅱ</t>
    <rPh sb="0" eb="1">
      <t>ユタカ</t>
    </rPh>
    <rPh sb="1" eb="2">
      <t>コエ</t>
    </rPh>
    <phoneticPr fontId="2"/>
  </si>
  <si>
    <t>速杵国Ⅱ</t>
    <rPh sb="0" eb="1">
      <t>ハヤ</t>
    </rPh>
    <rPh sb="1" eb="2">
      <t>キネ</t>
    </rPh>
    <rPh sb="2" eb="3">
      <t>クニ</t>
    </rPh>
    <phoneticPr fontId="2"/>
  </si>
  <si>
    <t>津・臼Ⅱ</t>
    <phoneticPr fontId="2"/>
  </si>
  <si>
    <t>津・臼Ⅰ</t>
    <phoneticPr fontId="2"/>
  </si>
  <si>
    <t>津・臼Ⅰ</t>
    <rPh sb="0" eb="1">
      <t>ツ</t>
    </rPh>
    <rPh sb="2" eb="3">
      <t>キュウ</t>
    </rPh>
    <phoneticPr fontId="2"/>
  </si>
  <si>
    <t>石井ジュニアサッカークラブ</t>
  </si>
  <si>
    <t>ＭＦＣ三花少年サッカー教室</t>
  </si>
  <si>
    <t>若宮サッカースポーツ少年団</t>
  </si>
  <si>
    <t>咸宜日隈ｓｃ</t>
  </si>
  <si>
    <t>ＦＣアリアーレ</t>
  </si>
  <si>
    <t>三芳少年サッカースクール</t>
  </si>
  <si>
    <t>桂林少年サッカークラブ</t>
  </si>
  <si>
    <t>ＦＣ．ＵＳＡ</t>
  </si>
  <si>
    <t>ＦＣ　ＷＡＹＳ</t>
  </si>
  <si>
    <t>四日市南ＳＳＣ</t>
  </si>
  <si>
    <t>四日市北ＪＦＣ</t>
  </si>
  <si>
    <t>きつきＦＣ</t>
  </si>
  <si>
    <t>くにさき東ＦＣ</t>
  </si>
  <si>
    <t>八坂少年サッカークラブ</t>
  </si>
  <si>
    <t>武蔵オークスサッカークラブ</t>
  </si>
  <si>
    <t>はやぶさフットボールクラブ</t>
  </si>
  <si>
    <t>鶴居ＳＳＳ</t>
  </si>
  <si>
    <t>ＦＣ大野</t>
  </si>
  <si>
    <t>鶴見ジュニアサッカークラブ</t>
  </si>
  <si>
    <t>大平山アソシエーション式フットボールクラブ</t>
  </si>
  <si>
    <t>緑丘サッカースポーツ少年団</t>
  </si>
  <si>
    <t>和田・如水少年サッカークラブ</t>
  </si>
  <si>
    <t>下毛ＦＣ</t>
  </si>
  <si>
    <t>中津豊南フットボールクラブ</t>
  </si>
  <si>
    <t>中津沖代ＪＳＣ</t>
  </si>
  <si>
    <t>千怒サッカースポーツ少年団</t>
  </si>
  <si>
    <t>鶴見少年サッカークラブ</t>
  </si>
  <si>
    <t>弥生少年サッカークラブ</t>
  </si>
  <si>
    <t>上堅田少年サッカークラブ</t>
  </si>
  <si>
    <t>鶴岡Ｓ―ｐｌａｙ・ＭＩＮＡＭＩ</t>
  </si>
  <si>
    <t>佐伯リベロフットボールクラブ</t>
  </si>
  <si>
    <t>別府フットボールクラブ．ミネルバＵ－１２</t>
  </si>
  <si>
    <t>別保ＳＦＣ</t>
  </si>
  <si>
    <t>大分トリニータＵ－１２</t>
  </si>
  <si>
    <t>敷戸サッカースポーツ少年団</t>
  </si>
  <si>
    <t>南大分サッカー少年団</t>
  </si>
  <si>
    <t>アトレチコエラン横瀬</t>
  </si>
  <si>
    <t>明治北ＳＳＣ</t>
  </si>
  <si>
    <t>明野東サッカースポーツ少年団</t>
  </si>
  <si>
    <t>戸次吉野ＳＳＳ</t>
  </si>
  <si>
    <t>大道サッカースポーツ少年団</t>
  </si>
  <si>
    <t>滝尾下郡サッカースポーツ少年団</t>
  </si>
  <si>
    <t>豊府サッカースポーツ少年団</t>
  </si>
  <si>
    <t>宗方サッカークラブ</t>
  </si>
  <si>
    <t>明治サッカースポーツ少年団</t>
  </si>
  <si>
    <t>三佐サッカースポーツ少年団</t>
  </si>
  <si>
    <t>明野西ＪＦＣ</t>
  </si>
  <si>
    <t>金池長浜サッカースポーツ少年団</t>
  </si>
  <si>
    <t>北郡坂ノ市サッカースポーツ少年団</t>
  </si>
  <si>
    <t>田尻サッカースポーツ少年団</t>
  </si>
  <si>
    <t>判田サッカースポーツ少年団</t>
  </si>
  <si>
    <t>桃園サッカースポーツ少年団</t>
  </si>
  <si>
    <t>日出サッカースポーツ少年団</t>
  </si>
  <si>
    <t>渡町台サッカークラブ</t>
  </si>
  <si>
    <t>西の台ＪＦＣ</t>
  </si>
  <si>
    <t>豊後高田ＦＣ　Ｂｏｒｄｅｒ　Ｊｒ</t>
  </si>
  <si>
    <t>竹田直入ＦＣ</t>
  </si>
  <si>
    <t>南立石サッカースポーツ少年団</t>
  </si>
  <si>
    <t>天瀬ジュニアサッカークラブ</t>
  </si>
  <si>
    <t>ドリームキッズサッカークラブ</t>
  </si>
  <si>
    <t>東陽フットボールクラブ</t>
  </si>
  <si>
    <t>ＯＫＹ山香サッカークラブ</t>
  </si>
  <si>
    <t>臼杵ＳＳＳ</t>
  </si>
  <si>
    <t>ＦＣ安岐</t>
  </si>
  <si>
    <t>カティオーラフットボールクラブＵ－１２</t>
  </si>
  <si>
    <t>カティオーラフットボールクラブ　大在</t>
  </si>
  <si>
    <t>由布川サッカースポーツ少年団</t>
  </si>
  <si>
    <t>ＫＩＮＧＳ　ＦＯＯＴＢＡＬＬＣＬＵＢ　Ｕ－１２</t>
  </si>
  <si>
    <t>スマイスＦＣ</t>
  </si>
  <si>
    <t>市浜レッドソックス</t>
  </si>
  <si>
    <t>県央おおのＪＦＣ</t>
  </si>
  <si>
    <t>ブルーウイングフットボールクラブ</t>
  </si>
  <si>
    <t>ようこくバンビーレＦＣ</t>
  </si>
  <si>
    <t>野津ＦＣ</t>
  </si>
  <si>
    <t>くにみＦＣ</t>
  </si>
  <si>
    <t>ヴェルスパ大分　Ｕ－１２</t>
  </si>
  <si>
    <t>ＦＣ　ＲＥＧＡＴＥ</t>
  </si>
  <si>
    <t>大分トリニータタートルズ</t>
  </si>
  <si>
    <t>ティエラフットボールクラブＵ－１２</t>
  </si>
  <si>
    <t>津久見サッカースポーツ少年団</t>
  </si>
  <si>
    <t>スマイス日出</t>
  </si>
  <si>
    <t>ＦＣ　ＵＮＩＴＥ</t>
  </si>
  <si>
    <t>太陽スポーツクラブ大分西</t>
  </si>
  <si>
    <t>カティオーラフットボールクラブ　高城</t>
  </si>
  <si>
    <t>カティオーラフットボールクラブ　松岡</t>
  </si>
  <si>
    <t>ＭＳＳ</t>
  </si>
  <si>
    <t>ヴィンクラッソ大分ＦＣジュニア</t>
  </si>
  <si>
    <t>豊川サッカークラブ</t>
  </si>
  <si>
    <t>リノスフットサルクラブ　Ｕ－１２</t>
  </si>
  <si>
    <t>朝日ＦＣ</t>
  </si>
  <si>
    <t>スマイス　セレソン　スポーツクラブ</t>
  </si>
  <si>
    <t>ＦＣ　ＪＵＮＩＯＲＳ</t>
  </si>
  <si>
    <t>ＦＣ中津ジュニア</t>
  </si>
  <si>
    <t>宇佐市平成の森公園</t>
    <rPh sb="0" eb="3">
      <t>ウサシ</t>
    </rPh>
    <rPh sb="3" eb="5">
      <t>ヘイセイ</t>
    </rPh>
    <rPh sb="6" eb="7">
      <t>モリ</t>
    </rPh>
    <rPh sb="7" eb="9">
      <t>コウエン</t>
    </rPh>
    <phoneticPr fontId="2"/>
  </si>
  <si>
    <t>宇佐市院内町原口146-1</t>
    <phoneticPr fontId="2"/>
  </si>
  <si>
    <t>0978-42-5894
(管理事務所)</t>
    <phoneticPr fontId="3"/>
  </si>
  <si>
    <t>スマイス・セレソン</t>
    <phoneticPr fontId="2"/>
  </si>
  <si>
    <t>玖珠町総合運動公園陸上競技場</t>
  </si>
  <si>
    <t>玖珠町大字山田90番地</t>
  </si>
  <si>
    <t>【Match No,97】</t>
    <phoneticPr fontId="7"/>
  </si>
  <si>
    <t>決勝【Match No,98】マッチコーディネーションミーティング</t>
    <rPh sb="0" eb="2">
      <t>ケッショウ</t>
    </rPh>
    <phoneticPr fontId="7"/>
  </si>
  <si>
    <t>【Match No,98】</t>
    <phoneticPr fontId="7"/>
  </si>
  <si>
    <t>準決勝①【Match No,96】マッチコーディネーションミーティング</t>
    <rPh sb="0" eb="3">
      <t>ジュンケッショウ</t>
    </rPh>
    <phoneticPr fontId="7"/>
  </si>
  <si>
    <t>準決勝②【Match No,97】マッチコーディネーションミーティング</t>
    <rPh sb="0" eb="3">
      <t>ジュンケッショウ</t>
    </rPh>
    <phoneticPr fontId="7"/>
  </si>
  <si>
    <t>準決勝/決勝スケジュール</t>
    <phoneticPr fontId="2"/>
  </si>
  <si>
    <t>JFA 第 42 回全日本 U-12 サッカー選手権大会 大分県大会</t>
    <phoneticPr fontId="3"/>
  </si>
  <si>
    <t>組み合わせ</t>
    <phoneticPr fontId="2"/>
  </si>
  <si>
    <t>1回戦スケジュール</t>
    <phoneticPr fontId="2"/>
  </si>
  <si>
    <t>2,3回戦スケジュール</t>
    <phoneticPr fontId="2"/>
  </si>
  <si>
    <t>人工芝 A</t>
    <phoneticPr fontId="2"/>
  </si>
  <si>
    <t>人工芝 B</t>
    <phoneticPr fontId="2"/>
  </si>
  <si>
    <t>人工芝 A</t>
    <phoneticPr fontId="3"/>
  </si>
  <si>
    <t>人工芝 A/B</t>
    <rPh sb="0" eb="2">
      <t>ジンコウ</t>
    </rPh>
    <rPh sb="2" eb="3">
      <t>シバ</t>
    </rPh>
    <phoneticPr fontId="3"/>
  </si>
  <si>
    <t>サブ A</t>
    <phoneticPr fontId="2"/>
  </si>
  <si>
    <t>サブ A</t>
    <phoneticPr fontId="3"/>
  </si>
  <si>
    <t>サブ A</t>
    <phoneticPr fontId="2"/>
  </si>
  <si>
    <t>人工芝 B</t>
    <phoneticPr fontId="3"/>
  </si>
  <si>
    <t>11月18日（日）</t>
    <rPh sb="7" eb="8">
      <t>ニチ</t>
    </rPh>
    <phoneticPr fontId="7"/>
  </si>
  <si>
    <t>＜11/18開催＞</t>
    <rPh sb="6" eb="8">
      <t>カイサイ</t>
    </rPh>
    <phoneticPr fontId="3"/>
  </si>
  <si>
    <t>＜11/11開催＞</t>
    <rPh sb="6" eb="8">
      <t>カイサイ</t>
    </rPh>
    <phoneticPr fontId="3"/>
  </si>
  <si>
    <t>11月11日（日）</t>
    <rPh sb="7" eb="8">
      <t>ヒ</t>
    </rPh>
    <phoneticPr fontId="7"/>
  </si>
  <si>
    <t>＜11/04開催＞</t>
    <rPh sb="6" eb="8">
      <t>カイサイ</t>
    </rPh>
    <phoneticPr fontId="3"/>
  </si>
  <si>
    <t>11月04日（日）</t>
    <rPh sb="7" eb="8">
      <t>ニチ</t>
    </rPh>
    <phoneticPr fontId="7"/>
  </si>
  <si>
    <t>11月24日（土）準決勝</t>
    <rPh sb="7" eb="8">
      <t>ド</t>
    </rPh>
    <rPh sb="9" eb="12">
      <t>ジュンケッショウ</t>
    </rPh>
    <phoneticPr fontId="7"/>
  </si>
  <si>
    <t>11月25日（日）決勝</t>
    <rPh sb="7" eb="8">
      <t>ニチ</t>
    </rPh>
    <phoneticPr fontId="7"/>
  </si>
  <si>
    <t>《問い合わせ》委員長　安東　携帯　090－8668−0697</t>
    <rPh sb="1" eb="2">
      <t>ト</t>
    </rPh>
    <rPh sb="3" eb="4">
      <t>ア</t>
    </rPh>
    <rPh sb="7" eb="10">
      <t>イインチョウ</t>
    </rPh>
    <rPh sb="11" eb="13">
      <t>アンドウ</t>
    </rPh>
    <rPh sb="14" eb="16">
      <t>ケイタイ</t>
    </rPh>
    <phoneticPr fontId="3"/>
  </si>
  <si>
    <t>11:30～</t>
  </si>
  <si>
    <t>11:50～</t>
  </si>
  <si>
    <t>12:50～</t>
  </si>
  <si>
    <t>13:00～</t>
  </si>
  <si>
    <t>14:00～</t>
  </si>
  <si>
    <t>9:00～</t>
  </si>
  <si>
    <t>9:50～</t>
  </si>
  <si>
    <t>11:00～</t>
  </si>
  <si>
    <t>12:30～</t>
  </si>
  <si>
    <t>４回戦
準々決勝</t>
    <phoneticPr fontId="2"/>
  </si>
  <si>
    <t>準決勝
決勝</t>
    <rPh sb="4" eb="6">
      <t>ケッショウ</t>
    </rPh>
    <phoneticPr fontId="2"/>
  </si>
  <si>
    <t>11月24日
11月25日</t>
    <rPh sb="2" eb="3">
      <t>ガツ</t>
    </rPh>
    <rPh sb="5" eb="6">
      <t>ヒ</t>
    </rPh>
    <rPh sb="9" eb="10">
      <t>ガツ</t>
    </rPh>
    <rPh sb="12" eb="13">
      <t>ヒ</t>
    </rPh>
    <phoneticPr fontId="2"/>
  </si>
  <si>
    <t>三光総合運動公園(多目的広場)</t>
    <rPh sb="0" eb="2">
      <t>サンコウ</t>
    </rPh>
    <rPh sb="2" eb="8">
      <t>ソウゴウウンドウコウエン</t>
    </rPh>
    <rPh sb="9" eb="12">
      <t>タモクテキ</t>
    </rPh>
    <rPh sb="12" eb="14">
      <t>ヒロバ</t>
    </rPh>
    <phoneticPr fontId="3"/>
  </si>
  <si>
    <t>中津市三光成恒510番地</t>
    <phoneticPr fontId="2"/>
  </si>
  <si>
    <t>0979-43-6440</t>
    <phoneticPr fontId="2"/>
  </si>
  <si>
    <t>No,</t>
  </si>
  <si>
    <t>①10:00～
【M10】</t>
    <phoneticPr fontId="7"/>
  </si>
  <si>
    <t>③12:00～
【M21】</t>
    <phoneticPr fontId="7"/>
  </si>
  <si>
    <t>④13:00～
【M27】</t>
    <phoneticPr fontId="3"/>
  </si>
  <si>
    <t>①10:00～
【M1】</t>
    <phoneticPr fontId="7"/>
  </si>
  <si>
    <t>③12:00～
【M26】</t>
    <phoneticPr fontId="7"/>
  </si>
  <si>
    <t>④13:00～
【M31】</t>
    <phoneticPr fontId="3"/>
  </si>
  <si>
    <t>①10:00～
【M40】</t>
    <phoneticPr fontId="7"/>
  </si>
  <si>
    <t>②11:00～
【M41】</t>
    <phoneticPr fontId="3"/>
  </si>
  <si>
    <t>③12:00～
【M42】</t>
    <phoneticPr fontId="7"/>
  </si>
  <si>
    <t>④13:00～
【M43】</t>
    <phoneticPr fontId="3"/>
  </si>
  <si>
    <t>①10:00～
【M44】</t>
    <phoneticPr fontId="7"/>
  </si>
  <si>
    <t>②11:00～
【M45】</t>
    <phoneticPr fontId="3"/>
  </si>
  <si>
    <t>③12:00～
【M46】</t>
    <phoneticPr fontId="7"/>
  </si>
  <si>
    <t>④13:00～
【M47】</t>
    <phoneticPr fontId="3"/>
  </si>
  <si>
    <t>①10:00～
【M48】</t>
    <phoneticPr fontId="7"/>
  </si>
  <si>
    <t>②11:00～
【M49】</t>
    <phoneticPr fontId="3"/>
  </si>
  <si>
    <t>③12:00～
【M50】</t>
    <phoneticPr fontId="7"/>
  </si>
  <si>
    <t>④13:00～
【M51】</t>
    <phoneticPr fontId="3"/>
  </si>
  <si>
    <t>①10:00～
【M52】</t>
    <phoneticPr fontId="7"/>
  </si>
  <si>
    <t>②11:00～
【M53】</t>
    <phoneticPr fontId="3"/>
  </si>
  <si>
    <t>③12:00～
【M54】</t>
    <phoneticPr fontId="7"/>
  </si>
  <si>
    <t>④13:00～
【M55】</t>
    <phoneticPr fontId="3"/>
  </si>
  <si>
    <t>①10:00～
【M56】</t>
    <phoneticPr fontId="7"/>
  </si>
  <si>
    <t>②11:00～
【M57】</t>
    <phoneticPr fontId="3"/>
  </si>
  <si>
    <t>③12:00～
【M58】</t>
    <phoneticPr fontId="7"/>
  </si>
  <si>
    <t>④13:00～
【M59】</t>
    <phoneticPr fontId="3"/>
  </si>
  <si>
    <t>①10:00～
【M60】</t>
    <phoneticPr fontId="7"/>
  </si>
  <si>
    <t>②11:00～
【M61】</t>
    <phoneticPr fontId="3"/>
  </si>
  <si>
    <t>③12:00～
【M62】</t>
    <phoneticPr fontId="7"/>
  </si>
  <si>
    <t>④13:00～
【M63】</t>
    <phoneticPr fontId="3"/>
  </si>
  <si>
    <t>①10:00～
【M84】</t>
    <phoneticPr fontId="7"/>
  </si>
  <si>
    <t>②11:00～
【M85】</t>
    <phoneticPr fontId="3"/>
  </si>
  <si>
    <t>③12:00～
【M86】</t>
    <phoneticPr fontId="7"/>
  </si>
  <si>
    <t>④13:00～
【M87】</t>
    <phoneticPr fontId="3"/>
  </si>
  <si>
    <t>①10:00～
【M88】</t>
    <phoneticPr fontId="7"/>
  </si>
  <si>
    <t>②11:00～
【M89】</t>
    <phoneticPr fontId="3"/>
  </si>
  <si>
    <t>⑤14:15～
【M94】</t>
    <phoneticPr fontId="7"/>
  </si>
  <si>
    <t>⑥15:30～
【M95】</t>
    <phoneticPr fontId="3"/>
  </si>
  <si>
    <t>準決勝①
【M96】</t>
    <rPh sb="0" eb="3">
      <t>ジュンケッショウ</t>
    </rPh>
    <phoneticPr fontId="7"/>
  </si>
  <si>
    <t>準決勝②
【M97】</t>
    <rPh sb="0" eb="3">
      <t>ジュンケッショウ</t>
    </rPh>
    <phoneticPr fontId="7"/>
  </si>
  <si>
    <t>決勝
【M98】</t>
    <rPh sb="0" eb="2">
      <t>ケッショウ</t>
    </rPh>
    <phoneticPr fontId="7"/>
  </si>
  <si>
    <t>Ｓｈｙｎｔ　ＦＣ　Ｂ</t>
    <phoneticPr fontId="2"/>
  </si>
  <si>
    <t>スマイス・セレソン　Ｂ</t>
    <phoneticPr fontId="2"/>
  </si>
  <si>
    <t>Ｓｈｙｎｔ　ＦＣ</t>
    <phoneticPr fontId="2"/>
  </si>
  <si>
    <t>11/4 午後指定</t>
    <rPh sb="5" eb="7">
      <t>ゴゴ</t>
    </rPh>
    <rPh sb="7" eb="9">
      <t>シテイ</t>
    </rPh>
    <phoneticPr fontId="2"/>
  </si>
  <si>
    <t>11/3 指定</t>
    <rPh sb="5" eb="7">
      <t>シテイ</t>
    </rPh>
    <phoneticPr fontId="2"/>
  </si>
  <si>
    <t>11/4 指定</t>
    <rPh sb="5" eb="7">
      <t>シテイ</t>
    </rPh>
    <phoneticPr fontId="2"/>
  </si>
  <si>
    <t>11/11 午後指定</t>
    <rPh sb="6" eb="8">
      <t>ゴゴ</t>
    </rPh>
    <rPh sb="8" eb="10">
      <t>シテイ</t>
    </rPh>
    <phoneticPr fontId="2"/>
  </si>
  <si>
    <t>参加申込状況(期限　10/1 21:00)
(10/1 21:00現在)</t>
    <rPh sb="0" eb="2">
      <t>サンカ</t>
    </rPh>
    <rPh sb="2" eb="4">
      <t>モウシコミ</t>
    </rPh>
    <rPh sb="4" eb="6">
      <t>ジョウキョウ</t>
    </rPh>
    <phoneticPr fontId="3"/>
  </si>
  <si>
    <t>振り込み(期限　10/1 15:00)
(10/1 15:00現在)</t>
    <rPh sb="0" eb="1">
      <t>フ</t>
    </rPh>
    <rPh sb="2" eb="3">
      <t>コ</t>
    </rPh>
    <rPh sb="5" eb="7">
      <t>キゲン</t>
    </rPh>
    <phoneticPr fontId="3"/>
  </si>
  <si>
    <t>11/11(日)
2回戦
3回戦</t>
    <rPh sb="6" eb="7">
      <t>ニチ</t>
    </rPh>
    <rPh sb="12" eb="14">
      <t>カイセン</t>
    </rPh>
    <rPh sb="16" eb="18">
      <t>カイセン</t>
    </rPh>
    <phoneticPr fontId="3"/>
  </si>
  <si>
    <t>11/18(日)
4回戦
準々決勝</t>
    <rPh sb="6" eb="7">
      <t>ニチ</t>
    </rPh>
    <rPh sb="12" eb="14">
      <t>カイセン</t>
    </rPh>
    <rPh sb="15" eb="19">
      <t>ジュンジュンケッショウ</t>
    </rPh>
    <phoneticPr fontId="3"/>
  </si>
  <si>
    <t>11/24(土)
準決勝</t>
    <rPh sb="6" eb="7">
      <t>ツチ</t>
    </rPh>
    <rPh sb="11" eb="14">
      <t>ジュンケッショウ</t>
    </rPh>
    <phoneticPr fontId="3"/>
  </si>
  <si>
    <t>11/25(日)
決勝</t>
    <rPh sb="6" eb="7">
      <t>ニチ</t>
    </rPh>
    <rPh sb="11" eb="13">
      <t>ケッショウ</t>
    </rPh>
    <phoneticPr fontId="3"/>
  </si>
  <si>
    <t>承認済み</t>
    <rPh sb="0" eb="2">
      <t>ショウニン</t>
    </rPh>
    <rPh sb="2" eb="3">
      <t>スミ</t>
    </rPh>
    <phoneticPr fontId="2"/>
  </si>
  <si>
    <t>11/3 or 11/4 午後指定</t>
    <rPh sb="13" eb="15">
      <t>ゴゴ</t>
    </rPh>
    <rPh sb="15" eb="17">
      <t>シテイ</t>
    </rPh>
    <phoneticPr fontId="2"/>
  </si>
  <si>
    <t>11/3 午後 or 11/4 午後指定</t>
    <rPh sb="16" eb="18">
      <t>ゴゴ</t>
    </rPh>
    <rPh sb="18" eb="20">
      <t>シテイ</t>
    </rPh>
    <phoneticPr fontId="2"/>
  </si>
  <si>
    <t>11/3(土)
11/4(日)
1回戦</t>
    <rPh sb="18" eb="20">
      <t>カイセン</t>
    </rPh>
    <phoneticPr fontId="3"/>
  </si>
  <si>
    <t>振り込み完了</t>
    <rPh sb="0" eb="1">
      <t>フ</t>
    </rPh>
    <rPh sb="2" eb="3">
      <t>コ</t>
    </rPh>
    <rPh sb="4" eb="6">
      <t>カンリョウ</t>
    </rPh>
    <phoneticPr fontId="2"/>
  </si>
  <si>
    <t>大分トリニータタートルズ　Ｂ</t>
    <phoneticPr fontId="2"/>
  </si>
  <si>
    <t>11/18 午後指定</t>
    <rPh sb="6" eb="8">
      <t>ゴゴ</t>
    </rPh>
    <rPh sb="8" eb="10">
      <t>シテイ</t>
    </rPh>
    <phoneticPr fontId="2"/>
  </si>
  <si>
    <t>11/3 午後指定</t>
    <rPh sb="5" eb="7">
      <t>ゴゴ</t>
    </rPh>
    <rPh sb="7" eb="9">
      <t>シテイ</t>
    </rPh>
    <phoneticPr fontId="2"/>
  </si>
  <si>
    <t>大分</t>
    <rPh sb="0" eb="2">
      <t>オオイタ</t>
    </rPh>
    <phoneticPr fontId="2"/>
  </si>
  <si>
    <t>大分Ⅰ</t>
    <rPh sb="0" eb="2">
      <t>オオイタ</t>
    </rPh>
    <phoneticPr fontId="2"/>
  </si>
  <si>
    <t>大分Ⅰ / 中津Ⅰ / 速杵国Ⅰ / 日田Ⅰ / 別府Ⅰ / 宇高Ⅰ / 佐伯Ⅰ / 豊肥Ⅰ / 津・臼Ⅰ</t>
    <rPh sb="0" eb="2">
      <t>オオイタ</t>
    </rPh>
    <phoneticPr fontId="2"/>
  </si>
  <si>
    <t>大分Ⅰ</t>
    <rPh sb="0" eb="2">
      <t>オオイタ</t>
    </rPh>
    <phoneticPr fontId="4"/>
  </si>
  <si>
    <t>大在東グラウンド</t>
    <phoneticPr fontId="2"/>
  </si>
  <si>
    <t>大分市大在浜2丁目</t>
    <phoneticPr fontId="2"/>
  </si>
  <si>
    <t>津守一雄(大分地区ジュニア委員長)    090-7472-7249</t>
    <rPh sb="0" eb="2">
      <t>ツモリ</t>
    </rPh>
    <rPh sb="2" eb="4">
      <t>カズオ</t>
    </rPh>
    <rPh sb="5" eb="7">
      <t>オオイタ</t>
    </rPh>
    <rPh sb="7" eb="9">
      <t>チク</t>
    </rPh>
    <phoneticPr fontId="2"/>
  </si>
  <si>
    <t>本部</t>
    <rPh sb="0" eb="2">
      <t>ホンブ</t>
    </rPh>
    <phoneticPr fontId="2"/>
  </si>
  <si>
    <t>①11:00～
【M3】</t>
    <phoneticPr fontId="7"/>
  </si>
  <si>
    <t>②12:00～
【M7】</t>
    <phoneticPr fontId="3"/>
  </si>
  <si>
    <t>③13:00～
【M18】</t>
    <phoneticPr fontId="3"/>
  </si>
  <si>
    <t>④14:00～
【M24】</t>
    <phoneticPr fontId="7"/>
  </si>
  <si>
    <t>⑤15:00～
【M33】</t>
    <phoneticPr fontId="7"/>
  </si>
  <si>
    <t>①11:00～
【M2】</t>
    <phoneticPr fontId="7"/>
  </si>
  <si>
    <t>②12:00～
【M16】</t>
    <phoneticPr fontId="7"/>
  </si>
  <si>
    <t>③13:00～
【M22】</t>
    <phoneticPr fontId="3"/>
  </si>
  <si>
    <t>④14:00～
【M29】</t>
    <phoneticPr fontId="7"/>
  </si>
  <si>
    <t>⑤15:00～
【M6】</t>
    <phoneticPr fontId="3"/>
  </si>
  <si>
    <t>①10:00～
【M67】</t>
    <phoneticPr fontId="3"/>
  </si>
  <si>
    <t>②11:00～
【M66】</t>
    <phoneticPr fontId="7"/>
  </si>
  <si>
    <t>③12:00～
【M65】</t>
    <phoneticPr fontId="3"/>
  </si>
  <si>
    <t>④13:00～
【M64】</t>
    <phoneticPr fontId="7"/>
  </si>
  <si>
    <t>⑤14:15～
【M83】</t>
    <phoneticPr fontId="7"/>
  </si>
  <si>
    <t>⑥15:30～
【M82】</t>
    <phoneticPr fontId="3"/>
  </si>
  <si>
    <t>①10:00～
【M39】</t>
    <phoneticPr fontId="7"/>
  </si>
  <si>
    <t>②11:00～
【M38】</t>
    <phoneticPr fontId="3"/>
  </si>
  <si>
    <t>⑤14:15～
【M69】</t>
    <phoneticPr fontId="7"/>
  </si>
  <si>
    <t>⑥15:30～
【M68】</t>
    <phoneticPr fontId="3"/>
  </si>
  <si>
    <t>①</t>
    <phoneticPr fontId="2"/>
  </si>
  <si>
    <t>②</t>
    <phoneticPr fontId="2"/>
  </si>
  <si>
    <t>⑤</t>
    <phoneticPr fontId="2"/>
  </si>
  <si>
    <t>⑥</t>
    <phoneticPr fontId="2"/>
  </si>
  <si>
    <t>③12:00～
【M91】</t>
    <phoneticPr fontId="7"/>
  </si>
  <si>
    <t>④13:00～
【M90】</t>
    <phoneticPr fontId="3"/>
  </si>
  <si>
    <t>①11:00～
【M5】</t>
    <phoneticPr fontId="7"/>
  </si>
  <si>
    <t>②12:00～
【M12】</t>
    <phoneticPr fontId="3"/>
  </si>
  <si>
    <t>③13:00～
【M25】</t>
    <phoneticPr fontId="7"/>
  </si>
  <si>
    <t>④14:00～
【M35】</t>
    <phoneticPr fontId="3"/>
  </si>
  <si>
    <t>①15:00～
【M15】</t>
    <phoneticPr fontId="7"/>
  </si>
  <si>
    <t>①15:00～
【M8】</t>
    <phoneticPr fontId="7"/>
  </si>
  <si>
    <t>①11:00～
【M14】</t>
    <phoneticPr fontId="7"/>
  </si>
  <si>
    <t>②12:00～
【M19】</t>
    <phoneticPr fontId="3"/>
  </si>
  <si>
    <t>③13:00～
【M20】</t>
    <phoneticPr fontId="7"/>
  </si>
  <si>
    <t>(M8)11/3</t>
    <phoneticPr fontId="2"/>
  </si>
  <si>
    <t>(M15)11/3</t>
    <phoneticPr fontId="2"/>
  </si>
  <si>
    <r>
      <t>※スケジュール表参照　　</t>
    </r>
    <r>
      <rPr>
        <sz val="16"/>
        <color rgb="FFFF0000"/>
        <rFont val="Meiryo UI"/>
        <family val="3"/>
        <charset val="128"/>
      </rPr>
      <t>会場により、開始時間が異なります。</t>
    </r>
    <rPh sb="7" eb="8">
      <t>ヒョウ</t>
    </rPh>
    <rPh sb="8" eb="10">
      <t>サンショウ</t>
    </rPh>
    <rPh sb="12" eb="14">
      <t>カイジョウ</t>
    </rPh>
    <rPh sb="18" eb="20">
      <t>カイシ</t>
    </rPh>
    <rPh sb="20" eb="22">
      <t>ジカン</t>
    </rPh>
    <rPh sb="23" eb="24">
      <t>コト</t>
    </rPh>
    <phoneticPr fontId="2"/>
  </si>
  <si>
    <t>②11:00～
【M17】</t>
    <phoneticPr fontId="7"/>
  </si>
  <si>
    <t>①14:00～
【M30】</t>
    <phoneticPr fontId="3"/>
  </si>
  <si>
    <t>②15:00～
【M13】</t>
    <phoneticPr fontId="7"/>
  </si>
  <si>
    <t>11月03日（土）</t>
    <rPh sb="7" eb="8">
      <t>ド</t>
    </rPh>
    <phoneticPr fontId="7"/>
  </si>
  <si>
    <t>③12:00～
【M36】</t>
    <phoneticPr fontId="3"/>
  </si>
  <si>
    <t>④13:00～
【M37】</t>
    <phoneticPr fontId="7"/>
  </si>
  <si>
    <t>③12:00～
【M28】</t>
    <phoneticPr fontId="7"/>
  </si>
  <si>
    <t>④13:00～
【M34】</t>
    <phoneticPr fontId="7"/>
  </si>
  <si>
    <t>⑤14:00～
【M23】</t>
    <phoneticPr fontId="3"/>
  </si>
  <si>
    <t>スマイス
ｽﾏｲｽB</t>
    <phoneticPr fontId="3"/>
  </si>
  <si>
    <t>山香
大野</t>
    <rPh sb="0" eb="2">
      <t>ヤマガ</t>
    </rPh>
    <rPh sb="3" eb="5">
      <t>オオノ</t>
    </rPh>
    <phoneticPr fontId="3"/>
  </si>
  <si>
    <r>
      <t xml:space="preserve">ｳﾞｨﾝｸﾗｯｿ
</t>
    </r>
    <r>
      <rPr>
        <sz val="16"/>
        <color rgb="FFFF0000"/>
        <rFont val="Meiryo UI"/>
        <family val="3"/>
        <charset val="128"/>
      </rPr>
      <t>鶴岡</t>
    </r>
    <rPh sb="9" eb="11">
      <t>ツルオカ</t>
    </rPh>
    <phoneticPr fontId="3"/>
  </si>
  <si>
    <t>玖珠サッカースポーツ少年団</t>
    <phoneticPr fontId="2"/>
  </si>
  <si>
    <t>4回戦,準々決勝スケジュール</t>
    <phoneticPr fontId="2"/>
  </si>
  <si>
    <t>公式記録</t>
    <rPh sb="0" eb="2">
      <t>コウシキ</t>
    </rPh>
    <rPh sb="2" eb="4">
      <t>キロク</t>
    </rPh>
    <phoneticPr fontId="3"/>
  </si>
  <si>
    <t>Match No：</t>
    <phoneticPr fontId="3"/>
  </si>
  <si>
    <t>大</t>
    <rPh sb="0" eb="1">
      <t>タイ</t>
    </rPh>
    <phoneticPr fontId="3"/>
  </si>
  <si>
    <t>JFA 第 42 回全日本 U-12 サッカー選手権大会
大分県大会</t>
    <phoneticPr fontId="2"/>
  </si>
  <si>
    <t>第</t>
    <rPh sb="0" eb="1">
      <t>ダイ</t>
    </rPh>
    <phoneticPr fontId="3"/>
  </si>
  <si>
    <t>日</t>
    <phoneticPr fontId="3"/>
  </si>
  <si>
    <t>競技</t>
    <rPh sb="0" eb="1">
      <t>セリ</t>
    </rPh>
    <rPh sb="1" eb="2">
      <t>ワザ</t>
    </rPh>
    <phoneticPr fontId="3"/>
  </si>
  <si>
    <t>40分</t>
    <rPh sb="2" eb="3">
      <t>プン</t>
    </rPh>
    <phoneticPr fontId="3"/>
  </si>
  <si>
    <t>記</t>
    <rPh sb="0" eb="1">
      <t>キ</t>
    </rPh>
    <phoneticPr fontId="3"/>
  </si>
  <si>
    <t>会</t>
    <rPh sb="0" eb="1">
      <t>カイ</t>
    </rPh>
    <phoneticPr fontId="3"/>
  </si>
  <si>
    <t>時間</t>
    <rPh sb="0" eb="1">
      <t>トキ</t>
    </rPh>
    <rPh sb="1" eb="2">
      <t>アイダ</t>
    </rPh>
    <phoneticPr fontId="3"/>
  </si>
  <si>
    <t>録</t>
    <rPh sb="0" eb="1">
      <t>ロク</t>
    </rPh>
    <phoneticPr fontId="3"/>
  </si>
  <si>
    <t>名</t>
    <rPh sb="0" eb="1">
      <t>ナ</t>
    </rPh>
    <phoneticPr fontId="3"/>
  </si>
  <si>
    <t>試合開始　11:00 ～</t>
    <rPh sb="0" eb="2">
      <t>シアイ</t>
    </rPh>
    <rPh sb="2" eb="4">
      <t>カイシ</t>
    </rPh>
    <phoneticPr fontId="3"/>
  </si>
  <si>
    <t>延長</t>
    <rPh sb="0" eb="2">
      <t>エンチョウ</t>
    </rPh>
    <phoneticPr fontId="3"/>
  </si>
  <si>
    <t>10分</t>
    <rPh sb="2" eb="3">
      <t>フン</t>
    </rPh>
    <phoneticPr fontId="2"/>
  </si>
  <si>
    <t>者</t>
    <rPh sb="0" eb="1">
      <t>シャ</t>
    </rPh>
    <phoneticPr fontId="3"/>
  </si>
  <si>
    <t>大分県大分スポーツ公園
だいぎんサッカー・ラグビー場
Aコート</t>
    <phoneticPr fontId="2"/>
  </si>
  <si>
    <t>天</t>
    <rPh sb="0" eb="1">
      <t>テン</t>
    </rPh>
    <phoneticPr fontId="3"/>
  </si>
  <si>
    <t>晴</t>
    <rPh sb="0" eb="1">
      <t>ハレ</t>
    </rPh>
    <phoneticPr fontId="3"/>
  </si>
  <si>
    <t>風</t>
    <rPh sb="0" eb="1">
      <t>カゼ</t>
    </rPh>
    <phoneticPr fontId="3"/>
  </si>
  <si>
    <t>強</t>
    <rPh sb="0" eb="1">
      <t>キョウ</t>
    </rPh>
    <phoneticPr fontId="3"/>
  </si>
  <si>
    <t>弱</t>
    <rPh sb="0" eb="1">
      <t>ジャク</t>
    </rPh>
    <phoneticPr fontId="3"/>
  </si>
  <si>
    <t>無</t>
    <rPh sb="0" eb="1">
      <t>ム</t>
    </rPh>
    <phoneticPr fontId="3"/>
  </si>
  <si>
    <t>芝</t>
    <rPh sb="0" eb="1">
      <t>シバ</t>
    </rPh>
    <phoneticPr fontId="3"/>
  </si>
  <si>
    <t>状</t>
    <rPh sb="0" eb="1">
      <t>ジョウ</t>
    </rPh>
    <phoneticPr fontId="3"/>
  </si>
  <si>
    <t>良好</t>
    <rPh sb="0" eb="2">
      <t>リョウコウ</t>
    </rPh>
    <phoneticPr fontId="3"/>
  </si>
  <si>
    <t>審</t>
    <rPh sb="0" eb="1">
      <t>シン</t>
    </rPh>
    <phoneticPr fontId="3"/>
  </si>
  <si>
    <t>主審</t>
    <rPh sb="0" eb="2">
      <t>シュシン</t>
    </rPh>
    <phoneticPr fontId="3"/>
  </si>
  <si>
    <t>第4の審判員</t>
    <rPh sb="0" eb="1">
      <t>ダイ</t>
    </rPh>
    <rPh sb="3" eb="5">
      <t>シンパン</t>
    </rPh>
    <rPh sb="5" eb="6">
      <t>イン</t>
    </rPh>
    <phoneticPr fontId="3"/>
  </si>
  <si>
    <t>曇</t>
    <rPh sb="0" eb="1">
      <t>クモリ</t>
    </rPh>
    <phoneticPr fontId="3"/>
  </si>
  <si>
    <t>気温</t>
    <rPh sb="0" eb="2">
      <t>キオン</t>
    </rPh>
    <phoneticPr fontId="3"/>
  </si>
  <si>
    <t>℃</t>
    <phoneticPr fontId="3"/>
  </si>
  <si>
    <t>不良</t>
    <rPh sb="0" eb="2">
      <t>フリョウ</t>
    </rPh>
    <phoneticPr fontId="3"/>
  </si>
  <si>
    <t>場</t>
    <rPh sb="0" eb="1">
      <t>バ</t>
    </rPh>
    <phoneticPr fontId="3"/>
  </si>
  <si>
    <t>候</t>
    <rPh sb="0" eb="1">
      <t>コウ</t>
    </rPh>
    <phoneticPr fontId="3"/>
  </si>
  <si>
    <t>雨</t>
    <rPh sb="0" eb="1">
      <t>アメ</t>
    </rPh>
    <phoneticPr fontId="3"/>
  </si>
  <si>
    <t>湿度</t>
    <rPh sb="0" eb="2">
      <t>シツド</t>
    </rPh>
    <phoneticPr fontId="3"/>
  </si>
  <si>
    <t>％</t>
    <phoneticPr fontId="3"/>
  </si>
  <si>
    <t>土</t>
    <rPh sb="0" eb="1">
      <t>ツチ</t>
    </rPh>
    <phoneticPr fontId="3"/>
  </si>
  <si>
    <t>態</t>
    <rPh sb="0" eb="1">
      <t>タイ</t>
    </rPh>
    <phoneticPr fontId="3"/>
  </si>
  <si>
    <t>泥沼</t>
    <rPh sb="0" eb="2">
      <t>ドロヌマ</t>
    </rPh>
    <phoneticPr fontId="3"/>
  </si>
  <si>
    <t>判</t>
    <rPh sb="0" eb="1">
      <t>ハン</t>
    </rPh>
    <phoneticPr fontId="3"/>
  </si>
  <si>
    <t>【チーム名】</t>
    <rPh sb="4" eb="5">
      <t>ナ</t>
    </rPh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</si>
  <si>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</si>
  <si>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</si>
  <si>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kick off</t>
    <phoneticPr fontId="3"/>
  </si>
  <si>
    <t>延前</t>
    <rPh sb="0" eb="1">
      <t>エン</t>
    </rPh>
    <rPh sb="1" eb="2">
      <t>ゼン</t>
    </rPh>
    <phoneticPr fontId="3"/>
  </si>
  <si>
    <t>背番号</t>
    <rPh sb="0" eb="3">
      <t>セバンゴウ</t>
    </rPh>
    <phoneticPr fontId="3"/>
  </si>
  <si>
    <t>延後</t>
    <rPh sb="0" eb="1">
      <t>エン</t>
    </rPh>
    <rPh sb="1" eb="2">
      <t>コウ</t>
    </rPh>
    <phoneticPr fontId="3"/>
  </si>
  <si>
    <t>○</t>
    <phoneticPr fontId="3"/>
  </si>
  <si>
    <t>×</t>
    <phoneticPr fontId="3"/>
  </si>
  <si>
    <t>先</t>
    <rPh sb="0" eb="1">
      <t>サキ</t>
    </rPh>
    <phoneticPr fontId="3"/>
  </si>
  <si>
    <t>後</t>
    <rPh sb="0" eb="1">
      <t>アト</t>
    </rPh>
    <phoneticPr fontId="3"/>
  </si>
  <si>
    <t>ＰＫ戦</t>
    <rPh sb="2" eb="3">
      <t>セン</t>
    </rPh>
    <phoneticPr fontId="3"/>
  </si>
  <si>
    <t>シュート（得点者は○印）</t>
    <rPh sb="5" eb="8">
      <t>トクテンシャ</t>
    </rPh>
    <rPh sb="10" eb="11">
      <t>イン</t>
    </rPh>
    <phoneticPr fontId="3"/>
  </si>
  <si>
    <t>学</t>
    <rPh sb="0" eb="1">
      <t>ガク</t>
    </rPh>
    <phoneticPr fontId="3"/>
  </si>
  <si>
    <t>背</t>
    <rPh sb="0" eb="1">
      <t>セ</t>
    </rPh>
    <phoneticPr fontId="3"/>
  </si>
  <si>
    <t>合</t>
    <rPh sb="0" eb="1">
      <t>ゴウ</t>
    </rPh>
    <phoneticPr fontId="3"/>
  </si>
  <si>
    <t>延</t>
    <rPh sb="0" eb="1">
      <t>エン</t>
    </rPh>
    <phoneticPr fontId="3"/>
  </si>
  <si>
    <t>前</t>
    <rPh sb="0" eb="1">
      <t>マエ</t>
    </rPh>
    <phoneticPr fontId="3"/>
  </si>
  <si>
    <t>選</t>
    <rPh sb="0" eb="1">
      <t>セン</t>
    </rPh>
    <phoneticPr fontId="3"/>
  </si>
  <si>
    <t>手</t>
    <rPh sb="0" eb="1">
      <t>シュ</t>
    </rPh>
    <phoneticPr fontId="3"/>
  </si>
  <si>
    <t>番</t>
    <rPh sb="0" eb="1">
      <t>バン</t>
    </rPh>
    <phoneticPr fontId="3"/>
  </si>
  <si>
    <t>位置</t>
    <rPh sb="0" eb="2">
      <t>イチ</t>
    </rPh>
    <phoneticPr fontId="3"/>
  </si>
  <si>
    <t>名</t>
    <rPh sb="0" eb="1">
      <t>メイ</t>
    </rPh>
    <phoneticPr fontId="3"/>
  </si>
  <si>
    <t>計</t>
    <rPh sb="0" eb="1">
      <t>ケイ</t>
    </rPh>
    <phoneticPr fontId="3"/>
  </si>
  <si>
    <t>半</t>
    <rPh sb="0" eb="1">
      <t>ハン</t>
    </rPh>
    <phoneticPr fontId="3"/>
  </si>
  <si>
    <t>年</t>
    <rPh sb="0" eb="1">
      <t>ネン</t>
    </rPh>
    <phoneticPr fontId="3"/>
  </si>
  <si>
    <t>号</t>
    <rPh sb="0" eb="1">
      <t>ゴウ</t>
    </rPh>
    <phoneticPr fontId="3"/>
  </si>
  <si>
    <t>①</t>
    <phoneticPr fontId="2"/>
  </si>
  <si>
    <t>交替要員</t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</si>
  <si>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</si>
  <si>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</si>
  <si>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シュート数</t>
    <rPh sb="4" eb="5">
      <t>カズ</t>
    </rPh>
    <phoneticPr fontId="3"/>
  </si>
  <si>
    <t>OUT</t>
    <phoneticPr fontId="3"/>
  </si>
  <si>
    <t>→</t>
    <phoneticPr fontId="3"/>
  </si>
  <si>
    <t>IN</t>
    <phoneticPr fontId="3"/>
  </si>
  <si>
    <t>交代</t>
    <rPh sb="0" eb="2">
      <t>コウタイ</t>
    </rPh>
    <phoneticPr fontId="3"/>
  </si>
  <si>
    <t>選手</t>
    <rPh sb="0" eb="2">
      <t>センシュ</t>
    </rPh>
    <phoneticPr fontId="3"/>
  </si>
  <si>
    <t>分</t>
  </si>
  <si>
    <t>番</t>
  </si>
  <si>
    <t>→</t>
  </si>
  <si>
    <t>警告（Ｃ）・退場（Ｓ）など</t>
  </si>
  <si>
    <t>延後</t>
  </si>
  <si>
    <t>延前</t>
  </si>
  <si>
    <t>後半</t>
  </si>
  <si>
    <t>前半</t>
  </si>
  <si>
    <t>チーム
合計</t>
    <rPh sb="4" eb="6">
      <t>ゴウケイ</t>
    </rPh>
    <phoneticPr fontId="3"/>
  </si>
  <si>
    <t>Ｇ</t>
    <phoneticPr fontId="3"/>
  </si>
  <si>
    <t>Ｋ</t>
    <phoneticPr fontId="3"/>
  </si>
  <si>
    <t>Ｃ</t>
    <phoneticPr fontId="3"/>
  </si>
  <si>
    <t>直接</t>
    <rPh sb="0" eb="2">
      <t>チョクセツ</t>
    </rPh>
    <phoneticPr fontId="3"/>
  </si>
  <si>
    <t>ＦＫ</t>
    <phoneticPr fontId="3"/>
  </si>
  <si>
    <t>間接</t>
    <rPh sb="0" eb="2">
      <t>カンセツ</t>
    </rPh>
    <phoneticPr fontId="3"/>
  </si>
  <si>
    <t>Ｐ</t>
    <phoneticPr fontId="3"/>
  </si>
  <si>
    <t>時間</t>
    <rPh sb="0" eb="2">
      <t>ジカン</t>
    </rPh>
    <phoneticPr fontId="3"/>
  </si>
  <si>
    <t>得点者</t>
    <rPh sb="0" eb="3">
      <t>トクテンシャ</t>
    </rPh>
    <phoneticPr fontId="3"/>
  </si>
  <si>
    <t>得　　点　　経　　過</t>
  </si>
  <si>
    <t>分</t>
    <rPh sb="0" eb="1">
      <t>フン</t>
    </rPh>
    <phoneticPr fontId="3"/>
  </si>
  <si>
    <t>8　∩　6HS</t>
    <phoneticPr fontId="2"/>
  </si>
  <si>
    <t xml:space="preserve"> </t>
    <phoneticPr fontId="3"/>
  </si>
  <si>
    <t>《略号例》</t>
    <rPh sb="1" eb="2">
      <t>リャク</t>
    </rPh>
    <rPh sb="2" eb="3">
      <t>ゴウ</t>
    </rPh>
    <rPh sb="3" eb="4">
      <t>レイ</t>
    </rPh>
    <phoneticPr fontId="3"/>
  </si>
  <si>
    <t>ドリブル</t>
    <phoneticPr fontId="3"/>
  </si>
  <si>
    <t>～</t>
    <phoneticPr fontId="3"/>
  </si>
  <si>
    <t>ゴロのパス</t>
    <phoneticPr fontId="3"/>
  </si>
  <si>
    <t>浮き球</t>
    <rPh sb="0" eb="1">
      <t>ウ</t>
    </rPh>
    <rPh sb="2" eb="3">
      <t>キュウ</t>
    </rPh>
    <phoneticPr fontId="3"/>
  </si>
  <si>
    <t>∩</t>
    <phoneticPr fontId="3"/>
  </si>
  <si>
    <t>混戦</t>
    <rPh sb="0" eb="2">
      <t>コンセン</t>
    </rPh>
    <phoneticPr fontId="3"/>
  </si>
  <si>
    <t>ヘディング</t>
    <phoneticPr fontId="3"/>
  </si>
  <si>
    <t>H</t>
    <phoneticPr fontId="3"/>
  </si>
  <si>
    <t>シュート</t>
    <phoneticPr fontId="3"/>
  </si>
  <si>
    <t>S</t>
    <phoneticPr fontId="3"/>
  </si>
  <si>
    <t>戦評者氏名</t>
    <rPh sb="0" eb="1">
      <t>セン</t>
    </rPh>
    <rPh sb="1" eb="2">
      <t>ヒョウ</t>
    </rPh>
    <rPh sb="2" eb="3">
      <t>シャ</t>
    </rPh>
    <rPh sb="3" eb="5">
      <t>シメイ</t>
    </rPh>
    <phoneticPr fontId="3"/>
  </si>
  <si>
    <t>（</t>
    <phoneticPr fontId="3"/>
  </si>
  <si>
    <t>小野　陽祐</t>
    <rPh sb="0" eb="2">
      <t>オノ</t>
    </rPh>
    <rPh sb="3" eb="5">
      <t>ヨウスケ</t>
    </rPh>
    <phoneticPr fontId="2"/>
  </si>
  <si>
    <t>）</t>
    <phoneticPr fontId="3"/>
  </si>
  <si>
    <t>勤務先または所属</t>
    <phoneticPr fontId="3"/>
  </si>
  <si>
    <t>一般社団法人大分県サッカー協会技術委員会</t>
    <phoneticPr fontId="2"/>
  </si>
  <si>
    <t>　）</t>
    <phoneticPr fontId="3"/>
  </si>
  <si>
    <t>M   C</t>
    <phoneticPr fontId="3"/>
  </si>
  <si>
    <t>会　場　長</t>
    <rPh sb="0" eb="1">
      <t>カイ</t>
    </rPh>
    <rPh sb="2" eb="3">
      <t>バ</t>
    </rPh>
    <rPh sb="4" eb="5">
      <t>チョウ</t>
    </rPh>
    <phoneticPr fontId="3"/>
  </si>
  <si>
    <t>主　　審</t>
    <rPh sb="0" eb="1">
      <t>シュ</t>
    </rPh>
    <rPh sb="3" eb="4">
      <t>シン</t>
    </rPh>
    <phoneticPr fontId="3"/>
  </si>
  <si>
    <t>2018年11月25日（日）</t>
  </si>
  <si>
    <t>中原　圭介</t>
  </si>
  <si>
    <t>松下　省吾</t>
  </si>
  <si>
    <t>黒田　大貴</t>
  </si>
  <si>
    <t>菊地　謙一</t>
  </si>
  <si>
    <t>隅田　哲平</t>
  </si>
  <si>
    <t>末吉　裕樹</t>
  </si>
  <si>
    <t>マガリェンス　アルナウド</t>
  </si>
  <si>
    <t>GK</t>
  </si>
  <si>
    <t>柳本　龍成</t>
  </si>
  <si>
    <t>林　勇陽</t>
  </si>
  <si>
    <t>DF</t>
  </si>
  <si>
    <t>石本　頼杜</t>
  </si>
  <si>
    <t>野尻　慎之助</t>
  </si>
  <si>
    <t>猪原　蒼空</t>
  </si>
  <si>
    <t>野々下　蒼斗</t>
  </si>
  <si>
    <t>MF</t>
  </si>
  <si>
    <t>石田　悠太</t>
  </si>
  <si>
    <t>安東　壮大</t>
  </si>
  <si>
    <t>楢崎　嵩斗</t>
  </si>
  <si>
    <t>阿部　紘斗</t>
  </si>
  <si>
    <t>岡部　遥</t>
  </si>
  <si>
    <t>佐藤　羚矢</t>
  </si>
  <si>
    <t>FW</t>
  </si>
  <si>
    <t>増永　琥士朗</t>
  </si>
  <si>
    <t>司城　大輝</t>
  </si>
  <si>
    <t>奥　祐翔</t>
  </si>
  <si>
    <t>大津　慎之介</t>
  </si>
  <si>
    <t>周藤　彼方</t>
  </si>
  <si>
    <t>東　喜礼</t>
  </si>
  <si>
    <t>河野　祐希</t>
  </si>
  <si>
    <t>姫野　雄太</t>
  </si>
  <si>
    <t>清田　誉人</t>
  </si>
  <si>
    <t>松場　次元</t>
  </si>
  <si>
    <t>荻本　玲也</t>
  </si>
  <si>
    <t/>
  </si>
  <si>
    <t>山室　優貴</t>
  </si>
  <si>
    <t>徳丸　貴士</t>
  </si>
  <si>
    <t>増永　大生獅</t>
  </si>
  <si>
    <t>髙橋　佑樹</t>
  </si>
  <si>
    <t>ウェルフェアオフィサー</t>
  </si>
  <si>
    <t>安東　幹雄</t>
  </si>
  <si>
    <t>津守　一雄</t>
  </si>
  <si>
    <t>仲野　昭博</t>
  </si>
  <si>
    <t>6　→　8～S</t>
    <phoneticPr fontId="2"/>
  </si>
  <si>
    <t>JFA 第42回全日本U-12サッカー選手権大会　大分県大会の決勝が11月25日、大分スポーツ公園だいぎんサッカー･ラグビー場　Aコートで行われました。
 1分　明治北ＳＳＣ 岡部　遥 選手が、相手DFの間を通すパスを、増永　琥士朗 選手が抜け出しゴールを決め先制しました。明治北ＳＳＣは、相手の背後をシンプルに狙いながらゴールを目指す展開。一方、カティオーラフットボールクラブＵ－１２は、横パスを中心に細かいパスワークで相手ゴールを目指すゲーム展開となりました。15分からは、カティオーラフットボールクラブＵ－１２が細かいパスワークから、相手DFラインの背後を狙いますが、明治北ＳＳＣの高いDFラインにつかまり、決定機を作れませんでした。前半は明治北ＳＳＣが1-0で折り返しました。
　後半も、シュートの意識が高い明治北ＳＳＣの攻撃に、カティオーラフットボールクラブＵ－１２は押し込まれる展開が続きますが、22分に増永選手が右サイドを抜け出し、クロスボールを、岡部選手が冷静にヘディングで合わせ、追加点を決めました。カティオーラフットボールクラブＵ－１２は、相手DFラインをなかなか崩せずにいましたが、35分に左サイドからの突破でゴールを目指し、こぼれ球を阿部　紘斗 選手がシュートを狙いますが、おしくもゴール枠を外れ、得点とはなりませんでした。
最後までDFラインを保ち、組織的な守備で守り切った明治北ＳＳＣが、17年ぶり8回目の優勝を決め、決勝大会に出場する事になりました。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</si>
</sst>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0.0_ "/>
  </numFmts>
  <fonts count="56" x14ac:knownFonts="1">
    <font>
      <sz val="8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.5"/>
      <name val="Meiryo UI"/>
      <family val="3"/>
    </font>
    <font>
      <sz val="14"/>
      <name val="Meiryo UI"/>
      <family val="3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u/>
      <sz val="8.5"/>
      <color indexed="12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8.5"/>
      <name val="ＭＳ 明朝"/>
      <family val="1"/>
      <charset val="128"/>
    </font>
    <font>
      <sz val="12"/>
      <color indexed="60"/>
      <name val="ＭＳ Ｐゴシック"/>
      <family val="3"/>
      <charset val="128"/>
    </font>
    <font>
      <sz val="24"/>
      <name val="Meiryo UI"/>
      <family val="3"/>
    </font>
    <font>
      <sz val="24"/>
      <name val="Meiryo UI"/>
      <family val="3"/>
    </font>
    <font>
      <sz val="16"/>
      <name val="Meiryo UI"/>
      <family val="3"/>
    </font>
    <font>
      <sz val="20"/>
      <name val="Meiryo UI"/>
      <family val="3"/>
    </font>
    <font>
      <sz val="11"/>
      <name val="Meiryo UI"/>
      <family val="3"/>
    </font>
    <font>
      <b/>
      <u/>
      <sz val="11"/>
      <color indexed="10"/>
      <name val="Meiryo UI"/>
      <family val="3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Meiryo UI"/>
      <family val="3"/>
    </font>
    <font>
      <sz val="10"/>
      <color theme="1"/>
      <name val="Meiryo UI"/>
      <family val="3"/>
    </font>
    <font>
      <b/>
      <sz val="20"/>
      <color rgb="FFFF0000"/>
      <name val="Meiryo UI"/>
      <family val="3"/>
    </font>
    <font>
      <b/>
      <sz val="24"/>
      <color rgb="FFFF0000"/>
      <name val="Meiryo UI"/>
      <family val="3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</font>
    <font>
      <b/>
      <sz val="11"/>
      <color rgb="FFFF0000"/>
      <name val="Meiryo UI"/>
      <family val="3"/>
    </font>
    <font>
      <b/>
      <sz val="16"/>
      <color rgb="FFFF0000"/>
      <name val="Meiryo UI"/>
      <family val="3"/>
    </font>
    <font>
      <sz val="24"/>
      <color theme="1"/>
      <name val="Meiryo UI"/>
      <family val="3"/>
    </font>
    <font>
      <sz val="14"/>
      <color theme="1"/>
      <name val="Meiryo UI"/>
      <family val="3"/>
    </font>
    <font>
      <sz val="16"/>
      <color rgb="FFFF0000"/>
      <name val="Meiryo UI"/>
      <family val="3"/>
    </font>
    <font>
      <sz val="20"/>
      <color theme="1"/>
      <name val="Meiryo UI"/>
      <family val="3"/>
    </font>
    <font>
      <sz val="11"/>
      <color rgb="FFFF0000"/>
      <name val="Meiryo UI"/>
      <family val="3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6"/>
      <color theme="0"/>
      <name val="Meiryo UI"/>
      <family val="3"/>
    </font>
    <font>
      <sz val="16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rgb="FFFF0000"/>
      <name val="Meiryo UI"/>
      <family val="3"/>
    </font>
    <font>
      <sz val="12"/>
      <color rgb="FFFF0000"/>
      <name val="Meiryo UI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14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11" fillId="0" borderId="1" applyNumberFormat="0" applyFill="0" applyAlignment="0" applyProtection="0"/>
    <xf numFmtId="6" fontId="12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>
      <alignment vertical="center"/>
    </xf>
    <xf numFmtId="0" fontId="4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0" fillId="0" borderId="0">
      <alignment vertical="center"/>
    </xf>
    <xf numFmtId="0" fontId="13" fillId="9" borderId="0" applyNumberFormat="0" applyBorder="0" applyAlignment="0" applyProtection="0"/>
  </cellStyleXfs>
  <cellXfs count="602">
    <xf numFmtId="0" fontId="0" fillId="0" borderId="0" xfId="0"/>
    <xf numFmtId="0" fontId="4" fillId="0" borderId="0" xfId="23" applyFont="1" applyFill="1" applyAlignment="1">
      <alignment horizontal="center" vertical="center"/>
    </xf>
    <xf numFmtId="0" fontId="4" fillId="0" borderId="0" xfId="23" applyFont="1" applyFill="1" applyAlignment="1">
      <alignment vertical="center"/>
    </xf>
    <xf numFmtId="0" fontId="1" fillId="0" borderId="0" xfId="23" applyFont="1" applyFill="1" applyAlignment="1">
      <alignment vertical="center"/>
    </xf>
    <xf numFmtId="0" fontId="4" fillId="0" borderId="2" xfId="23" applyFont="1" applyFill="1" applyBorder="1" applyAlignment="1">
      <alignment horizontal="center" vertical="center"/>
    </xf>
    <xf numFmtId="56" fontId="4" fillId="0" borderId="2" xfId="23" applyNumberFormat="1" applyFont="1" applyFill="1" applyBorder="1" applyAlignment="1">
      <alignment horizontal="center" vertical="center"/>
    </xf>
    <xf numFmtId="0" fontId="4" fillId="0" borderId="2" xfId="2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176" fontId="21" fillId="0" borderId="0" xfId="0" applyNumberFormat="1" applyFont="1" applyFill="1" applyAlignment="1">
      <alignment vertical="center" shrinkToFit="1"/>
    </xf>
    <xf numFmtId="0" fontId="21" fillId="0" borderId="0" xfId="0" applyFont="1" applyFill="1" applyAlignment="1">
      <alignment horizontal="righ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0" borderId="0" xfId="23" applyFont="1" applyFill="1" applyBorder="1" applyAlignment="1">
      <alignment horizontal="center" vertical="center" shrinkToFit="1"/>
    </xf>
    <xf numFmtId="0" fontId="16" fillId="0" borderId="0" xfId="23" applyFont="1" applyFill="1" applyBorder="1" applyAlignment="1">
      <alignment vertical="center" shrinkToFit="1"/>
    </xf>
    <xf numFmtId="0" fontId="23" fillId="0" borderId="0" xfId="23" applyFont="1" applyFill="1" applyBorder="1" applyAlignment="1">
      <alignment horizontal="right" vertical="center" shrinkToFit="1"/>
    </xf>
    <xf numFmtId="0" fontId="21" fillId="0" borderId="0" xfId="27" applyFont="1" applyFill="1" applyAlignment="1">
      <alignment horizontal="left" vertical="center"/>
    </xf>
    <xf numFmtId="0" fontId="24" fillId="0" borderId="0" xfId="23" applyFont="1" applyFill="1" applyBorder="1" applyAlignment="1">
      <alignment vertical="center" shrinkToFit="1"/>
    </xf>
    <xf numFmtId="0" fontId="24" fillId="0" borderId="0" xfId="23" applyFont="1" applyFill="1" applyBorder="1" applyAlignment="1">
      <alignment horizontal="center" vertical="center" shrinkToFit="1"/>
    </xf>
    <xf numFmtId="0" fontId="16" fillId="0" borderId="0" xfId="23" applyFont="1" applyFill="1" applyBorder="1" applyAlignment="1">
      <alignment horizontal="right" vertical="center" shrinkToFit="1"/>
    </xf>
    <xf numFmtId="0" fontId="16" fillId="0" borderId="0" xfId="23" applyFont="1" applyFill="1" applyBorder="1" applyAlignment="1">
      <alignment horizontal="center" vertical="center" shrinkToFit="1"/>
    </xf>
    <xf numFmtId="0" fontId="16" fillId="0" borderId="5" xfId="23" applyFont="1" applyFill="1" applyBorder="1" applyAlignment="1">
      <alignment horizontal="center" vertical="center" shrinkToFit="1"/>
    </xf>
    <xf numFmtId="0" fontId="16" fillId="0" borderId="0" xfId="23" applyFont="1" applyFill="1" applyBorder="1" applyAlignment="1">
      <alignment horizontal="left" vertical="center" shrinkToFit="1"/>
    </xf>
    <xf numFmtId="0" fontId="21" fillId="0" borderId="0" xfId="25" applyFont="1" applyFill="1" applyAlignment="1">
      <alignment horizontal="left" vertical="center"/>
    </xf>
    <xf numFmtId="0" fontId="21" fillId="0" borderId="0" xfId="25" applyFont="1" applyFill="1" applyAlignment="1">
      <alignment horizontal="right" vertical="center"/>
    </xf>
    <xf numFmtId="176" fontId="21" fillId="0" borderId="0" xfId="25" applyNumberFormat="1" applyFont="1" applyFill="1" applyAlignment="1">
      <alignment vertical="center" shrinkToFit="1"/>
    </xf>
    <xf numFmtId="0" fontId="25" fillId="0" borderId="0" xfId="23" applyFont="1" applyFill="1" applyAlignment="1">
      <alignment vertical="center"/>
    </xf>
    <xf numFmtId="0" fontId="26" fillId="0" borderId="2" xfId="23" applyFont="1" applyFill="1" applyBorder="1" applyAlignment="1">
      <alignment vertical="center"/>
    </xf>
    <xf numFmtId="56" fontId="26" fillId="0" borderId="2" xfId="23" applyNumberFormat="1" applyFont="1" applyFill="1" applyBorder="1" applyAlignment="1">
      <alignment horizontal="center" vertical="center"/>
    </xf>
    <xf numFmtId="0" fontId="4" fillId="0" borderId="9" xfId="23" applyFont="1" applyFill="1" applyBorder="1" applyAlignment="1">
      <alignment horizontal="center" vertical="center"/>
    </xf>
    <xf numFmtId="0" fontId="4" fillId="0" borderId="10" xfId="23" applyFont="1" applyFill="1" applyBorder="1" applyAlignment="1">
      <alignment horizontal="center" vertical="center"/>
    </xf>
    <xf numFmtId="0" fontId="4" fillId="0" borderId="11" xfId="23" applyFont="1" applyFill="1" applyBorder="1" applyAlignment="1">
      <alignment horizontal="center" vertical="center"/>
    </xf>
    <xf numFmtId="0" fontId="4" fillId="0" borderId="13" xfId="23" applyFont="1" applyFill="1" applyBorder="1" applyAlignment="1">
      <alignment vertical="center" wrapText="1"/>
    </xf>
    <xf numFmtId="0" fontId="26" fillId="0" borderId="14" xfId="23" applyFont="1" applyFill="1" applyBorder="1" applyAlignment="1">
      <alignment vertical="center"/>
    </xf>
    <xf numFmtId="0" fontId="4" fillId="0" borderId="14" xfId="23" applyFont="1" applyFill="1" applyBorder="1" applyAlignment="1">
      <alignment vertical="center"/>
    </xf>
    <xf numFmtId="0" fontId="26" fillId="0" borderId="15" xfId="23" applyFont="1" applyFill="1" applyBorder="1" applyAlignment="1">
      <alignment vertical="center" wrapText="1"/>
    </xf>
    <xf numFmtId="0" fontId="21" fillId="0" borderId="5" xfId="23" applyFont="1" applyFill="1" applyBorder="1" applyAlignment="1">
      <alignment horizontal="center" vertical="center" shrinkToFit="1"/>
    </xf>
    <xf numFmtId="0" fontId="14" fillId="0" borderId="0" xfId="23" applyFont="1" applyFill="1" applyBorder="1" applyAlignment="1">
      <alignment horizontal="center" vertical="center" shrinkToFit="1"/>
    </xf>
    <xf numFmtId="0" fontId="24" fillId="0" borderId="0" xfId="23" applyFont="1" applyFill="1" applyBorder="1" applyAlignment="1">
      <alignment horizontal="center" vertical="center" shrinkToFit="1"/>
    </xf>
    <xf numFmtId="0" fontId="27" fillId="0" borderId="0" xfId="0" applyFont="1" applyFill="1"/>
    <xf numFmtId="0" fontId="6" fillId="0" borderId="0" xfId="23" applyFont="1" applyFill="1" applyAlignment="1">
      <alignment vertical="center"/>
    </xf>
    <xf numFmtId="0" fontId="18" fillId="0" borderId="0" xfId="23" applyFont="1" applyFill="1" applyAlignment="1">
      <alignment vertical="center"/>
    </xf>
    <xf numFmtId="0" fontId="28" fillId="0" borderId="0" xfId="23" applyFont="1" applyFill="1" applyAlignment="1">
      <alignment vertical="center"/>
    </xf>
    <xf numFmtId="0" fontId="18" fillId="0" borderId="0" xfId="23" applyFont="1" applyFill="1" applyBorder="1" applyAlignment="1">
      <alignment vertical="center"/>
    </xf>
    <xf numFmtId="0" fontId="18" fillId="0" borderId="2" xfId="23" applyFont="1" applyFill="1" applyBorder="1" applyAlignment="1">
      <alignment vertical="center"/>
    </xf>
    <xf numFmtId="0" fontId="18" fillId="0" borderId="3" xfId="23" applyFont="1" applyFill="1" applyBorder="1" applyAlignment="1">
      <alignment vertical="center"/>
    </xf>
    <xf numFmtId="0" fontId="18" fillId="0" borderId="16" xfId="23" applyFont="1" applyFill="1" applyBorder="1" applyAlignment="1">
      <alignment vertical="center"/>
    </xf>
    <xf numFmtId="0" fontId="18" fillId="0" borderId="17" xfId="23" applyFont="1" applyFill="1" applyBorder="1" applyAlignment="1">
      <alignment vertical="center"/>
    </xf>
    <xf numFmtId="0" fontId="18" fillId="0" borderId="17" xfId="23" applyFont="1" applyFill="1" applyBorder="1" applyAlignment="1">
      <alignment horizontal="right" vertical="center"/>
    </xf>
    <xf numFmtId="0" fontId="18" fillId="0" borderId="18" xfId="23" applyFont="1" applyFill="1" applyBorder="1" applyAlignment="1">
      <alignment vertical="center"/>
    </xf>
    <xf numFmtId="0" fontId="18" fillId="0" borderId="2" xfId="23" applyFont="1" applyFill="1" applyBorder="1" applyAlignment="1">
      <alignment horizontal="right" vertical="center"/>
    </xf>
    <xf numFmtId="0" fontId="18" fillId="0" borderId="3" xfId="23" applyFont="1" applyFill="1" applyBorder="1" applyAlignment="1">
      <alignment horizontal="center" vertical="center"/>
    </xf>
    <xf numFmtId="0" fontId="18" fillId="0" borderId="19" xfId="23" applyFont="1" applyFill="1" applyBorder="1" applyAlignment="1">
      <alignment horizontal="center" vertical="center"/>
    </xf>
    <xf numFmtId="0" fontId="18" fillId="0" borderId="0" xfId="23" applyFont="1" applyFill="1" applyAlignment="1">
      <alignment horizontal="center" vertical="center"/>
    </xf>
    <xf numFmtId="0" fontId="18" fillId="0" borderId="20" xfId="23" applyFont="1" applyFill="1" applyBorder="1" applyAlignment="1">
      <alignment horizontal="center" vertical="center"/>
    </xf>
    <xf numFmtId="0" fontId="18" fillId="0" borderId="21" xfId="23" applyFont="1" applyFill="1" applyBorder="1" applyAlignment="1">
      <alignment horizontal="center" vertical="center"/>
    </xf>
    <xf numFmtId="0" fontId="18" fillId="0" borderId="22" xfId="23" applyFont="1" applyFill="1" applyBorder="1" applyAlignment="1">
      <alignment horizontal="center" vertical="center"/>
    </xf>
    <xf numFmtId="0" fontId="18" fillId="0" borderId="4" xfId="23" applyFont="1" applyFill="1" applyBorder="1" applyAlignment="1">
      <alignment horizontal="center" vertical="center"/>
    </xf>
    <xf numFmtId="0" fontId="18" fillId="0" borderId="2" xfId="23" applyFont="1" applyFill="1" applyBorder="1" applyAlignment="1">
      <alignment horizontal="center" vertical="center"/>
    </xf>
    <xf numFmtId="0" fontId="18" fillId="0" borderId="23" xfId="23" applyFont="1" applyFill="1" applyBorder="1" applyAlignment="1">
      <alignment vertical="center"/>
    </xf>
    <xf numFmtId="0" fontId="18" fillId="0" borderId="0" xfId="23" applyFont="1" applyFill="1" applyBorder="1" applyAlignment="1">
      <alignment horizontal="center" vertical="center"/>
    </xf>
    <xf numFmtId="0" fontId="19" fillId="0" borderId="0" xfId="23" applyFont="1" applyFill="1" applyAlignment="1">
      <alignment vertical="center"/>
    </xf>
    <xf numFmtId="0" fontId="18" fillId="0" borderId="0" xfId="23" applyFont="1"/>
    <xf numFmtId="0" fontId="18" fillId="0" borderId="0" xfId="23" applyFont="1" applyAlignment="1"/>
    <xf numFmtId="0" fontId="23" fillId="0" borderId="0" xfId="23" applyFont="1" applyFill="1" applyAlignment="1">
      <alignment vertical="center"/>
    </xf>
    <xf numFmtId="176" fontId="22" fillId="0" borderId="0" xfId="0" applyNumberFormat="1" applyFont="1" applyFill="1" applyAlignment="1">
      <alignment horizontal="center" vertical="center"/>
    </xf>
    <xf numFmtId="0" fontId="23" fillId="0" borderId="0" xfId="23" applyFont="1" applyFill="1" applyBorder="1" applyAlignment="1">
      <alignment vertical="center"/>
    </xf>
    <xf numFmtId="0" fontId="28" fillId="0" borderId="0" xfId="23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18" fillId="0" borderId="5" xfId="23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7" fillId="0" borderId="2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1" fillId="0" borderId="0" xfId="27" applyFont="1" applyFill="1" applyAlignment="1">
      <alignment horizontal="right" vertical="center"/>
    </xf>
    <xf numFmtId="0" fontId="21" fillId="0" borderId="0" xfId="27" applyFont="1" applyFill="1" applyAlignment="1">
      <alignment horizontal="left" vertical="center"/>
    </xf>
    <xf numFmtId="176" fontId="21" fillId="0" borderId="0" xfId="27" applyNumberFormat="1" applyFont="1" applyFill="1" applyAlignment="1">
      <alignment vertical="center" shrinkToFit="1"/>
    </xf>
    <xf numFmtId="0" fontId="29" fillId="0" borderId="0" xfId="23" applyFont="1" applyFill="1" applyBorder="1" applyAlignment="1">
      <alignment vertical="center" shrinkToFit="1"/>
    </xf>
    <xf numFmtId="0" fontId="21" fillId="0" borderId="0" xfId="0" applyFont="1" applyFill="1" applyAlignment="1">
      <alignment horizontal="left" vertical="center"/>
    </xf>
    <xf numFmtId="0" fontId="16" fillId="11" borderId="5" xfId="23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Alignment="1"/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4" fillId="0" borderId="2" xfId="23" applyFont="1" applyFill="1" applyBorder="1" applyAlignment="1">
      <alignment horizontal="left" vertical="center"/>
    </xf>
    <xf numFmtId="0" fontId="26" fillId="0" borderId="13" xfId="23" applyFont="1" applyFill="1" applyBorder="1" applyAlignment="1">
      <alignment horizontal="left" vertical="center" wrapText="1"/>
    </xf>
    <xf numFmtId="0" fontId="4" fillId="0" borderId="13" xfId="23" applyFont="1" applyFill="1" applyBorder="1" applyAlignment="1">
      <alignment horizontal="left" vertical="center"/>
    </xf>
    <xf numFmtId="0" fontId="26" fillId="0" borderId="2" xfId="23" applyFont="1" applyFill="1" applyBorder="1" applyAlignment="1">
      <alignment horizontal="left" vertical="center"/>
    </xf>
    <xf numFmtId="0" fontId="4" fillId="0" borderId="13" xfId="23" applyFill="1" applyBorder="1" applyAlignment="1">
      <alignment horizontal="left" vertical="center" wrapText="1"/>
    </xf>
    <xf numFmtId="0" fontId="4" fillId="0" borderId="2" xfId="23" applyFont="1" applyFill="1" applyBorder="1" applyAlignment="1">
      <alignment horizontal="center" vertical="center"/>
    </xf>
    <xf numFmtId="0" fontId="26" fillId="0" borderId="14" xfId="23" applyFont="1" applyFill="1" applyBorder="1" applyAlignment="1">
      <alignment horizontal="center" vertical="center"/>
    </xf>
    <xf numFmtId="0" fontId="16" fillId="0" borderId="0" xfId="23" applyFont="1" applyFill="1" applyBorder="1" applyAlignment="1">
      <alignment horizontal="center" vertical="center" shrinkToFit="1"/>
    </xf>
    <xf numFmtId="0" fontId="16" fillId="0" borderId="5" xfId="23" applyFont="1" applyFill="1" applyBorder="1" applyAlignment="1">
      <alignment horizontal="center" vertical="center" shrinkToFit="1"/>
    </xf>
    <xf numFmtId="0" fontId="14" fillId="0" borderId="0" xfId="23" applyFont="1" applyFill="1" applyBorder="1" applyAlignment="1">
      <alignment horizontal="center" vertical="center" shrinkToFit="1"/>
    </xf>
    <xf numFmtId="0" fontId="16" fillId="0" borderId="5" xfId="23" applyFont="1" applyFill="1" applyBorder="1" applyAlignment="1">
      <alignment horizontal="center" vertical="center" shrinkToFit="1"/>
    </xf>
    <xf numFmtId="0" fontId="26" fillId="0" borderId="31" xfId="23" applyFont="1" applyFill="1" applyBorder="1" applyAlignment="1">
      <alignment horizontal="center" vertical="center" wrapText="1"/>
    </xf>
    <xf numFmtId="56" fontId="26" fillId="0" borderId="14" xfId="23" applyNumberFormat="1" applyFont="1" applyFill="1" applyBorder="1" applyAlignment="1">
      <alignment horizontal="center" vertical="center" wrapText="1"/>
    </xf>
    <xf numFmtId="0" fontId="16" fillId="0" borderId="0" xfId="23" applyFont="1" applyFill="1" applyBorder="1" applyAlignment="1">
      <alignment horizontal="center" vertical="center" shrinkToFit="1"/>
    </xf>
    <xf numFmtId="0" fontId="16" fillId="0" borderId="5" xfId="23" applyFont="1" applyFill="1" applyBorder="1" applyAlignment="1">
      <alignment horizontal="center" vertical="center" shrinkToFit="1"/>
    </xf>
    <xf numFmtId="0" fontId="4" fillId="0" borderId="8" xfId="23" applyFont="1" applyFill="1" applyBorder="1" applyAlignment="1">
      <alignment vertical="center"/>
    </xf>
    <xf numFmtId="0" fontId="4" fillId="0" borderId="8" xfId="23" applyFont="1" applyFill="1" applyBorder="1" applyAlignment="1">
      <alignment horizontal="left" vertical="center"/>
    </xf>
    <xf numFmtId="0" fontId="4" fillId="0" borderId="12" xfId="23" applyFill="1" applyBorder="1" applyAlignment="1">
      <alignment horizontal="left" vertical="center" wrapText="1"/>
    </xf>
    <xf numFmtId="0" fontId="16" fillId="0" borderId="5" xfId="23" applyFont="1" applyFill="1" applyBorder="1" applyAlignment="1">
      <alignment horizontal="center" vertical="center" shrinkToFit="1"/>
    </xf>
    <xf numFmtId="0" fontId="37" fillId="0" borderId="5" xfId="23" applyFont="1" applyFill="1" applyBorder="1" applyAlignment="1">
      <alignment horizontal="center" vertical="center" shrinkToFit="1"/>
    </xf>
    <xf numFmtId="0" fontId="16" fillId="0" borderId="5" xfId="23" applyFont="1" applyFill="1" applyBorder="1" applyAlignment="1">
      <alignment horizontal="center" vertical="center" shrinkToFit="1"/>
    </xf>
    <xf numFmtId="0" fontId="18" fillId="0" borderId="2" xfId="23" applyFont="1" applyFill="1" applyBorder="1" applyAlignment="1">
      <alignment horizontal="right" vertical="center"/>
    </xf>
    <xf numFmtId="0" fontId="34" fillId="0" borderId="0" xfId="23" applyFont="1" applyFill="1" applyAlignment="1">
      <alignment vertical="center"/>
    </xf>
    <xf numFmtId="0" fontId="39" fillId="0" borderId="0" xfId="23" applyFont="1" applyFill="1" applyAlignment="1">
      <alignment vertical="center"/>
    </xf>
    <xf numFmtId="0" fontId="40" fillId="0" borderId="0" xfId="23" applyFont="1" applyFill="1" applyAlignment="1">
      <alignment vertical="center"/>
    </xf>
    <xf numFmtId="0" fontId="41" fillId="0" borderId="0" xfId="23" applyFont="1" applyFill="1" applyAlignment="1">
      <alignment vertical="center"/>
    </xf>
    <xf numFmtId="0" fontId="41" fillId="0" borderId="0" xfId="23" applyFont="1" applyFill="1" applyBorder="1" applyAlignment="1">
      <alignment vertical="center"/>
    </xf>
    <xf numFmtId="0" fontId="40" fillId="0" borderId="0" xfId="23" applyFont="1" applyFill="1" applyBorder="1" applyAlignment="1">
      <alignment vertical="center"/>
    </xf>
    <xf numFmtId="0" fontId="22" fillId="0" borderId="0" xfId="0" applyFont="1" applyFill="1" applyAlignment="1">
      <alignment horizontal="center" vertical="top" wrapText="1"/>
    </xf>
    <xf numFmtId="0" fontId="22" fillId="13" borderId="0" xfId="0" applyFont="1" applyFill="1" applyAlignment="1">
      <alignment vertical="center"/>
    </xf>
    <xf numFmtId="0" fontId="42" fillId="0" borderId="2" xfId="0" applyFont="1" applyFill="1" applyBorder="1" applyAlignment="1">
      <alignment vertical="center"/>
    </xf>
    <xf numFmtId="0" fontId="16" fillId="0" borderId="0" xfId="23" applyFont="1" applyFill="1" applyBorder="1" applyAlignment="1">
      <alignment horizontal="center" vertical="center" shrinkToFit="1"/>
    </xf>
    <xf numFmtId="0" fontId="14" fillId="0" borderId="0" xfId="23" applyFont="1" applyFill="1" applyBorder="1" applyAlignment="1">
      <alignment horizontal="center" vertical="center" shrinkToFit="1"/>
    </xf>
    <xf numFmtId="0" fontId="24" fillId="0" borderId="0" xfId="23" applyFont="1" applyFill="1" applyBorder="1" applyAlignment="1">
      <alignment horizontal="center" vertical="center" shrinkToFit="1"/>
    </xf>
    <xf numFmtId="56" fontId="4" fillId="0" borderId="8" xfId="23" applyNumberFormat="1" applyFont="1" applyFill="1" applyBorder="1" applyAlignment="1">
      <alignment horizontal="center" vertical="center"/>
    </xf>
    <xf numFmtId="0" fontId="4" fillId="0" borderId="52" xfId="23" applyFont="1" applyFill="1" applyBorder="1" applyAlignment="1">
      <alignment horizontal="center" vertical="center"/>
    </xf>
    <xf numFmtId="0" fontId="4" fillId="0" borderId="53" xfId="23" applyFont="1" applyFill="1" applyBorder="1" applyAlignment="1">
      <alignment horizontal="center" vertical="center"/>
    </xf>
    <xf numFmtId="56" fontId="4" fillId="0" borderId="53" xfId="23" applyNumberFormat="1" applyFont="1" applyFill="1" applyBorder="1" applyAlignment="1">
      <alignment horizontal="center" vertical="center"/>
    </xf>
    <xf numFmtId="0" fontId="4" fillId="0" borderId="54" xfId="23" applyFont="1" applyFill="1" applyBorder="1" applyAlignment="1">
      <alignment vertical="center"/>
    </xf>
    <xf numFmtId="0" fontId="4" fillId="0" borderId="53" xfId="23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6" fillId="0" borderId="0" xfId="23" applyFont="1" applyFill="1" applyBorder="1" applyAlignment="1">
      <alignment horizontal="center" vertical="center" shrinkToFit="1"/>
    </xf>
    <xf numFmtId="0" fontId="16" fillId="0" borderId="5" xfId="23" applyFont="1" applyFill="1" applyBorder="1" applyAlignment="1">
      <alignment horizontal="center" vertical="center" shrinkToFit="1"/>
    </xf>
    <xf numFmtId="0" fontId="21" fillId="0" borderId="0" xfId="23" applyFont="1" applyFill="1" applyBorder="1" applyAlignment="1">
      <alignment horizontal="center" vertical="center" shrinkToFit="1"/>
    </xf>
    <xf numFmtId="0" fontId="37" fillId="0" borderId="0" xfId="23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6" fillId="0" borderId="5" xfId="23" applyFont="1" applyFill="1" applyBorder="1" applyAlignment="1">
      <alignment horizontal="center" vertical="center" shrinkToFit="1"/>
    </xf>
    <xf numFmtId="0" fontId="16" fillId="0" borderId="0" xfId="23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6" fillId="0" borderId="5" xfId="23" applyFont="1" applyFill="1" applyBorder="1" applyAlignment="1">
      <alignment horizontal="center" vertical="center" shrinkToFit="1"/>
    </xf>
    <xf numFmtId="0" fontId="16" fillId="0" borderId="0" xfId="23" applyFont="1" applyFill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66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4" fillId="0" borderId="69" xfId="23" applyFont="1" applyFill="1" applyBorder="1" applyAlignment="1">
      <alignment horizontal="center" vertical="center"/>
    </xf>
    <xf numFmtId="0" fontId="7" fillId="0" borderId="74" xfId="23" applyFont="1" applyFill="1" applyBorder="1" applyAlignment="1">
      <alignment horizontal="center" vertical="center" shrinkToFit="1"/>
    </xf>
    <xf numFmtId="0" fontId="7" fillId="0" borderId="76" xfId="23" applyFont="1" applyFill="1" applyBorder="1" applyAlignment="1">
      <alignment horizontal="center" vertical="center" shrinkToFit="1"/>
    </xf>
    <xf numFmtId="0" fontId="52" fillId="0" borderId="72" xfId="23" applyFont="1" applyFill="1" applyBorder="1" applyAlignment="1">
      <alignment horizontal="center" vertical="center" shrinkToFit="1"/>
    </xf>
    <xf numFmtId="0" fontId="52" fillId="0" borderId="73" xfId="23" applyFont="1" applyFill="1" applyBorder="1" applyAlignment="1">
      <alignment horizontal="center" vertical="center" shrinkToFit="1"/>
    </xf>
    <xf numFmtId="0" fontId="52" fillId="0" borderId="71" xfId="23" applyFont="1" applyFill="1" applyBorder="1" applyAlignment="1">
      <alignment horizontal="center" vertical="center" shrinkToFit="1"/>
    </xf>
    <xf numFmtId="0" fontId="7" fillId="0" borderId="72" xfId="23" applyFont="1" applyFill="1" applyBorder="1" applyAlignment="1">
      <alignment horizontal="center" vertical="center" shrinkToFit="1"/>
    </xf>
    <xf numFmtId="0" fontId="7" fillId="0" borderId="6" xfId="23" applyFont="1" applyFill="1" applyBorder="1" applyAlignment="1">
      <alignment horizontal="center" vertical="center" shrinkToFit="1"/>
    </xf>
    <xf numFmtId="0" fontId="7" fillId="0" borderId="7" xfId="23" applyFont="1" applyFill="1" applyBorder="1" applyAlignment="1">
      <alignment horizontal="center" vertical="center" shrinkToFit="1"/>
    </xf>
    <xf numFmtId="0" fontId="7" fillId="0" borderId="87" xfId="23" applyFont="1" applyFill="1" applyBorder="1" applyAlignment="1">
      <alignment horizontal="center" vertical="center" shrinkToFit="1"/>
    </xf>
    <xf numFmtId="0" fontId="7" fillId="0" borderId="22" xfId="23" applyFont="1" applyFill="1" applyBorder="1" applyAlignment="1">
      <alignment horizontal="center" vertical="center" shrinkToFit="1"/>
    </xf>
    <xf numFmtId="0" fontId="7" fillId="0" borderId="88" xfId="23" applyFont="1" applyFill="1" applyBorder="1" applyAlignment="1">
      <alignment horizontal="center" vertical="center" shrinkToFit="1"/>
    </xf>
    <xf numFmtId="0" fontId="7" fillId="0" borderId="89" xfId="23" applyFont="1" applyFill="1" applyBorder="1" applyAlignment="1">
      <alignment horizontal="center" vertical="center" shrinkToFit="1"/>
    </xf>
    <xf numFmtId="0" fontId="7" fillId="0" borderId="90" xfId="23" applyFont="1" applyFill="1" applyBorder="1" applyAlignment="1">
      <alignment horizontal="center" vertical="center" shrinkToFit="1"/>
    </xf>
    <xf numFmtId="0" fontId="7" fillId="0" borderId="27" xfId="23" applyFont="1" applyFill="1" applyBorder="1" applyAlignment="1">
      <alignment horizontal="center" vertical="center" shrinkToFit="1"/>
    </xf>
    <xf numFmtId="0" fontId="7" fillId="0" borderId="21" xfId="23" applyFont="1" applyFill="1" applyBorder="1" applyAlignment="1">
      <alignment vertical="center"/>
    </xf>
    <xf numFmtId="0" fontId="7" fillId="0" borderId="0" xfId="23" applyFont="1" applyFill="1" applyBorder="1" applyAlignment="1">
      <alignment vertical="center"/>
    </xf>
    <xf numFmtId="0" fontId="7" fillId="0" borderId="93" xfId="23" applyFont="1" applyFill="1" applyBorder="1" applyAlignment="1">
      <alignment vertical="center"/>
    </xf>
    <xf numFmtId="0" fontId="7" fillId="0" borderId="94" xfId="23" applyFont="1" applyFill="1" applyBorder="1" applyAlignment="1">
      <alignment vertical="center"/>
    </xf>
    <xf numFmtId="0" fontId="7" fillId="0" borderId="95" xfId="23" applyFont="1" applyFill="1" applyBorder="1" applyAlignment="1">
      <alignment vertical="center"/>
    </xf>
    <xf numFmtId="0" fontId="7" fillId="0" borderId="96" xfId="23" applyFont="1" applyFill="1" applyBorder="1" applyAlignment="1">
      <alignment horizontal="center" vertical="center" shrinkToFit="1"/>
    </xf>
    <xf numFmtId="0" fontId="7" fillId="0" borderId="25" xfId="23" applyFont="1" applyFill="1" applyBorder="1" applyAlignment="1">
      <alignment horizontal="center" vertical="center" shrinkToFit="1"/>
    </xf>
    <xf numFmtId="0" fontId="7" fillId="0" borderId="4" xfId="23" applyFont="1" applyFill="1" applyBorder="1" applyAlignment="1">
      <alignment horizontal="center" vertical="center" shrinkToFit="1"/>
    </xf>
    <xf numFmtId="0" fontId="4" fillId="0" borderId="0" xfId="23" applyFont="1" applyFill="1" applyBorder="1" applyAlignment="1">
      <alignment horizontal="center" vertical="center"/>
    </xf>
    <xf numFmtId="0" fontId="7" fillId="0" borderId="100" xfId="23" applyFont="1" applyFill="1" applyBorder="1" applyAlignment="1">
      <alignment horizontal="center" vertical="center" shrinkToFit="1"/>
    </xf>
    <xf numFmtId="0" fontId="7" fillId="0" borderId="26" xfId="23" applyFont="1" applyFill="1" applyBorder="1" applyAlignment="1">
      <alignment horizontal="center" vertical="center" shrinkToFit="1"/>
    </xf>
    <xf numFmtId="0" fontId="7" fillId="0" borderId="5" xfId="23" applyFont="1" applyFill="1" applyBorder="1" applyAlignment="1">
      <alignment vertical="center"/>
    </xf>
    <xf numFmtId="0" fontId="7" fillId="0" borderId="103" xfId="23" applyFont="1" applyFill="1" applyBorder="1" applyAlignment="1">
      <alignment vertical="center"/>
    </xf>
    <xf numFmtId="0" fontId="7" fillId="0" borderId="80" xfId="23" applyFont="1" applyFill="1" applyBorder="1" applyAlignment="1">
      <alignment vertical="center"/>
    </xf>
    <xf numFmtId="0" fontId="7" fillId="0" borderId="85" xfId="23" applyFont="1" applyFill="1" applyBorder="1" applyAlignment="1">
      <alignment vertical="center"/>
    </xf>
    <xf numFmtId="0" fontId="7" fillId="0" borderId="21" xfId="23" applyFont="1" applyFill="1" applyBorder="1" applyAlignment="1">
      <alignment horizontal="center" vertical="center" shrinkToFit="1"/>
    </xf>
    <xf numFmtId="0" fontId="7" fillId="0" borderId="2" xfId="23" applyFont="1" applyFill="1" applyBorder="1" applyAlignment="1">
      <alignment horizontal="center" vertical="center" shrinkToFit="1"/>
    </xf>
    <xf numFmtId="0" fontId="7" fillId="0" borderId="0" xfId="23" applyFont="1" applyFill="1" applyBorder="1" applyAlignment="1">
      <alignment horizontal="center" vertical="center" shrinkToFit="1"/>
    </xf>
    <xf numFmtId="0" fontId="7" fillId="0" borderId="0" xfId="23" applyFont="1" applyFill="1" applyAlignment="1">
      <alignment horizontal="center" vertical="center" shrinkToFit="1"/>
    </xf>
    <xf numFmtId="0" fontId="7" fillId="0" borderId="79" xfId="23" applyFont="1" applyFill="1" applyBorder="1" applyAlignment="1">
      <alignment horizontal="center" vertical="center" shrinkToFit="1"/>
    </xf>
    <xf numFmtId="0" fontId="7" fillId="0" borderId="83" xfId="23" applyFont="1" applyFill="1" applyBorder="1" applyAlignment="1">
      <alignment horizontal="center" vertical="center" shrinkToFit="1"/>
    </xf>
    <xf numFmtId="0" fontId="7" fillId="0" borderId="5" xfId="23" applyFont="1" applyFill="1" applyBorder="1" applyAlignment="1">
      <alignment horizontal="center" vertical="center" shrinkToFit="1"/>
    </xf>
    <xf numFmtId="0" fontId="7" fillId="0" borderId="85" xfId="23" applyFont="1" applyFill="1" applyBorder="1" applyAlignment="1">
      <alignment horizontal="center" vertical="center" shrinkToFit="1"/>
    </xf>
    <xf numFmtId="0" fontId="7" fillId="0" borderId="104" xfId="23" applyFont="1" applyFill="1" applyBorder="1" applyAlignment="1">
      <alignment horizontal="center" vertical="center" shrinkToFit="1"/>
    </xf>
    <xf numFmtId="0" fontId="7" fillId="0" borderId="3" xfId="23" applyFont="1" applyFill="1" applyBorder="1" applyAlignment="1">
      <alignment horizontal="center" vertical="center" shrinkToFit="1"/>
    </xf>
    <xf numFmtId="0" fontId="7" fillId="0" borderId="105" xfId="23" applyFont="1" applyFill="1" applyBorder="1" applyAlignment="1">
      <alignment horizontal="center" vertical="center" shrinkToFit="1"/>
    </xf>
    <xf numFmtId="0" fontId="7" fillId="0" borderId="24" xfId="23" applyFont="1" applyFill="1" applyBorder="1" applyAlignment="1">
      <alignment horizontal="center" vertical="center" shrinkToFit="1"/>
    </xf>
    <xf numFmtId="0" fontId="7" fillId="0" borderId="86" xfId="23" applyFont="1" applyFill="1" applyBorder="1" applyAlignment="1">
      <alignment horizontal="center" vertical="center" shrinkToFit="1"/>
    </xf>
    <xf numFmtId="0" fontId="7" fillId="0" borderId="95" xfId="23" applyFont="1" applyFill="1" applyBorder="1" applyAlignment="1">
      <alignment horizontal="center" vertical="center" shrinkToFit="1"/>
    </xf>
    <xf numFmtId="0" fontId="7" fillId="0" borderId="33" xfId="23" applyFont="1" applyFill="1" applyBorder="1" applyAlignment="1">
      <alignment horizontal="center" vertical="center" shrinkToFit="1"/>
    </xf>
    <xf numFmtId="0" fontId="7" fillId="0" borderId="8" xfId="23" applyFont="1" applyFill="1" applyBorder="1" applyAlignment="1">
      <alignment horizontal="center" vertical="center" shrinkToFit="1"/>
    </xf>
    <xf numFmtId="0" fontId="7" fillId="0" borderId="104" xfId="23" applyFont="1" applyFill="1" applyBorder="1" applyAlignment="1">
      <alignment horizontal="center" vertical="center"/>
    </xf>
    <xf numFmtId="0" fontId="7" fillId="0" borderId="4" xfId="23" applyFont="1" applyFill="1" applyBorder="1" applyAlignment="1">
      <alignment horizontal="center" vertical="center"/>
    </xf>
    <xf numFmtId="0" fontId="7" fillId="0" borderId="0" xfId="23" applyFont="1" applyFill="1" applyBorder="1" applyAlignment="1">
      <alignment horizontal="center" vertical="center"/>
    </xf>
    <xf numFmtId="0" fontId="7" fillId="0" borderId="2" xfId="23" applyFont="1" applyFill="1" applyBorder="1" applyAlignment="1">
      <alignment horizontal="center" vertical="center"/>
    </xf>
    <xf numFmtId="0" fontId="7" fillId="0" borderId="13" xfId="23" applyFont="1" applyFill="1" applyBorder="1" applyAlignment="1">
      <alignment horizontal="center" vertical="center"/>
    </xf>
    <xf numFmtId="0" fontId="7" fillId="0" borderId="32" xfId="23" applyFont="1" applyFill="1" applyBorder="1" applyAlignment="1">
      <alignment horizontal="center" vertical="center"/>
    </xf>
    <xf numFmtId="0" fontId="7" fillId="0" borderId="0" xfId="23" applyFont="1" applyFill="1" applyAlignment="1">
      <alignment horizontal="center" vertical="center"/>
    </xf>
    <xf numFmtId="0" fontId="7" fillId="0" borderId="32" xfId="23" applyFont="1" applyFill="1" applyBorder="1" applyAlignment="1">
      <alignment horizontal="center" vertical="center" shrinkToFit="1"/>
    </xf>
    <xf numFmtId="0" fontId="7" fillId="0" borderId="26" xfId="23" applyFont="1" applyFill="1" applyBorder="1" applyAlignment="1">
      <alignment horizontal="center" vertical="center"/>
    </xf>
    <xf numFmtId="0" fontId="7" fillId="0" borderId="83" xfId="23" applyFont="1" applyFill="1" applyBorder="1" applyAlignment="1">
      <alignment horizontal="center" vertical="center"/>
    </xf>
    <xf numFmtId="0" fontId="7" fillId="0" borderId="25" xfId="23" applyFont="1" applyFill="1" applyBorder="1" applyAlignment="1">
      <alignment horizontal="center" vertical="center"/>
    </xf>
    <xf numFmtId="0" fontId="7" fillId="0" borderId="5" xfId="23" applyFont="1" applyFill="1" applyBorder="1" applyAlignment="1">
      <alignment horizontal="center" vertical="center"/>
    </xf>
    <xf numFmtId="0" fontId="7" fillId="0" borderId="85" xfId="23" applyFont="1" applyFill="1" applyBorder="1" applyAlignment="1">
      <alignment horizontal="center" vertical="center"/>
    </xf>
    <xf numFmtId="0" fontId="7" fillId="0" borderId="70" xfId="23" applyFont="1" applyFill="1" applyBorder="1" applyAlignment="1">
      <alignment horizontal="center" vertical="center" shrinkToFit="1"/>
    </xf>
    <xf numFmtId="0" fontId="7" fillId="0" borderId="73" xfId="23" applyFont="1" applyFill="1" applyBorder="1" applyAlignment="1">
      <alignment horizontal="center" vertical="center" shrinkToFit="1"/>
    </xf>
    <xf numFmtId="0" fontId="7" fillId="0" borderId="78" xfId="23" applyFont="1" applyFill="1" applyBorder="1" applyAlignment="1">
      <alignment horizontal="center" vertical="center" shrinkToFit="1"/>
    </xf>
    <xf numFmtId="0" fontId="7" fillId="0" borderId="106" xfId="23" applyFont="1" applyFill="1" applyBorder="1" applyAlignment="1">
      <alignment horizontal="center" vertical="center" shrinkToFit="1"/>
    </xf>
    <xf numFmtId="0" fontId="7" fillId="0" borderId="69" xfId="23" applyFont="1" applyFill="1" applyBorder="1" applyAlignment="1">
      <alignment horizontal="center" vertical="center" shrinkToFit="1"/>
    </xf>
    <xf numFmtId="0" fontId="7" fillId="0" borderId="82" xfId="23" applyFont="1" applyFill="1" applyBorder="1" applyAlignment="1">
      <alignment horizontal="center" vertical="center" shrinkToFit="1"/>
    </xf>
    <xf numFmtId="0" fontId="7" fillId="0" borderId="78" xfId="23" applyFont="1" applyFill="1" applyBorder="1" applyAlignment="1">
      <alignment horizontal="center" vertical="center"/>
    </xf>
    <xf numFmtId="0" fontId="7" fillId="0" borderId="82" xfId="23" applyFont="1" applyFill="1" applyBorder="1" applyAlignment="1">
      <alignment horizontal="center" vertical="center"/>
    </xf>
    <xf numFmtId="0" fontId="7" fillId="0" borderId="107" xfId="23" applyFont="1" applyFill="1" applyBorder="1" applyAlignment="1">
      <alignment horizontal="center" vertical="center"/>
    </xf>
    <xf numFmtId="0" fontId="54" fillId="0" borderId="108" xfId="23" applyFont="1" applyFill="1" applyBorder="1" applyAlignment="1">
      <alignment horizontal="center" vertical="center" shrinkToFit="1"/>
    </xf>
    <xf numFmtId="0" fontId="54" fillId="0" borderId="109" xfId="23" applyFont="1" applyFill="1" applyBorder="1" applyAlignment="1">
      <alignment horizontal="center" vertical="center" shrinkToFit="1"/>
    </xf>
    <xf numFmtId="0" fontId="7" fillId="0" borderId="109" xfId="23" applyFont="1" applyFill="1" applyBorder="1" applyAlignment="1">
      <alignment horizontal="center" vertical="center" shrinkToFit="1"/>
    </xf>
    <xf numFmtId="0" fontId="7" fillId="0" borderId="110" xfId="23" applyFont="1" applyFill="1" applyBorder="1" applyAlignment="1">
      <alignment horizontal="center" vertical="center" shrinkToFit="1"/>
    </xf>
    <xf numFmtId="0" fontId="4" fillId="0" borderId="111" xfId="23" applyFont="1" applyFill="1" applyBorder="1" applyAlignment="1">
      <alignment horizontal="center" vertical="center"/>
    </xf>
    <xf numFmtId="0" fontId="7" fillId="0" borderId="75" xfId="23" applyFont="1" applyFill="1" applyBorder="1" applyAlignment="1">
      <alignment horizontal="center" vertical="center"/>
    </xf>
    <xf numFmtId="0" fontId="7" fillId="0" borderId="113" xfId="23" applyFont="1" applyFill="1" applyBorder="1" applyAlignment="1">
      <alignment horizontal="center" vertical="center"/>
    </xf>
    <xf numFmtId="0" fontId="44" fillId="14" borderId="0" xfId="0" applyFont="1" applyFill="1" applyAlignment="1">
      <alignment horizontal="center" vertical="center" shrinkToFit="1"/>
    </xf>
    <xf numFmtId="0" fontId="45" fillId="14" borderId="0" xfId="0" applyFont="1" applyFill="1" applyAlignment="1">
      <alignment horizontal="center" vertical="center" shrinkToFit="1"/>
    </xf>
    <xf numFmtId="0" fontId="44" fillId="14" borderId="0" xfId="0" applyFont="1" applyFill="1" applyAlignment="1">
      <alignment horizontal="center" vertical="center"/>
    </xf>
    <xf numFmtId="0" fontId="45" fillId="14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1" fillId="12" borderId="0" xfId="0" applyFont="1" applyFill="1" applyAlignment="1">
      <alignment horizontal="center" vertical="center" shrinkToFit="1"/>
    </xf>
    <xf numFmtId="0" fontId="31" fillId="0" borderId="2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46" fillId="0" borderId="56" xfId="0" applyFont="1" applyBorder="1" applyAlignment="1">
      <alignment horizontal="center" vertical="center" shrinkToFit="1"/>
    </xf>
    <xf numFmtId="0" fontId="46" fillId="0" borderId="55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 shrinkToFit="1"/>
    </xf>
    <xf numFmtId="176" fontId="21" fillId="0" borderId="0" xfId="0" applyNumberFormat="1" applyFont="1" applyFill="1" applyAlignment="1">
      <alignment horizontal="center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6" fillId="0" borderId="7" xfId="0" applyNumberFormat="1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7" fillId="0" borderId="77" xfId="23" applyFont="1" applyFill="1" applyBorder="1" applyAlignment="1">
      <alignment horizontal="center" vertical="center" shrinkToFit="1"/>
    </xf>
    <xf numFmtId="0" fontId="7" fillId="0" borderId="71" xfId="23" applyFont="1" applyFill="1" applyBorder="1" applyAlignment="1">
      <alignment horizontal="center" vertical="center" shrinkToFit="1"/>
    </xf>
    <xf numFmtId="0" fontId="7" fillId="0" borderId="80" xfId="23" applyFont="1" applyFill="1" applyBorder="1" applyAlignment="1">
      <alignment horizontal="center" vertical="center" shrinkToFit="1"/>
    </xf>
    <xf numFmtId="0" fontId="7" fillId="0" borderId="26" xfId="23" applyFont="1" applyFill="1" applyBorder="1" applyAlignment="1">
      <alignment horizontal="center" vertical="center" shrinkToFit="1"/>
    </xf>
    <xf numFmtId="0" fontId="7" fillId="0" borderId="73" xfId="23" applyFont="1" applyFill="1" applyBorder="1" applyAlignment="1">
      <alignment horizontal="center" vertical="center" shrinkToFit="1"/>
    </xf>
    <xf numFmtId="0" fontId="7" fillId="0" borderId="78" xfId="23" applyFont="1" applyFill="1" applyBorder="1" applyAlignment="1">
      <alignment horizontal="center" vertical="center" shrinkToFit="1"/>
    </xf>
    <xf numFmtId="0" fontId="7" fillId="0" borderId="79" xfId="23" applyFont="1" applyFill="1" applyBorder="1" applyAlignment="1">
      <alignment horizontal="center" vertical="center" shrinkToFit="1"/>
    </xf>
    <xf numFmtId="0" fontId="7" fillId="0" borderId="0" xfId="23" applyFont="1" applyFill="1" applyBorder="1" applyAlignment="1">
      <alignment horizontal="center" vertical="center" shrinkToFit="1"/>
    </xf>
    <xf numFmtId="0" fontId="7" fillId="0" borderId="27" xfId="23" applyFont="1" applyFill="1" applyBorder="1" applyAlignment="1">
      <alignment horizontal="center" vertical="center" shrinkToFit="1"/>
    </xf>
    <xf numFmtId="0" fontId="7" fillId="0" borderId="22" xfId="23" applyFont="1" applyFill="1" applyBorder="1" applyAlignment="1">
      <alignment horizontal="center" vertical="center" shrinkToFit="1"/>
    </xf>
    <xf numFmtId="0" fontId="52" fillId="0" borderId="7" xfId="23" applyFont="1" applyFill="1" applyBorder="1" applyAlignment="1">
      <alignment horizontal="center" vertical="center" shrinkToFit="1"/>
    </xf>
    <xf numFmtId="0" fontId="52" fillId="0" borderId="0" xfId="23" applyFont="1" applyFill="1" applyBorder="1" applyAlignment="1">
      <alignment horizontal="center" vertical="center" shrinkToFit="1"/>
    </xf>
    <xf numFmtId="0" fontId="52" fillId="0" borderId="25" xfId="23" applyFont="1" applyFill="1" applyBorder="1" applyAlignment="1">
      <alignment horizontal="center" vertical="center" shrinkToFit="1"/>
    </xf>
    <xf numFmtId="0" fontId="7" fillId="0" borderId="81" xfId="23" applyFont="1" applyFill="1" applyBorder="1" applyAlignment="1">
      <alignment horizontal="center" vertical="center" shrinkToFit="1"/>
    </xf>
    <xf numFmtId="0" fontId="7" fillId="0" borderId="82" xfId="23" applyFont="1" applyFill="1" applyBorder="1" applyAlignment="1">
      <alignment horizontal="center" vertical="center" shrinkToFit="1"/>
    </xf>
    <xf numFmtId="0" fontId="49" fillId="0" borderId="69" xfId="23" applyFont="1" applyFill="1" applyBorder="1" applyAlignment="1">
      <alignment horizontal="center" vertical="center"/>
    </xf>
    <xf numFmtId="0" fontId="50" fillId="0" borderId="69" xfId="23" applyFont="1" applyFill="1" applyBorder="1" applyAlignment="1">
      <alignment horizontal="center" vertical="center"/>
    </xf>
    <xf numFmtId="0" fontId="51" fillId="0" borderId="69" xfId="23" applyFont="1" applyFill="1" applyBorder="1" applyAlignment="1">
      <alignment horizontal="center" vertical="center"/>
    </xf>
    <xf numFmtId="0" fontId="51" fillId="0" borderId="69" xfId="23" quotePrefix="1" applyFont="1" applyFill="1" applyBorder="1" applyAlignment="1">
      <alignment horizontal="center" vertical="center"/>
    </xf>
    <xf numFmtId="0" fontId="7" fillId="0" borderId="70" xfId="23" applyFont="1" applyFill="1" applyBorder="1" applyAlignment="1">
      <alignment horizontal="center" vertical="center" shrinkToFit="1"/>
    </xf>
    <xf numFmtId="0" fontId="52" fillId="0" borderId="72" xfId="23" applyFont="1" applyFill="1" applyBorder="1" applyAlignment="1">
      <alignment horizontal="center" vertical="center" wrapText="1" shrinkToFit="1"/>
    </xf>
    <xf numFmtId="0" fontId="52" fillId="0" borderId="73" xfId="23" applyFont="1" applyFill="1" applyBorder="1" applyAlignment="1">
      <alignment horizontal="center" vertical="center" shrinkToFit="1"/>
    </xf>
    <xf numFmtId="0" fontId="52" fillId="0" borderId="71" xfId="23" applyFont="1" applyFill="1" applyBorder="1" applyAlignment="1">
      <alignment horizontal="center" vertical="center" shrinkToFit="1"/>
    </xf>
    <xf numFmtId="0" fontId="52" fillId="0" borderId="6" xfId="23" applyFont="1" applyFill="1" applyBorder="1" applyAlignment="1">
      <alignment horizontal="center" vertical="center" shrinkToFit="1"/>
    </xf>
    <xf numFmtId="0" fontId="52" fillId="0" borderId="5" xfId="23" applyFont="1" applyFill="1" applyBorder="1" applyAlignment="1">
      <alignment horizontal="center" vertical="center" shrinkToFit="1"/>
    </xf>
    <xf numFmtId="0" fontId="52" fillId="0" borderId="26" xfId="23" applyFont="1" applyFill="1" applyBorder="1" applyAlignment="1">
      <alignment horizontal="center" vertical="center" shrinkToFit="1"/>
    </xf>
    <xf numFmtId="0" fontId="7" fillId="0" borderId="75" xfId="23" applyFont="1" applyFill="1" applyBorder="1" applyAlignment="1">
      <alignment horizontal="center" vertical="center" shrinkToFit="1"/>
    </xf>
    <xf numFmtId="0" fontId="7" fillId="0" borderId="83" xfId="23" applyFont="1" applyFill="1" applyBorder="1" applyAlignment="1">
      <alignment horizontal="center" vertical="center" shrinkToFit="1"/>
    </xf>
    <xf numFmtId="0" fontId="7" fillId="0" borderId="6" xfId="23" applyFont="1" applyFill="1" applyBorder="1" applyAlignment="1">
      <alignment horizontal="center" vertical="center" shrinkToFit="1"/>
    </xf>
    <xf numFmtId="0" fontId="7" fillId="0" borderId="84" xfId="23" applyFont="1" applyFill="1" applyBorder="1" applyAlignment="1">
      <alignment horizontal="center" vertical="center" shrinkToFit="1"/>
    </xf>
    <xf numFmtId="0" fontId="7" fillId="0" borderId="4" xfId="23" applyFont="1" applyFill="1" applyBorder="1" applyAlignment="1">
      <alignment horizontal="center" vertical="center" shrinkToFit="1"/>
    </xf>
    <xf numFmtId="0" fontId="7" fillId="0" borderId="5" xfId="23" applyFont="1" applyFill="1" applyBorder="1" applyAlignment="1">
      <alignment horizontal="center" vertical="center" shrinkToFit="1"/>
    </xf>
    <xf numFmtId="0" fontId="7" fillId="0" borderId="85" xfId="23" applyFont="1" applyFill="1" applyBorder="1" applyAlignment="1">
      <alignment horizontal="center" vertical="center" shrinkToFit="1"/>
    </xf>
    <xf numFmtId="0" fontId="7" fillId="0" borderId="86" xfId="23" applyFont="1" applyFill="1" applyBorder="1" applyAlignment="1">
      <alignment horizontal="center" vertical="center" shrinkToFit="1"/>
    </xf>
    <xf numFmtId="0" fontId="4" fillId="0" borderId="27" xfId="23" applyFill="1" applyBorder="1" applyAlignment="1">
      <alignment horizontal="center" vertical="center" wrapText="1" shrinkToFit="1"/>
    </xf>
    <xf numFmtId="0" fontId="4" fillId="0" borderId="21" xfId="23" applyFont="1" applyFill="1" applyBorder="1" applyAlignment="1">
      <alignment horizontal="center" vertical="center" shrinkToFit="1"/>
    </xf>
    <xf numFmtId="0" fontId="4" fillId="0" borderId="22" xfId="23" applyFont="1" applyFill="1" applyBorder="1" applyAlignment="1">
      <alignment horizontal="center" vertical="center" shrinkToFit="1"/>
    </xf>
    <xf numFmtId="0" fontId="4" fillId="0" borderId="7" xfId="23" applyFont="1" applyFill="1" applyBorder="1" applyAlignment="1">
      <alignment horizontal="center" vertical="center" shrinkToFit="1"/>
    </xf>
    <xf numFmtId="0" fontId="4" fillId="0" borderId="0" xfId="23" applyFont="1" applyFill="1" applyBorder="1" applyAlignment="1">
      <alignment horizontal="center" vertical="center" shrinkToFit="1"/>
    </xf>
    <xf numFmtId="0" fontId="4" fillId="0" borderId="25" xfId="23" applyFont="1" applyFill="1" applyBorder="1" applyAlignment="1">
      <alignment horizontal="center" vertical="center" shrinkToFit="1"/>
    </xf>
    <xf numFmtId="0" fontId="4" fillId="0" borderId="6" xfId="23" applyFont="1" applyFill="1" applyBorder="1" applyAlignment="1">
      <alignment horizontal="center" vertical="center" shrinkToFit="1"/>
    </xf>
    <xf numFmtId="0" fontId="4" fillId="0" borderId="5" xfId="23" applyFont="1" applyFill="1" applyBorder="1" applyAlignment="1">
      <alignment horizontal="center" vertical="center" shrinkToFit="1"/>
    </xf>
    <xf numFmtId="0" fontId="4" fillId="0" borderId="26" xfId="23" applyFont="1" applyFill="1" applyBorder="1" applyAlignment="1">
      <alignment horizontal="center" vertical="center" shrinkToFit="1"/>
    </xf>
    <xf numFmtId="0" fontId="7" fillId="0" borderId="3" xfId="23" applyFont="1" applyFill="1" applyBorder="1" applyAlignment="1">
      <alignment horizontal="center" vertical="center" shrinkToFit="1"/>
    </xf>
    <xf numFmtId="0" fontId="7" fillId="0" borderId="88" xfId="23" applyFont="1" applyFill="1" applyBorder="1" applyAlignment="1">
      <alignment horizontal="center" vertical="center" shrinkToFit="1"/>
    </xf>
    <xf numFmtId="0" fontId="7" fillId="0" borderId="91" xfId="23" applyFont="1" applyFill="1" applyBorder="1" applyAlignment="1">
      <alignment horizontal="center" vertical="center" shrinkToFit="1"/>
    </xf>
    <xf numFmtId="0" fontId="7" fillId="0" borderId="92" xfId="23" applyFont="1" applyFill="1" applyBorder="1" applyAlignment="1">
      <alignment horizontal="center" vertical="center" shrinkToFit="1"/>
    </xf>
    <xf numFmtId="0" fontId="7" fillId="0" borderId="25" xfId="23" applyFont="1" applyFill="1" applyBorder="1" applyAlignment="1">
      <alignment horizontal="center" vertical="center" shrinkToFit="1"/>
    </xf>
    <xf numFmtId="177" fontId="7" fillId="0" borderId="84" xfId="23" applyNumberFormat="1" applyFont="1" applyFill="1" applyBorder="1" applyAlignment="1">
      <alignment horizontal="center" vertical="center" shrinkToFit="1"/>
    </xf>
    <xf numFmtId="177" fontId="7" fillId="0" borderId="32" xfId="23" applyNumberFormat="1" applyFont="1" applyFill="1" applyBorder="1" applyAlignment="1">
      <alignment horizontal="center" vertical="center" shrinkToFit="1"/>
    </xf>
    <xf numFmtId="0" fontId="7" fillId="0" borderId="97" xfId="23" applyFont="1" applyFill="1" applyBorder="1" applyAlignment="1">
      <alignment horizontal="center" vertical="center" shrinkToFit="1"/>
    </xf>
    <xf numFmtId="0" fontId="7" fillId="0" borderId="98" xfId="23" applyFont="1" applyFill="1" applyBorder="1" applyAlignment="1">
      <alignment horizontal="center" vertical="center" shrinkToFit="1"/>
    </xf>
    <xf numFmtId="0" fontId="7" fillId="0" borderId="81" xfId="23" applyFont="1" applyFill="1" applyBorder="1" applyAlignment="1">
      <alignment horizontal="center" vertical="center"/>
    </xf>
    <xf numFmtId="0" fontId="7" fillId="0" borderId="0" xfId="23" applyFont="1" applyFill="1" applyBorder="1" applyAlignment="1">
      <alignment horizontal="center" vertical="center"/>
    </xf>
    <xf numFmtId="0" fontId="7" fillId="0" borderId="99" xfId="23" applyFont="1" applyFill="1" applyBorder="1" applyAlignment="1">
      <alignment horizontal="center" vertical="center"/>
    </xf>
    <xf numFmtId="0" fontId="7" fillId="0" borderId="82" xfId="23" applyFont="1" applyFill="1" applyBorder="1" applyAlignment="1">
      <alignment horizontal="center" vertical="center"/>
    </xf>
    <xf numFmtId="0" fontId="7" fillId="0" borderId="101" xfId="23" applyFont="1" applyFill="1" applyBorder="1" applyAlignment="1">
      <alignment horizontal="center" vertical="center" shrinkToFit="1"/>
    </xf>
    <xf numFmtId="0" fontId="7" fillId="0" borderId="102" xfId="23" applyFont="1" applyFill="1" applyBorder="1" applyAlignment="1">
      <alignment horizontal="center" vertical="center" shrinkToFit="1"/>
    </xf>
    <xf numFmtId="0" fontId="7" fillId="0" borderId="80" xfId="23" applyFont="1" applyFill="1" applyBorder="1" applyAlignment="1">
      <alignment horizontal="center" vertical="center"/>
    </xf>
    <xf numFmtId="0" fontId="7" fillId="0" borderId="5" xfId="23" applyFont="1" applyFill="1" applyBorder="1" applyAlignment="1">
      <alignment horizontal="center" vertical="center"/>
    </xf>
    <xf numFmtId="0" fontId="7" fillId="0" borderId="103" xfId="23" applyFont="1" applyFill="1" applyBorder="1" applyAlignment="1">
      <alignment horizontal="center" vertical="center"/>
    </xf>
    <xf numFmtId="0" fontId="7" fillId="0" borderId="21" xfId="23" applyFont="1" applyFill="1" applyBorder="1" applyAlignment="1">
      <alignment horizontal="center" vertical="center" shrinkToFit="1"/>
    </xf>
    <xf numFmtId="0" fontId="7" fillId="0" borderId="95" xfId="23" applyFont="1" applyFill="1" applyBorder="1" applyAlignment="1">
      <alignment horizontal="center" vertical="center" shrinkToFit="1"/>
    </xf>
    <xf numFmtId="0" fontId="51" fillId="0" borderId="0" xfId="23" applyFont="1" applyFill="1" applyBorder="1" applyAlignment="1">
      <alignment horizontal="center" vertical="center" shrinkToFit="1"/>
    </xf>
    <xf numFmtId="0" fontId="51" fillId="0" borderId="25" xfId="23" applyFont="1" applyFill="1" applyBorder="1" applyAlignment="1">
      <alignment horizontal="center" vertical="center" shrinkToFit="1"/>
    </xf>
    <xf numFmtId="0" fontId="51" fillId="0" borderId="82" xfId="23" applyFont="1" applyFill="1" applyBorder="1" applyAlignment="1">
      <alignment horizontal="center" vertical="center" shrinkToFit="1"/>
    </xf>
    <xf numFmtId="0" fontId="53" fillId="0" borderId="24" xfId="23" applyFont="1" applyFill="1" applyBorder="1" applyAlignment="1">
      <alignment horizontal="center" vertical="center"/>
    </xf>
    <xf numFmtId="0" fontId="53" fillId="0" borderId="33" xfId="23" applyFont="1" applyFill="1" applyBorder="1" applyAlignment="1">
      <alignment horizontal="center" vertical="center"/>
    </xf>
    <xf numFmtId="0" fontId="53" fillId="0" borderId="8" xfId="23" applyFont="1" applyFill="1" applyBorder="1" applyAlignment="1">
      <alignment horizontal="center" vertical="center"/>
    </xf>
    <xf numFmtId="0" fontId="7" fillId="0" borderId="2" xfId="23" applyFont="1" applyFill="1" applyBorder="1" applyAlignment="1">
      <alignment horizontal="center" vertical="center" shrinkToFit="1"/>
    </xf>
    <xf numFmtId="0" fontId="7" fillId="0" borderId="8" xfId="23" applyFont="1" applyFill="1" applyBorder="1" applyAlignment="1">
      <alignment horizontal="center" vertical="center" shrinkToFit="1"/>
    </xf>
    <xf numFmtId="0" fontId="7" fillId="0" borderId="7" xfId="23" applyFont="1" applyFill="1" applyBorder="1" applyAlignment="1">
      <alignment horizontal="center" vertical="center" shrinkToFit="1"/>
    </xf>
    <xf numFmtId="0" fontId="7" fillId="0" borderId="32" xfId="23" applyFont="1" applyFill="1" applyBorder="1" applyAlignment="1">
      <alignment horizontal="center" vertical="center" shrinkToFit="1"/>
    </xf>
    <xf numFmtId="0" fontId="7" fillId="0" borderId="24" xfId="23" applyFont="1" applyFill="1" applyBorder="1" applyAlignment="1">
      <alignment horizontal="center" vertical="center" shrinkToFit="1"/>
    </xf>
    <xf numFmtId="0" fontId="7" fillId="0" borderId="3" xfId="23" applyFont="1" applyFill="1" applyBorder="1" applyAlignment="1">
      <alignment horizontal="center" vertical="center"/>
    </xf>
    <xf numFmtId="0" fontId="7" fillId="0" borderId="32" xfId="23" applyFont="1" applyFill="1" applyBorder="1" applyAlignment="1">
      <alignment horizontal="center" vertical="center"/>
    </xf>
    <xf numFmtId="0" fontId="7" fillId="0" borderId="4" xfId="23" applyFont="1" applyFill="1" applyBorder="1" applyAlignment="1">
      <alignment horizontal="center" vertical="center"/>
    </xf>
    <xf numFmtId="0" fontId="7" fillId="0" borderId="69" xfId="23" applyFont="1" applyFill="1" applyBorder="1" applyAlignment="1">
      <alignment horizontal="center" vertical="center" shrinkToFit="1"/>
    </xf>
    <xf numFmtId="0" fontId="52" fillId="0" borderId="73" xfId="23" applyFont="1" applyFill="1" applyBorder="1" applyAlignment="1">
      <alignment horizontal="center" vertical="center" wrapText="1" shrinkToFit="1"/>
    </xf>
    <xf numFmtId="0" fontId="52" fillId="0" borderId="69" xfId="23" applyFont="1" applyFill="1" applyBorder="1" applyAlignment="1">
      <alignment horizontal="center" vertical="center" wrapText="1" shrinkToFit="1"/>
    </xf>
    <xf numFmtId="0" fontId="52" fillId="0" borderId="0" xfId="23" applyFont="1" applyFill="1" applyBorder="1" applyAlignment="1">
      <alignment horizontal="center" vertical="center" wrapText="1" shrinkToFit="1"/>
    </xf>
    <xf numFmtId="0" fontId="52" fillId="0" borderId="6" xfId="23" applyFont="1" applyFill="1" applyBorder="1" applyAlignment="1">
      <alignment horizontal="center" vertical="center" wrapText="1" shrinkToFit="1"/>
    </xf>
    <xf numFmtId="0" fontId="7" fillId="0" borderId="104" xfId="23" applyFont="1" applyFill="1" applyBorder="1" applyAlignment="1">
      <alignment horizontal="center" vertical="center" shrinkToFit="1"/>
    </xf>
    <xf numFmtId="0" fontId="7" fillId="0" borderId="105" xfId="23" applyFont="1" applyFill="1" applyBorder="1" applyAlignment="1">
      <alignment horizontal="center" vertical="center" shrinkToFit="1"/>
    </xf>
    <xf numFmtId="0" fontId="7" fillId="0" borderId="112" xfId="23" applyFont="1" applyFill="1" applyBorder="1" applyAlignment="1">
      <alignment horizontal="center" vertical="center"/>
    </xf>
    <xf numFmtId="0" fontId="7" fillId="0" borderId="75" xfId="23" applyFont="1" applyFill="1" applyBorder="1" applyAlignment="1">
      <alignment horizontal="center" vertical="center"/>
    </xf>
    <xf numFmtId="0" fontId="4" fillId="0" borderId="86" xfId="23" applyFont="1" applyFill="1" applyBorder="1" applyAlignment="1">
      <alignment horizontal="left" vertical="top" wrapText="1"/>
    </xf>
    <xf numFmtId="0" fontId="4" fillId="0" borderId="21" xfId="23" applyFont="1" applyFill="1" applyBorder="1" applyAlignment="1">
      <alignment horizontal="left" vertical="top" wrapText="1"/>
    </xf>
    <xf numFmtId="0" fontId="4" fillId="0" borderId="95" xfId="23" applyFont="1" applyFill="1" applyBorder="1" applyAlignment="1">
      <alignment horizontal="left" vertical="top" wrapText="1"/>
    </xf>
    <xf numFmtId="0" fontId="4" fillId="0" borderId="79" xfId="23" applyFont="1" applyFill="1" applyBorder="1" applyAlignment="1">
      <alignment horizontal="left" vertical="top" wrapText="1"/>
    </xf>
    <xf numFmtId="0" fontId="4" fillId="0" borderId="0" xfId="23" applyFont="1" applyFill="1" applyBorder="1" applyAlignment="1">
      <alignment horizontal="left" vertical="top" wrapText="1"/>
    </xf>
    <xf numFmtId="0" fontId="4" fillId="0" borderId="82" xfId="23" applyFont="1" applyFill="1" applyBorder="1" applyAlignment="1">
      <alignment horizontal="left" vertical="top" wrapText="1"/>
    </xf>
    <xf numFmtId="0" fontId="4" fillId="0" borderId="106" xfId="23" applyFont="1" applyFill="1" applyBorder="1" applyAlignment="1">
      <alignment horizontal="left" vertical="top" wrapText="1"/>
    </xf>
    <xf numFmtId="0" fontId="4" fillId="0" borderId="69" xfId="23" applyFont="1" applyFill="1" applyBorder="1" applyAlignment="1">
      <alignment horizontal="left" vertical="top" wrapText="1"/>
    </xf>
    <xf numFmtId="0" fontId="4" fillId="0" borderId="107" xfId="23" applyFont="1" applyFill="1" applyBorder="1" applyAlignment="1">
      <alignment horizontal="left" vertical="top" wrapText="1"/>
    </xf>
    <xf numFmtId="0" fontId="7" fillId="0" borderId="109" xfId="23" applyFont="1" applyFill="1" applyBorder="1" applyAlignment="1">
      <alignment horizontal="center" vertical="center" shrinkToFit="1"/>
    </xf>
    <xf numFmtId="0" fontId="7" fillId="0" borderId="2" xfId="23" applyFont="1" applyFill="1" applyBorder="1" applyAlignment="1">
      <alignment horizontal="center" vertical="center"/>
    </xf>
    <xf numFmtId="0" fontId="55" fillId="0" borderId="2" xfId="23" applyFont="1" applyFill="1" applyBorder="1" applyAlignment="1">
      <alignment horizontal="center" vertical="center"/>
    </xf>
    <xf numFmtId="0" fontId="55" fillId="0" borderId="27" xfId="23" applyFont="1" applyFill="1" applyBorder="1" applyAlignment="1">
      <alignment horizontal="center" vertical="center"/>
    </xf>
    <xf numFmtId="0" fontId="55" fillId="0" borderId="21" xfId="23" applyFont="1" applyFill="1" applyBorder="1" applyAlignment="1">
      <alignment horizontal="center" vertical="center"/>
    </xf>
    <xf numFmtId="0" fontId="55" fillId="0" borderId="22" xfId="23" applyFont="1" applyFill="1" applyBorder="1" applyAlignment="1">
      <alignment horizontal="center" vertical="center"/>
    </xf>
    <xf numFmtId="0" fontId="55" fillId="0" borderId="7" xfId="23" applyFont="1" applyFill="1" applyBorder="1" applyAlignment="1">
      <alignment horizontal="center" vertical="center"/>
    </xf>
    <xf numFmtId="0" fontId="55" fillId="0" borderId="0" xfId="23" applyFont="1" applyFill="1" applyBorder="1" applyAlignment="1">
      <alignment horizontal="center" vertical="center"/>
    </xf>
    <xf numFmtId="0" fontId="55" fillId="0" borderId="25" xfId="23" applyFont="1" applyFill="1" applyBorder="1" applyAlignment="1">
      <alignment horizontal="center" vertical="center"/>
    </xf>
    <xf numFmtId="0" fontId="55" fillId="0" borderId="6" xfId="23" applyFont="1" applyFill="1" applyBorder="1" applyAlignment="1">
      <alignment horizontal="center" vertical="center"/>
    </xf>
    <xf numFmtId="0" fontId="55" fillId="0" borderId="5" xfId="23" applyFont="1" applyFill="1" applyBorder="1" applyAlignment="1">
      <alignment horizontal="center" vertical="center"/>
    </xf>
    <xf numFmtId="0" fontId="55" fillId="0" borderId="26" xfId="23" applyFont="1" applyFill="1" applyBorder="1" applyAlignment="1">
      <alignment horizontal="center" vertical="center"/>
    </xf>
    <xf numFmtId="0" fontId="18" fillId="0" borderId="39" xfId="23" applyFont="1" applyFill="1" applyBorder="1" applyAlignment="1">
      <alignment horizontal="center" vertical="center"/>
    </xf>
    <xf numFmtId="0" fontId="18" fillId="0" borderId="32" xfId="23" applyFont="1" applyFill="1" applyBorder="1" applyAlignment="1">
      <alignment horizontal="center" vertical="center"/>
    </xf>
    <xf numFmtId="0" fontId="18" fillId="0" borderId="40" xfId="23" applyFont="1" applyFill="1" applyBorder="1" applyAlignment="1">
      <alignment horizontal="center" vertical="center"/>
    </xf>
    <xf numFmtId="0" fontId="18" fillId="0" borderId="2" xfId="23" applyFont="1" applyFill="1" applyBorder="1" applyAlignment="1">
      <alignment horizontal="right" vertical="center"/>
    </xf>
    <xf numFmtId="0" fontId="18" fillId="0" borderId="3" xfId="23" applyFont="1" applyFill="1" applyBorder="1" applyAlignment="1">
      <alignment horizontal="center" vertical="center" wrapText="1"/>
    </xf>
    <xf numFmtId="0" fontId="18" fillId="0" borderId="3" xfId="23" applyFont="1" applyFill="1" applyBorder="1" applyAlignment="1">
      <alignment horizontal="center" vertical="center"/>
    </xf>
    <xf numFmtId="0" fontId="18" fillId="0" borderId="21" xfId="23" applyFont="1" applyFill="1" applyBorder="1" applyAlignment="1">
      <alignment horizontal="center" vertical="center"/>
    </xf>
    <xf numFmtId="0" fontId="18" fillId="0" borderId="0" xfId="23" applyFont="1" applyFill="1" applyBorder="1" applyAlignment="1">
      <alignment horizontal="center" vertical="center" shrinkToFit="1"/>
    </xf>
    <xf numFmtId="0" fontId="18" fillId="0" borderId="25" xfId="23" applyFont="1" applyFill="1" applyBorder="1" applyAlignment="1">
      <alignment horizontal="center" vertical="center" shrinkToFit="1"/>
    </xf>
    <xf numFmtId="0" fontId="18" fillId="0" borderId="5" xfId="23" applyFont="1" applyFill="1" applyBorder="1" applyAlignment="1">
      <alignment horizontal="center" vertical="center" shrinkToFit="1"/>
    </xf>
    <xf numFmtId="0" fontId="18" fillId="0" borderId="26" xfId="23" applyFont="1" applyFill="1" applyBorder="1" applyAlignment="1">
      <alignment horizontal="center" vertical="center" shrinkToFit="1"/>
    </xf>
    <xf numFmtId="0" fontId="18" fillId="0" borderId="24" xfId="23" applyFont="1" applyFill="1" applyBorder="1" applyAlignment="1">
      <alignment horizontal="center" vertical="center"/>
    </xf>
    <xf numFmtId="0" fontId="18" fillId="0" borderId="33" xfId="23" applyFont="1" applyFill="1" applyBorder="1" applyAlignment="1">
      <alignment horizontal="center" vertical="center"/>
    </xf>
    <xf numFmtId="0" fontId="18" fillId="0" borderId="8" xfId="23" applyFont="1" applyFill="1" applyBorder="1" applyAlignment="1">
      <alignment horizontal="center" vertical="center"/>
    </xf>
    <xf numFmtId="0" fontId="18" fillId="0" borderId="41" xfId="23" applyFont="1" applyFill="1" applyBorder="1" applyAlignment="1">
      <alignment horizontal="center" vertical="center"/>
    </xf>
    <xf numFmtId="0" fontId="18" fillId="0" borderId="42" xfId="23" applyFont="1" applyFill="1" applyBorder="1" applyAlignment="1">
      <alignment horizontal="center" vertical="center"/>
    </xf>
    <xf numFmtId="0" fontId="18" fillId="0" borderId="43" xfId="23" applyFont="1" applyFill="1" applyBorder="1" applyAlignment="1">
      <alignment horizontal="center" vertical="center"/>
    </xf>
    <xf numFmtId="0" fontId="6" fillId="0" borderId="0" xfId="23" applyFont="1" applyFill="1" applyBorder="1" applyAlignment="1">
      <alignment horizontal="center" vertical="center"/>
    </xf>
    <xf numFmtId="0" fontId="18" fillId="0" borderId="34" xfId="23" applyFont="1" applyFill="1" applyBorder="1" applyAlignment="1">
      <alignment horizontal="center" vertical="center" shrinkToFit="1"/>
    </xf>
    <xf numFmtId="0" fontId="18" fillId="0" borderId="35" xfId="23" applyFont="1" applyFill="1" applyBorder="1" applyAlignment="1">
      <alignment horizontal="center" vertical="center" shrinkToFit="1"/>
    </xf>
    <xf numFmtId="0" fontId="18" fillId="0" borderId="5" xfId="23" applyFont="1" applyFill="1" applyBorder="1" applyAlignment="1">
      <alignment horizontal="center" vertical="center"/>
    </xf>
    <xf numFmtId="0" fontId="18" fillId="0" borderId="36" xfId="23" applyFont="1" applyFill="1" applyBorder="1" applyAlignment="1">
      <alignment horizontal="center" vertical="center"/>
    </xf>
    <xf numFmtId="0" fontId="18" fillId="0" borderId="37" xfId="23" applyFont="1" applyFill="1" applyBorder="1" applyAlignment="1">
      <alignment horizontal="center" vertical="center"/>
    </xf>
    <xf numFmtId="0" fontId="18" fillId="0" borderId="38" xfId="23" applyFont="1" applyFill="1" applyBorder="1" applyAlignment="1">
      <alignment horizontal="center" vertical="center"/>
    </xf>
    <xf numFmtId="0" fontId="6" fillId="0" borderId="5" xfId="23" applyFont="1" applyFill="1" applyBorder="1" applyAlignment="1">
      <alignment horizontal="center" vertical="center" shrinkToFit="1"/>
    </xf>
    <xf numFmtId="0" fontId="6" fillId="0" borderId="0" xfId="23" applyFont="1" applyFill="1" applyAlignment="1">
      <alignment horizontal="center" vertical="center"/>
    </xf>
    <xf numFmtId="0" fontId="18" fillId="0" borderId="2" xfId="23" applyFont="1" applyFill="1" applyBorder="1" applyAlignment="1">
      <alignment horizontal="center" vertical="center"/>
    </xf>
    <xf numFmtId="0" fontId="34" fillId="0" borderId="24" xfId="23" applyFont="1" applyFill="1" applyBorder="1" applyAlignment="1">
      <alignment horizontal="center" vertical="center"/>
    </xf>
    <xf numFmtId="0" fontId="34" fillId="0" borderId="33" xfId="23" applyFont="1" applyFill="1" applyBorder="1" applyAlignment="1">
      <alignment horizontal="center" vertical="center"/>
    </xf>
    <xf numFmtId="0" fontId="34" fillId="0" borderId="8" xfId="23" applyFont="1" applyFill="1" applyBorder="1" applyAlignment="1">
      <alignment horizontal="center" vertical="center"/>
    </xf>
    <xf numFmtId="0" fontId="21" fillId="0" borderId="21" xfId="23" applyFont="1" applyFill="1" applyBorder="1" applyAlignment="1">
      <alignment horizontal="center" vertical="center" shrinkToFit="1"/>
    </xf>
    <xf numFmtId="0" fontId="21" fillId="0" borderId="0" xfId="23" applyFont="1" applyFill="1" applyBorder="1" applyAlignment="1">
      <alignment horizontal="center" vertical="center" shrinkToFit="1"/>
    </xf>
    <xf numFmtId="0" fontId="33" fillId="0" borderId="21" xfId="23" applyFont="1" applyFill="1" applyBorder="1" applyAlignment="1">
      <alignment horizontal="center" vertical="center" shrinkToFit="1"/>
    </xf>
    <xf numFmtId="0" fontId="33" fillId="0" borderId="0" xfId="23" applyFont="1" applyFill="1" applyBorder="1" applyAlignment="1">
      <alignment horizontal="center" vertical="center" shrinkToFit="1"/>
    </xf>
    <xf numFmtId="0" fontId="21" fillId="0" borderId="27" xfId="23" applyFont="1" applyFill="1" applyBorder="1" applyAlignment="1">
      <alignment horizontal="center" vertical="center" shrinkToFit="1"/>
    </xf>
    <xf numFmtId="0" fontId="21" fillId="0" borderId="7" xfId="23" applyFont="1" applyFill="1" applyBorder="1" applyAlignment="1">
      <alignment horizontal="center" vertical="center" shrinkToFit="1"/>
    </xf>
    <xf numFmtId="0" fontId="21" fillId="0" borderId="6" xfId="23" applyFont="1" applyFill="1" applyBorder="1" applyAlignment="1">
      <alignment horizontal="center" vertical="center" shrinkToFit="1"/>
    </xf>
    <xf numFmtId="0" fontId="21" fillId="0" borderId="4" xfId="23" applyFont="1" applyFill="1" applyBorder="1" applyAlignment="1">
      <alignment horizontal="center" vertical="center" wrapText="1" shrinkToFit="1"/>
    </xf>
    <xf numFmtId="0" fontId="21" fillId="0" borderId="4" xfId="23" applyFont="1" applyFill="1" applyBorder="1" applyAlignment="1">
      <alignment horizontal="center" vertical="center" shrinkToFit="1"/>
    </xf>
    <xf numFmtId="0" fontId="21" fillId="0" borderId="22" xfId="23" applyFont="1" applyFill="1" applyBorder="1" applyAlignment="1">
      <alignment horizontal="center" vertical="center" shrinkToFit="1"/>
    </xf>
    <xf numFmtId="0" fontId="21" fillId="0" borderId="25" xfId="23" applyFont="1" applyFill="1" applyBorder="1" applyAlignment="1">
      <alignment horizontal="center" vertical="center" shrinkToFit="1"/>
    </xf>
    <xf numFmtId="0" fontId="21" fillId="0" borderId="26" xfId="23" applyFont="1" applyFill="1" applyBorder="1" applyAlignment="1">
      <alignment horizontal="center" vertical="center" shrinkToFit="1"/>
    </xf>
    <xf numFmtId="0" fontId="21" fillId="0" borderId="2" xfId="23" applyFont="1" applyFill="1" applyBorder="1" applyAlignment="1">
      <alignment horizontal="center" vertical="center" wrapText="1" shrinkToFit="1"/>
    </xf>
    <xf numFmtId="0" fontId="21" fillId="0" borderId="2" xfId="23" applyFont="1" applyFill="1" applyBorder="1" applyAlignment="1">
      <alignment horizontal="center" vertical="center" shrinkToFit="1"/>
    </xf>
    <xf numFmtId="0" fontId="16" fillId="0" borderId="27" xfId="23" applyFont="1" applyFill="1" applyBorder="1" applyAlignment="1">
      <alignment horizontal="center" vertical="center" wrapText="1" shrinkToFit="1"/>
    </xf>
    <xf numFmtId="0" fontId="16" fillId="0" borderId="7" xfId="23" applyFont="1" applyFill="1" applyBorder="1" applyAlignment="1">
      <alignment horizontal="center" vertical="center" shrinkToFit="1"/>
    </xf>
    <xf numFmtId="0" fontId="16" fillId="0" borderId="6" xfId="23" applyFont="1" applyFill="1" applyBorder="1" applyAlignment="1">
      <alignment horizontal="center" vertical="center" shrinkToFit="1"/>
    </xf>
    <xf numFmtId="0" fontId="27" fillId="0" borderId="0" xfId="25" applyFont="1" applyFill="1" applyBorder="1" applyAlignment="1">
      <alignment vertical="center" shrinkToFit="1"/>
    </xf>
    <xf numFmtId="0" fontId="16" fillId="0" borderId="24" xfId="23" applyFont="1" applyFill="1" applyBorder="1" applyAlignment="1">
      <alignment horizontal="center" vertical="center" wrapText="1" shrinkToFit="1"/>
    </xf>
    <xf numFmtId="0" fontId="16" fillId="0" borderId="33" xfId="23" applyFont="1" applyFill="1" applyBorder="1" applyAlignment="1">
      <alignment horizontal="center" vertical="center" shrinkToFit="1"/>
    </xf>
    <xf numFmtId="0" fontId="16" fillId="0" borderId="8" xfId="23" applyFont="1" applyFill="1" applyBorder="1" applyAlignment="1">
      <alignment horizontal="center" vertical="center" shrinkToFit="1"/>
    </xf>
    <xf numFmtId="0" fontId="27" fillId="0" borderId="0" xfId="25" applyFont="1" applyFill="1" applyAlignment="1">
      <alignment vertical="center" shrinkToFit="1"/>
    </xf>
    <xf numFmtId="0" fontId="16" fillId="0" borderId="22" xfId="23" applyFont="1" applyFill="1" applyBorder="1" applyAlignment="1">
      <alignment horizontal="center" vertical="center" shrinkToFit="1"/>
    </xf>
    <xf numFmtId="0" fontId="16" fillId="0" borderId="25" xfId="23" applyFont="1" applyFill="1" applyBorder="1" applyAlignment="1">
      <alignment horizontal="center" vertical="center" shrinkToFit="1"/>
    </xf>
    <xf numFmtId="0" fontId="16" fillId="0" borderId="26" xfId="23" applyFont="1" applyFill="1" applyBorder="1" applyAlignment="1">
      <alignment horizontal="center" vertical="center" shrinkToFit="1"/>
    </xf>
    <xf numFmtId="0" fontId="16" fillId="0" borderId="21" xfId="23" applyFont="1" applyFill="1" applyBorder="1" applyAlignment="1">
      <alignment horizontal="center" vertical="center" shrinkToFit="1"/>
    </xf>
    <xf numFmtId="0" fontId="16" fillId="0" borderId="0" xfId="23" applyFont="1" applyFill="1" applyBorder="1" applyAlignment="1">
      <alignment horizontal="center" vertical="center" shrinkToFit="1"/>
    </xf>
    <xf numFmtId="0" fontId="17" fillId="0" borderId="21" xfId="23" applyFont="1" applyFill="1" applyBorder="1" applyAlignment="1">
      <alignment horizontal="center" vertical="center" shrinkToFit="1"/>
    </xf>
    <xf numFmtId="0" fontId="17" fillId="0" borderId="0" xfId="23" applyFont="1" applyFill="1" applyBorder="1" applyAlignment="1">
      <alignment horizontal="center" vertical="center" shrinkToFit="1"/>
    </xf>
    <xf numFmtId="0" fontId="16" fillId="0" borderId="27" xfId="23" applyFont="1" applyFill="1" applyBorder="1" applyAlignment="1">
      <alignment horizontal="center" vertical="center" shrinkToFit="1"/>
    </xf>
    <xf numFmtId="0" fontId="24" fillId="0" borderId="0" xfId="23" applyFont="1" applyFill="1" applyBorder="1" applyAlignment="1">
      <alignment horizontal="center" vertical="center" shrinkToFit="1"/>
    </xf>
    <xf numFmtId="0" fontId="16" fillId="0" borderId="5" xfId="23" applyFont="1" applyFill="1" applyBorder="1" applyAlignment="1">
      <alignment horizontal="center" vertical="center" shrinkToFit="1"/>
    </xf>
    <xf numFmtId="0" fontId="14" fillId="0" borderId="0" xfId="23" applyFont="1" applyFill="1" applyBorder="1" applyAlignment="1">
      <alignment horizontal="center" vertical="center" shrinkToFit="1"/>
    </xf>
    <xf numFmtId="0" fontId="27" fillId="0" borderId="0" xfId="25" applyFont="1" applyAlignment="1">
      <alignment vertical="center" shrinkToFit="1"/>
    </xf>
    <xf numFmtId="0" fontId="43" fillId="0" borderId="2" xfId="23" applyFont="1" applyFill="1" applyBorder="1" applyAlignment="1">
      <alignment horizontal="center" vertical="center" wrapText="1" shrinkToFit="1"/>
    </xf>
    <xf numFmtId="0" fontId="43" fillId="0" borderId="2" xfId="23" applyFont="1" applyFill="1" applyBorder="1" applyAlignment="1">
      <alignment horizontal="center" vertical="center" shrinkToFit="1"/>
    </xf>
    <xf numFmtId="0" fontId="47" fillId="0" borderId="2" xfId="23" applyFont="1" applyFill="1" applyBorder="1" applyAlignment="1">
      <alignment horizontal="center" vertical="center" wrapText="1" shrinkToFit="1"/>
    </xf>
    <xf numFmtId="0" fontId="48" fillId="0" borderId="2" xfId="23" applyFont="1" applyFill="1" applyBorder="1" applyAlignment="1">
      <alignment horizontal="center" vertical="center" shrinkToFit="1"/>
    </xf>
    <xf numFmtId="0" fontId="37" fillId="0" borderId="22" xfId="23" applyFont="1" applyFill="1" applyBorder="1" applyAlignment="1">
      <alignment horizontal="center" vertical="center" shrinkToFit="1"/>
    </xf>
    <xf numFmtId="0" fontId="37" fillId="0" borderId="25" xfId="23" applyFont="1" applyFill="1" applyBorder="1" applyAlignment="1">
      <alignment horizontal="center" vertical="center" shrinkToFit="1"/>
    </xf>
    <xf numFmtId="0" fontId="37" fillId="0" borderId="26" xfId="23" applyFont="1" applyFill="1" applyBorder="1" applyAlignment="1">
      <alignment horizontal="center" vertical="center" shrinkToFit="1"/>
    </xf>
    <xf numFmtId="0" fontId="35" fillId="0" borderId="0" xfId="25" applyFont="1" applyAlignment="1">
      <alignment vertical="center" shrinkToFit="1"/>
    </xf>
    <xf numFmtId="0" fontId="37" fillId="0" borderId="0" xfId="23" applyFont="1" applyFill="1" applyBorder="1" applyAlignment="1">
      <alignment horizontal="center" vertical="center" shrinkToFit="1"/>
    </xf>
    <xf numFmtId="0" fontId="38" fillId="0" borderId="0" xfId="23" applyFont="1" applyFill="1" applyBorder="1" applyAlignment="1">
      <alignment horizontal="center" vertical="center" shrinkToFit="1"/>
    </xf>
    <xf numFmtId="0" fontId="37" fillId="0" borderId="7" xfId="23" applyFont="1" applyFill="1" applyBorder="1" applyAlignment="1">
      <alignment horizontal="center" vertical="center" shrinkToFit="1"/>
    </xf>
    <xf numFmtId="0" fontId="37" fillId="0" borderId="6" xfId="23" applyFont="1" applyFill="1" applyBorder="1" applyAlignment="1">
      <alignment horizontal="center" vertical="center" shrinkToFit="1"/>
    </xf>
    <xf numFmtId="0" fontId="35" fillId="0" borderId="0" xfId="25" applyFont="1" applyFill="1" applyAlignment="1">
      <alignment vertical="center" shrinkToFit="1"/>
    </xf>
    <xf numFmtId="0" fontId="15" fillId="0" borderId="0" xfId="23" applyFont="1" applyFill="1" applyBorder="1" applyAlignment="1">
      <alignment horizontal="center" vertical="center" shrinkToFit="1"/>
    </xf>
    <xf numFmtId="0" fontId="16" fillId="11" borderId="24" xfId="23" applyFont="1" applyFill="1" applyBorder="1" applyAlignment="1">
      <alignment horizontal="center" vertical="center" shrinkToFit="1"/>
    </xf>
    <xf numFmtId="0" fontId="16" fillId="11" borderId="33" xfId="23" applyFont="1" applyFill="1" applyBorder="1" applyAlignment="1">
      <alignment horizontal="center" vertical="center" shrinkToFit="1"/>
    </xf>
    <xf numFmtId="0" fontId="16" fillId="11" borderId="8" xfId="23" applyFont="1" applyFill="1" applyBorder="1" applyAlignment="1">
      <alignment horizontal="center" vertical="center" shrinkToFit="1"/>
    </xf>
    <xf numFmtId="0" fontId="17" fillId="11" borderId="21" xfId="23" applyFont="1" applyFill="1" applyBorder="1" applyAlignment="1">
      <alignment horizontal="center" vertical="center" shrinkToFit="1"/>
    </xf>
    <xf numFmtId="0" fontId="27" fillId="11" borderId="0" xfId="27" applyFont="1" applyFill="1" applyAlignment="1">
      <alignment vertical="center" shrinkToFit="1"/>
    </xf>
    <xf numFmtId="0" fontId="16" fillId="11" borderId="22" xfId="23" applyFont="1" applyFill="1" applyBorder="1" applyAlignment="1">
      <alignment horizontal="center" vertical="center" shrinkToFit="1"/>
    </xf>
    <xf numFmtId="0" fontId="16" fillId="11" borderId="25" xfId="23" applyFont="1" applyFill="1" applyBorder="1" applyAlignment="1">
      <alignment horizontal="center" vertical="center" shrinkToFit="1"/>
    </xf>
    <xf numFmtId="0" fontId="16" fillId="11" borderId="26" xfId="23" applyFont="1" applyFill="1" applyBorder="1" applyAlignment="1">
      <alignment horizontal="center" vertical="center" shrinkToFit="1"/>
    </xf>
    <xf numFmtId="0" fontId="16" fillId="11" borderId="21" xfId="23" applyFont="1" applyFill="1" applyBorder="1" applyAlignment="1">
      <alignment horizontal="center" vertical="center" shrinkToFit="1"/>
    </xf>
    <xf numFmtId="0" fontId="16" fillId="11" borderId="0" xfId="23" applyFont="1" applyFill="1" applyBorder="1" applyAlignment="1">
      <alignment horizontal="center" vertical="center" shrinkToFit="1"/>
    </xf>
    <xf numFmtId="0" fontId="17" fillId="11" borderId="0" xfId="23" applyFont="1" applyFill="1" applyBorder="1" applyAlignment="1">
      <alignment horizontal="center" vertical="center" shrinkToFit="1"/>
    </xf>
    <xf numFmtId="0" fontId="16" fillId="11" borderId="24" xfId="23" applyFont="1" applyFill="1" applyBorder="1" applyAlignment="1">
      <alignment horizontal="center" vertical="center" wrapText="1" shrinkToFit="1"/>
    </xf>
    <xf numFmtId="0" fontId="16" fillId="11" borderId="33" xfId="23" applyFont="1" applyFill="1" applyBorder="1" applyAlignment="1">
      <alignment horizontal="center" vertical="center" wrapText="1" shrinkToFit="1"/>
    </xf>
    <xf numFmtId="0" fontId="16" fillId="11" borderId="8" xfId="23" applyFont="1" applyFill="1" applyBorder="1" applyAlignment="1">
      <alignment horizontal="center" vertical="center" wrapText="1" shrinkToFit="1"/>
    </xf>
    <xf numFmtId="0" fontId="16" fillId="0" borderId="33" xfId="23" applyFont="1" applyFill="1" applyBorder="1" applyAlignment="1">
      <alignment horizontal="center" vertical="center" wrapText="1" shrinkToFit="1"/>
    </xf>
    <xf numFmtId="0" fontId="16" fillId="0" borderId="8" xfId="23" applyFont="1" applyFill="1" applyBorder="1" applyAlignment="1">
      <alignment horizontal="center" vertical="center" wrapText="1" shrinkToFit="1"/>
    </xf>
    <xf numFmtId="0" fontId="16" fillId="11" borderId="27" xfId="23" applyFont="1" applyFill="1" applyBorder="1" applyAlignment="1">
      <alignment horizontal="center" vertical="center" shrinkToFit="1"/>
    </xf>
    <xf numFmtId="0" fontId="16" fillId="11" borderId="7" xfId="23" applyFont="1" applyFill="1" applyBorder="1" applyAlignment="1">
      <alignment horizontal="center" vertical="center" shrinkToFit="1"/>
    </xf>
    <xf numFmtId="0" fontId="16" fillId="11" borderId="6" xfId="23" applyFont="1" applyFill="1" applyBorder="1" applyAlignment="1">
      <alignment horizontal="center" vertical="center" shrinkToFit="1"/>
    </xf>
    <xf numFmtId="0" fontId="16" fillId="0" borderId="2" xfId="23" applyFont="1" applyFill="1" applyBorder="1" applyAlignment="1">
      <alignment horizontal="center" vertical="center" wrapText="1" shrinkToFit="1"/>
    </xf>
    <xf numFmtId="0" fontId="16" fillId="0" borderId="2" xfId="23" applyFont="1" applyFill="1" applyBorder="1" applyAlignment="1">
      <alignment horizontal="center" vertical="center" shrinkToFit="1"/>
    </xf>
    <xf numFmtId="0" fontId="27" fillId="0" borderId="0" xfId="27" applyFont="1" applyFill="1" applyAlignment="1">
      <alignment vertical="center" shrinkToFit="1"/>
    </xf>
    <xf numFmtId="0" fontId="16" fillId="11" borderId="2" xfId="23" applyFont="1" applyFill="1" applyBorder="1" applyAlignment="1">
      <alignment horizontal="center" vertical="center" wrapText="1" shrinkToFit="1"/>
    </xf>
    <xf numFmtId="0" fontId="16" fillId="11" borderId="2" xfId="23" applyFont="1" applyFill="1" applyBorder="1" applyAlignment="1">
      <alignment horizontal="center" vertical="center" shrinkToFit="1"/>
    </xf>
    <xf numFmtId="0" fontId="37" fillId="0" borderId="24" xfId="23" applyFont="1" applyFill="1" applyBorder="1" applyAlignment="1">
      <alignment horizontal="center" vertical="center" wrapText="1" shrinkToFit="1"/>
    </xf>
    <xf numFmtId="0" fontId="37" fillId="0" borderId="33" xfId="23" applyFont="1" applyFill="1" applyBorder="1" applyAlignment="1">
      <alignment horizontal="center" vertical="center" shrinkToFit="1"/>
    </xf>
    <xf numFmtId="0" fontId="37" fillId="0" borderId="8" xfId="23" applyFont="1" applyFill="1" applyBorder="1" applyAlignment="1">
      <alignment horizontal="center" vertical="center" shrinkToFit="1"/>
    </xf>
    <xf numFmtId="0" fontId="21" fillId="0" borderId="24" xfId="23" applyFont="1" applyFill="1" applyBorder="1" applyAlignment="1">
      <alignment horizontal="center" vertical="center" wrapText="1" shrinkToFit="1"/>
    </xf>
    <xf numFmtId="0" fontId="27" fillId="0" borderId="0" xfId="27" applyFont="1" applyFill="1" applyBorder="1" applyAlignment="1">
      <alignment vertical="center" shrinkToFit="1"/>
    </xf>
    <xf numFmtId="0" fontId="4" fillId="0" borderId="51" xfId="23" applyFont="1" applyFill="1" applyBorder="1" applyAlignment="1">
      <alignment horizontal="center" vertical="center"/>
    </xf>
    <xf numFmtId="0" fontId="4" fillId="0" borderId="29" xfId="23" applyFont="1" applyFill="1" applyBorder="1" applyAlignment="1">
      <alignment horizontal="center" vertical="center"/>
    </xf>
    <xf numFmtId="0" fontId="4" fillId="0" borderId="24" xfId="23" applyFont="1" applyFill="1" applyBorder="1" applyAlignment="1">
      <alignment horizontal="center" vertical="center"/>
    </xf>
    <xf numFmtId="0" fontId="4" fillId="0" borderId="8" xfId="23" applyFont="1" applyFill="1" applyBorder="1" applyAlignment="1">
      <alignment horizontal="center" vertical="center"/>
    </xf>
    <xf numFmtId="0" fontId="4" fillId="0" borderId="28" xfId="23" applyFont="1" applyFill="1" applyBorder="1" applyAlignment="1">
      <alignment horizontal="center" vertical="center" wrapText="1"/>
    </xf>
    <xf numFmtId="0" fontId="4" fillId="0" borderId="28" xfId="23" applyFont="1" applyFill="1" applyBorder="1" applyAlignment="1">
      <alignment horizontal="center" vertical="center"/>
    </xf>
    <xf numFmtId="0" fontId="4" fillId="0" borderId="30" xfId="23" applyFont="1" applyFill="1" applyBorder="1" applyAlignment="1">
      <alignment horizontal="center" vertical="center"/>
    </xf>
  </cellXfs>
  <cellStyles count="34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ハイパーリンク 2" xfId="19" xr:uid="{00000000-0005-0000-0000-000012000000}"/>
    <cellStyle name="桁区切り 2" xfId="20" xr:uid="{00000000-0005-0000-0000-000013000000}"/>
    <cellStyle name="合計" xfId="21" xr:uid="{00000000-0005-0000-0000-000014000000}"/>
    <cellStyle name="通貨 2" xfId="22" xr:uid="{00000000-0005-0000-0000-000015000000}"/>
    <cellStyle name="標準" xfId="0" builtinId="0"/>
    <cellStyle name="標準 2" xfId="23" xr:uid="{00000000-0005-0000-0000-000017000000}"/>
    <cellStyle name="標準 2 2" xfId="24" xr:uid="{00000000-0005-0000-0000-000018000000}"/>
    <cellStyle name="標準 2 3" xfId="25" xr:uid="{00000000-0005-0000-0000-000019000000}"/>
    <cellStyle name="標準 2_参加申込書" xfId="26" xr:uid="{00000000-0005-0000-0000-00001A000000}"/>
    <cellStyle name="標準 3" xfId="27" xr:uid="{00000000-0005-0000-0000-00001B000000}"/>
    <cellStyle name="標準 4" xfId="28" xr:uid="{00000000-0005-0000-0000-00001C000000}"/>
    <cellStyle name="標準 5" xfId="29" xr:uid="{00000000-0005-0000-0000-00001D000000}"/>
    <cellStyle name="標準 6" xfId="30" xr:uid="{00000000-0005-0000-0000-00001E000000}"/>
    <cellStyle name="標準 7" xfId="31" xr:uid="{00000000-0005-0000-0000-00001F000000}"/>
    <cellStyle name="標準 8" xfId="32" xr:uid="{00000000-0005-0000-0000-000020000000}"/>
    <cellStyle name="普通" xfId="33" xr:uid="{00000000-0005-0000-0000-000021000000}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B050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1</xdr:rowOff>
    </xdr:from>
    <xdr:to>
      <xdr:col>15</xdr:col>
      <xdr:colOff>277811</xdr:colOff>
      <xdr:row>5</xdr:row>
      <xdr:rowOff>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BE45057C-C11D-480C-9C74-79F883B7AFE0}"/>
            </a:ext>
          </a:extLst>
        </xdr:cNvPr>
        <xdr:cNvSpPr>
          <a:spLocks noChangeArrowheads="1"/>
        </xdr:cNvSpPr>
      </xdr:nvSpPr>
      <xdr:spPr bwMode="auto">
        <a:xfrm>
          <a:off x="4191000" y="1143001"/>
          <a:ext cx="277811" cy="253999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84462B68-7DC4-402E-92A9-9A83C4BBE848}"/>
            </a:ext>
          </a:extLst>
        </xdr:cNvPr>
        <xdr:cNvSpPr>
          <a:spLocks noChangeArrowheads="1"/>
        </xdr:cNvSpPr>
      </xdr:nvSpPr>
      <xdr:spPr bwMode="auto">
        <a:xfrm>
          <a:off x="4470401" y="1143000"/>
          <a:ext cx="279399" cy="2540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793</xdr:rowOff>
    </xdr:from>
    <xdr:to>
      <xdr:col>18</xdr:col>
      <xdr:colOff>0</xdr:colOff>
      <xdr:row>4</xdr:row>
      <xdr:rowOff>793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848FC2A2-A436-4B82-B308-076A2FA01A77}"/>
            </a:ext>
          </a:extLst>
        </xdr:cNvPr>
        <xdr:cNvSpPr/>
      </xdr:nvSpPr>
      <xdr:spPr>
        <a:xfrm>
          <a:off x="4470400" y="889793"/>
          <a:ext cx="558800" cy="254000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</xdr:colOff>
      <xdr:row>4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764FD064-B845-4D70-A197-A15F2AA1A840}"/>
            </a:ext>
          </a:extLst>
        </xdr:cNvPr>
        <xdr:cNvSpPr/>
      </xdr:nvSpPr>
      <xdr:spPr>
        <a:xfrm>
          <a:off x="5029201" y="1143000"/>
          <a:ext cx="558799" cy="254000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277811</xdr:colOff>
      <xdr:row>5</xdr:row>
      <xdr:rowOff>25400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7640CC0D-A52D-4A78-83A0-FF1A89E75EF5}"/>
            </a:ext>
          </a:extLst>
        </xdr:cNvPr>
        <xdr:cNvSpPr/>
      </xdr:nvSpPr>
      <xdr:spPr>
        <a:xfrm>
          <a:off x="2794000" y="1143000"/>
          <a:ext cx="277811" cy="2794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24</xdr:col>
      <xdr:colOff>18256</xdr:colOff>
      <xdr:row>10</xdr:row>
      <xdr:rowOff>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2CDCF7CE-452A-4D58-8FC5-00C174050174}"/>
            </a:ext>
          </a:extLst>
        </xdr:cNvPr>
        <xdr:cNvSpPr/>
      </xdr:nvSpPr>
      <xdr:spPr>
        <a:xfrm>
          <a:off x="5867400" y="2413000"/>
          <a:ext cx="856456" cy="254000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7"/>
  <sheetViews>
    <sheetView workbookViewId="0">
      <selection activeCell="H17" sqref="H17"/>
    </sheetView>
  </sheetViews>
  <sheetFormatPr defaultColWidth="9.3515625" defaultRowHeight="15.5" x14ac:dyDescent="0.75"/>
  <cols>
    <col min="1" max="1" width="12.46875" style="108" bestFit="1" customWidth="1"/>
    <col min="2" max="16384" width="9.3515625" style="108"/>
  </cols>
  <sheetData>
    <row r="1" spans="1:1" x14ac:dyDescent="0.75">
      <c r="A1" s="108" t="s">
        <v>11</v>
      </c>
    </row>
    <row r="2" spans="1:1" x14ac:dyDescent="0.75">
      <c r="A2" s="108" t="s">
        <v>162</v>
      </c>
    </row>
    <row r="3" spans="1:1" x14ac:dyDescent="0.75">
      <c r="A3" s="108" t="s">
        <v>160</v>
      </c>
    </row>
    <row r="4" spans="1:1" x14ac:dyDescent="0.75">
      <c r="A4" s="108" t="s">
        <v>157</v>
      </c>
    </row>
    <row r="5" spans="1:1" x14ac:dyDescent="0.75">
      <c r="A5" s="108" t="s">
        <v>164</v>
      </c>
    </row>
    <row r="6" spans="1:1" x14ac:dyDescent="0.75">
      <c r="A6" s="108" t="s">
        <v>165</v>
      </c>
    </row>
    <row r="7" spans="1:1" x14ac:dyDescent="0.75">
      <c r="A7" s="108" t="s">
        <v>159</v>
      </c>
    </row>
    <row r="8" spans="1:1" x14ac:dyDescent="0.75">
      <c r="A8" s="108" t="s">
        <v>163</v>
      </c>
    </row>
    <row r="9" spans="1:1" x14ac:dyDescent="0.75">
      <c r="A9" s="108" t="s">
        <v>158</v>
      </c>
    </row>
    <row r="10" spans="1:1" x14ac:dyDescent="0.75">
      <c r="A10" s="108" t="s">
        <v>166</v>
      </c>
    </row>
    <row r="11" spans="1:1" x14ac:dyDescent="0.75">
      <c r="A11" s="108" t="s">
        <v>161</v>
      </c>
    </row>
    <row r="12" spans="1:1" x14ac:dyDescent="0.75">
      <c r="A12" s="107"/>
    </row>
    <row r="13" spans="1:1" x14ac:dyDescent="0.75">
      <c r="A13" s="107"/>
    </row>
    <row r="14" spans="1:1" x14ac:dyDescent="0.75">
      <c r="A14" s="107"/>
    </row>
    <row r="15" spans="1:1" x14ac:dyDescent="0.75">
      <c r="A15" s="107"/>
    </row>
    <row r="16" spans="1:1" x14ac:dyDescent="0.75">
      <c r="A16" s="107"/>
    </row>
    <row r="17" spans="1:1" x14ac:dyDescent="0.75">
      <c r="A17" s="107"/>
    </row>
    <row r="18" spans="1:1" x14ac:dyDescent="0.75">
      <c r="A18" s="107"/>
    </row>
    <row r="19" spans="1:1" x14ac:dyDescent="0.75">
      <c r="A19" s="107"/>
    </row>
    <row r="20" spans="1:1" x14ac:dyDescent="0.75">
      <c r="A20" s="107"/>
    </row>
    <row r="21" spans="1:1" x14ac:dyDescent="0.75">
      <c r="A21" s="107"/>
    </row>
    <row r="22" spans="1:1" x14ac:dyDescent="0.75">
      <c r="A22" s="107"/>
    </row>
    <row r="23" spans="1:1" x14ac:dyDescent="0.75">
      <c r="A23" s="107"/>
    </row>
    <row r="24" spans="1:1" x14ac:dyDescent="0.75">
      <c r="A24" s="107"/>
    </row>
    <row r="25" spans="1:1" x14ac:dyDescent="0.75">
      <c r="A25" s="107"/>
    </row>
    <row r="26" spans="1:1" x14ac:dyDescent="0.75">
      <c r="A26" s="107"/>
    </row>
    <row r="27" spans="1:1" x14ac:dyDescent="0.75">
      <c r="A27" s="107"/>
    </row>
    <row r="28" spans="1:1" x14ac:dyDescent="0.75">
      <c r="A28" s="107"/>
    </row>
    <row r="29" spans="1:1" x14ac:dyDescent="0.75">
      <c r="A29" s="107"/>
    </row>
    <row r="30" spans="1:1" x14ac:dyDescent="0.75">
      <c r="A30" s="107"/>
    </row>
    <row r="31" spans="1:1" x14ac:dyDescent="0.75">
      <c r="A31" s="107"/>
    </row>
    <row r="32" spans="1:1" x14ac:dyDescent="0.75">
      <c r="A32" s="107"/>
    </row>
    <row r="33" spans="1:1" x14ac:dyDescent="0.75">
      <c r="A33" s="107"/>
    </row>
    <row r="34" spans="1:1" x14ac:dyDescent="0.75">
      <c r="A34" s="107"/>
    </row>
    <row r="35" spans="1:1" x14ac:dyDescent="0.75">
      <c r="A35" s="107"/>
    </row>
    <row r="36" spans="1:1" x14ac:dyDescent="0.75">
      <c r="A36" s="107"/>
    </row>
    <row r="37" spans="1:1" x14ac:dyDescent="0.75">
      <c r="A37" s="107"/>
    </row>
    <row r="38" spans="1:1" x14ac:dyDescent="0.75">
      <c r="A38" s="107"/>
    </row>
    <row r="39" spans="1:1" x14ac:dyDescent="0.75">
      <c r="A39" s="107"/>
    </row>
    <row r="40" spans="1:1" x14ac:dyDescent="0.75">
      <c r="A40" s="107"/>
    </row>
    <row r="41" spans="1:1" x14ac:dyDescent="0.75">
      <c r="A41" s="107"/>
    </row>
    <row r="42" spans="1:1" x14ac:dyDescent="0.75">
      <c r="A42" s="107"/>
    </row>
    <row r="43" spans="1:1" x14ac:dyDescent="0.75">
      <c r="A43" s="107"/>
    </row>
    <row r="44" spans="1:1" x14ac:dyDescent="0.75">
      <c r="A44" s="107"/>
    </row>
    <row r="45" spans="1:1" x14ac:dyDescent="0.75">
      <c r="A45" s="107"/>
    </row>
    <row r="46" spans="1:1" x14ac:dyDescent="0.75">
      <c r="A46" s="107"/>
    </row>
    <row r="47" spans="1:1" x14ac:dyDescent="0.75">
      <c r="A47" s="107"/>
    </row>
    <row r="48" spans="1:1" x14ac:dyDescent="0.75">
      <c r="A48" s="107"/>
    </row>
    <row r="49" spans="1:1" x14ac:dyDescent="0.75">
      <c r="A49" s="107"/>
    </row>
    <row r="50" spans="1:1" x14ac:dyDescent="0.75">
      <c r="A50" s="107"/>
    </row>
    <row r="51" spans="1:1" x14ac:dyDescent="0.75">
      <c r="A51" s="107"/>
    </row>
    <row r="52" spans="1:1" x14ac:dyDescent="0.75">
      <c r="A52" s="107"/>
    </row>
    <row r="53" spans="1:1" x14ac:dyDescent="0.75">
      <c r="A53" s="107"/>
    </row>
    <row r="54" spans="1:1" x14ac:dyDescent="0.75">
      <c r="A54" s="107"/>
    </row>
    <row r="55" spans="1:1" x14ac:dyDescent="0.75">
      <c r="A55" s="107"/>
    </row>
    <row r="56" spans="1:1" x14ac:dyDescent="0.75">
      <c r="A56" s="107"/>
    </row>
    <row r="57" spans="1:1" x14ac:dyDescent="0.75">
      <c r="A57" s="107"/>
    </row>
    <row r="58" spans="1:1" x14ac:dyDescent="0.75">
      <c r="A58" s="107"/>
    </row>
    <row r="59" spans="1:1" x14ac:dyDescent="0.75">
      <c r="A59" s="107"/>
    </row>
    <row r="60" spans="1:1" x14ac:dyDescent="0.75">
      <c r="A60" s="107"/>
    </row>
    <row r="61" spans="1:1" x14ac:dyDescent="0.75">
      <c r="A61" s="107"/>
    </row>
    <row r="62" spans="1:1" x14ac:dyDescent="0.75">
      <c r="A62" s="107"/>
    </row>
    <row r="63" spans="1:1" x14ac:dyDescent="0.75">
      <c r="A63" s="107"/>
    </row>
    <row r="64" spans="1:1" x14ac:dyDescent="0.75">
      <c r="A64" s="107"/>
    </row>
    <row r="65" spans="1:1" x14ac:dyDescent="0.75">
      <c r="A65" s="107"/>
    </row>
    <row r="66" spans="1:1" x14ac:dyDescent="0.75">
      <c r="A66" s="107"/>
    </row>
    <row r="67" spans="1:1" x14ac:dyDescent="0.75">
      <c r="A67" s="107"/>
    </row>
    <row r="68" spans="1:1" x14ac:dyDescent="0.75">
      <c r="A68" s="107"/>
    </row>
    <row r="69" spans="1:1" x14ac:dyDescent="0.75">
      <c r="A69" s="107"/>
    </row>
    <row r="70" spans="1:1" x14ac:dyDescent="0.75">
      <c r="A70" s="107"/>
    </row>
    <row r="71" spans="1:1" x14ac:dyDescent="0.75">
      <c r="A71" s="107"/>
    </row>
    <row r="72" spans="1:1" x14ac:dyDescent="0.75">
      <c r="A72" s="107"/>
    </row>
    <row r="73" spans="1:1" x14ac:dyDescent="0.75">
      <c r="A73" s="107"/>
    </row>
    <row r="74" spans="1:1" x14ac:dyDescent="0.75">
      <c r="A74" s="107"/>
    </row>
    <row r="75" spans="1:1" x14ac:dyDescent="0.75">
      <c r="A75" s="107"/>
    </row>
    <row r="76" spans="1:1" x14ac:dyDescent="0.75">
      <c r="A76" s="107"/>
    </row>
    <row r="77" spans="1:1" x14ac:dyDescent="0.75">
      <c r="A77" s="107"/>
    </row>
    <row r="78" spans="1:1" x14ac:dyDescent="0.75">
      <c r="A78" s="107"/>
    </row>
    <row r="79" spans="1:1" x14ac:dyDescent="0.75">
      <c r="A79" s="107"/>
    </row>
    <row r="80" spans="1:1" x14ac:dyDescent="0.75">
      <c r="A80" s="107"/>
    </row>
    <row r="81" spans="1:1" x14ac:dyDescent="0.75">
      <c r="A81" s="107"/>
    </row>
    <row r="82" spans="1:1" x14ac:dyDescent="0.75">
      <c r="A82" s="107"/>
    </row>
    <row r="83" spans="1:1" x14ac:dyDescent="0.75">
      <c r="A83" s="107"/>
    </row>
    <row r="84" spans="1:1" x14ac:dyDescent="0.75">
      <c r="A84" s="107"/>
    </row>
    <row r="85" spans="1:1" x14ac:dyDescent="0.75">
      <c r="A85" s="107"/>
    </row>
    <row r="86" spans="1:1" x14ac:dyDescent="0.75">
      <c r="A86" s="107"/>
    </row>
    <row r="87" spans="1:1" x14ac:dyDescent="0.75">
      <c r="A87" s="107"/>
    </row>
    <row r="88" spans="1:1" x14ac:dyDescent="0.75">
      <c r="A88" s="107"/>
    </row>
    <row r="89" spans="1:1" x14ac:dyDescent="0.75">
      <c r="A89" s="107"/>
    </row>
    <row r="90" spans="1:1" x14ac:dyDescent="0.75">
      <c r="A90" s="107"/>
    </row>
    <row r="91" spans="1:1" x14ac:dyDescent="0.75">
      <c r="A91" s="107"/>
    </row>
    <row r="92" spans="1:1" x14ac:dyDescent="0.75">
      <c r="A92" s="107"/>
    </row>
    <row r="93" spans="1:1" x14ac:dyDescent="0.75">
      <c r="A93" s="107"/>
    </row>
    <row r="94" spans="1:1" x14ac:dyDescent="0.75">
      <c r="A94" s="107"/>
    </row>
    <row r="95" spans="1:1" x14ac:dyDescent="0.75">
      <c r="A95" s="107"/>
    </row>
    <row r="96" spans="1:1" x14ac:dyDescent="0.75">
      <c r="A96" s="107"/>
    </row>
    <row r="97" spans="1:1" x14ac:dyDescent="0.75">
      <c r="A97" s="107"/>
    </row>
    <row r="98" spans="1:1" x14ac:dyDescent="0.75">
      <c r="A98" s="107"/>
    </row>
    <row r="99" spans="1:1" x14ac:dyDescent="0.75">
      <c r="A99" s="107"/>
    </row>
    <row r="100" spans="1:1" x14ac:dyDescent="0.75">
      <c r="A100" s="107"/>
    </row>
    <row r="101" spans="1:1" x14ac:dyDescent="0.75">
      <c r="A101" s="107"/>
    </row>
    <row r="102" spans="1:1" x14ac:dyDescent="0.75">
      <c r="A102" s="107"/>
    </row>
    <row r="103" spans="1:1" x14ac:dyDescent="0.75">
      <c r="A103" s="107"/>
    </row>
    <row r="104" spans="1:1" x14ac:dyDescent="0.75">
      <c r="A104" s="107"/>
    </row>
    <row r="105" spans="1:1" x14ac:dyDescent="0.75">
      <c r="A105" s="107"/>
    </row>
    <row r="106" spans="1:1" x14ac:dyDescent="0.75">
      <c r="A106" s="107"/>
    </row>
    <row r="107" spans="1:1" x14ac:dyDescent="0.75">
      <c r="A107" s="107"/>
    </row>
    <row r="108" spans="1:1" x14ac:dyDescent="0.75">
      <c r="A108" s="107"/>
    </row>
    <row r="109" spans="1:1" x14ac:dyDescent="0.75">
      <c r="A109" s="107"/>
    </row>
    <row r="110" spans="1:1" x14ac:dyDescent="0.75">
      <c r="A110" s="107"/>
    </row>
    <row r="111" spans="1:1" x14ac:dyDescent="0.75">
      <c r="A111" s="107"/>
    </row>
    <row r="112" spans="1:1" x14ac:dyDescent="0.75">
      <c r="A112" s="107"/>
    </row>
    <row r="113" spans="1:1" x14ac:dyDescent="0.75">
      <c r="A113" s="107"/>
    </row>
    <row r="114" spans="1:1" x14ac:dyDescent="0.75">
      <c r="A114" s="107"/>
    </row>
    <row r="115" spans="1:1" x14ac:dyDescent="0.75">
      <c r="A115" s="107"/>
    </row>
    <row r="116" spans="1:1" x14ac:dyDescent="0.75">
      <c r="A116" s="107"/>
    </row>
    <row r="117" spans="1:1" x14ac:dyDescent="0.75">
      <c r="A117" s="107"/>
    </row>
    <row r="118" spans="1:1" x14ac:dyDescent="0.75">
      <c r="A118" s="107"/>
    </row>
    <row r="119" spans="1:1" x14ac:dyDescent="0.75">
      <c r="A119" s="107"/>
    </row>
    <row r="120" spans="1:1" x14ac:dyDescent="0.75">
      <c r="A120" s="107"/>
    </row>
    <row r="121" spans="1:1" x14ac:dyDescent="0.75">
      <c r="A121" s="107"/>
    </row>
    <row r="122" spans="1:1" x14ac:dyDescent="0.75">
      <c r="A122" s="107"/>
    </row>
    <row r="123" spans="1:1" x14ac:dyDescent="0.75">
      <c r="A123" s="107"/>
    </row>
    <row r="124" spans="1:1" x14ac:dyDescent="0.75">
      <c r="A124" s="107"/>
    </row>
    <row r="125" spans="1:1" x14ac:dyDescent="0.75">
      <c r="A125" s="107"/>
    </row>
    <row r="126" spans="1:1" x14ac:dyDescent="0.75">
      <c r="A126" s="107"/>
    </row>
    <row r="127" spans="1:1" x14ac:dyDescent="0.75">
      <c r="A127" s="107"/>
    </row>
    <row r="128" spans="1:1" x14ac:dyDescent="0.75">
      <c r="A128" s="107"/>
    </row>
    <row r="129" spans="1:1" x14ac:dyDescent="0.75">
      <c r="A129" s="107"/>
    </row>
    <row r="130" spans="1:1" x14ac:dyDescent="0.75">
      <c r="A130" s="107"/>
    </row>
    <row r="131" spans="1:1" x14ac:dyDescent="0.75">
      <c r="A131" s="107"/>
    </row>
    <row r="132" spans="1:1" x14ac:dyDescent="0.75">
      <c r="A132" s="107"/>
    </row>
    <row r="133" spans="1:1" x14ac:dyDescent="0.75">
      <c r="A133" s="107"/>
    </row>
    <row r="134" spans="1:1" x14ac:dyDescent="0.75">
      <c r="A134" s="107"/>
    </row>
    <row r="135" spans="1:1" x14ac:dyDescent="0.75">
      <c r="A135" s="107"/>
    </row>
    <row r="136" spans="1:1" x14ac:dyDescent="0.75">
      <c r="A136" s="107"/>
    </row>
    <row r="137" spans="1:1" x14ac:dyDescent="0.75">
      <c r="A137" s="107"/>
    </row>
    <row r="138" spans="1:1" x14ac:dyDescent="0.75">
      <c r="A138" s="107"/>
    </row>
    <row r="139" spans="1:1" x14ac:dyDescent="0.75">
      <c r="A139" s="107"/>
    </row>
    <row r="140" spans="1:1" x14ac:dyDescent="0.75">
      <c r="A140" s="107"/>
    </row>
    <row r="141" spans="1:1" x14ac:dyDescent="0.75">
      <c r="A141" s="107"/>
    </row>
    <row r="142" spans="1:1" x14ac:dyDescent="0.75">
      <c r="A142" s="107"/>
    </row>
    <row r="143" spans="1:1" x14ac:dyDescent="0.75">
      <c r="A143" s="107"/>
    </row>
    <row r="144" spans="1:1" x14ac:dyDescent="0.75">
      <c r="A144" s="107"/>
    </row>
    <row r="145" spans="1:1" x14ac:dyDescent="0.75">
      <c r="A145" s="107"/>
    </row>
    <row r="146" spans="1:1" x14ac:dyDescent="0.75">
      <c r="A146" s="107"/>
    </row>
    <row r="147" spans="1:1" x14ac:dyDescent="0.75">
      <c r="A147" s="107"/>
    </row>
    <row r="148" spans="1:1" x14ac:dyDescent="0.75">
      <c r="A148" s="107"/>
    </row>
    <row r="149" spans="1:1" x14ac:dyDescent="0.75">
      <c r="A149" s="107"/>
    </row>
    <row r="150" spans="1:1" x14ac:dyDescent="0.75">
      <c r="A150" s="107"/>
    </row>
    <row r="151" spans="1:1" x14ac:dyDescent="0.75">
      <c r="A151" s="107"/>
    </row>
    <row r="152" spans="1:1" x14ac:dyDescent="0.75">
      <c r="A152" s="107"/>
    </row>
    <row r="153" spans="1:1" x14ac:dyDescent="0.75">
      <c r="A153" s="107"/>
    </row>
    <row r="154" spans="1:1" x14ac:dyDescent="0.75">
      <c r="A154" s="107"/>
    </row>
    <row r="155" spans="1:1" x14ac:dyDescent="0.75">
      <c r="A155" s="107"/>
    </row>
    <row r="156" spans="1:1" x14ac:dyDescent="0.75">
      <c r="A156" s="107"/>
    </row>
    <row r="157" spans="1:1" x14ac:dyDescent="0.75">
      <c r="A157" s="107"/>
    </row>
    <row r="158" spans="1:1" x14ac:dyDescent="0.75">
      <c r="A158" s="107"/>
    </row>
    <row r="159" spans="1:1" x14ac:dyDescent="0.75">
      <c r="A159" s="107"/>
    </row>
    <row r="160" spans="1:1" x14ac:dyDescent="0.75">
      <c r="A160" s="107"/>
    </row>
    <row r="161" spans="1:1" x14ac:dyDescent="0.75">
      <c r="A161" s="107"/>
    </row>
    <row r="162" spans="1:1" x14ac:dyDescent="0.75">
      <c r="A162" s="107"/>
    </row>
    <row r="163" spans="1:1" x14ac:dyDescent="0.75">
      <c r="A163" s="107"/>
    </row>
    <row r="164" spans="1:1" x14ac:dyDescent="0.75">
      <c r="A164" s="107"/>
    </row>
    <row r="165" spans="1:1" x14ac:dyDescent="0.75">
      <c r="A165" s="107"/>
    </row>
    <row r="166" spans="1:1" x14ac:dyDescent="0.75">
      <c r="A166" s="107"/>
    </row>
    <row r="167" spans="1:1" x14ac:dyDescent="0.75">
      <c r="A167" s="107"/>
    </row>
    <row r="168" spans="1:1" x14ac:dyDescent="0.75">
      <c r="A168" s="107"/>
    </row>
    <row r="169" spans="1:1" x14ac:dyDescent="0.75">
      <c r="A169" s="107"/>
    </row>
    <row r="170" spans="1:1" x14ac:dyDescent="0.75">
      <c r="A170" s="107"/>
    </row>
    <row r="171" spans="1:1" x14ac:dyDescent="0.75">
      <c r="A171" s="107"/>
    </row>
    <row r="172" spans="1:1" x14ac:dyDescent="0.75">
      <c r="A172" s="107"/>
    </row>
    <row r="173" spans="1:1" x14ac:dyDescent="0.75">
      <c r="A173" s="107"/>
    </row>
    <row r="174" spans="1:1" x14ac:dyDescent="0.75">
      <c r="A174" s="107"/>
    </row>
    <row r="175" spans="1:1" x14ac:dyDescent="0.75">
      <c r="A175" s="107"/>
    </row>
    <row r="176" spans="1:1" x14ac:dyDescent="0.75">
      <c r="A176" s="107"/>
    </row>
    <row r="177" spans="1:1" x14ac:dyDescent="0.75">
      <c r="A177" s="107"/>
    </row>
    <row r="178" spans="1:1" x14ac:dyDescent="0.75">
      <c r="A178" s="107"/>
    </row>
    <row r="179" spans="1:1" x14ac:dyDescent="0.75">
      <c r="A179" s="107"/>
    </row>
    <row r="180" spans="1:1" x14ac:dyDescent="0.75">
      <c r="A180" s="107"/>
    </row>
    <row r="181" spans="1:1" x14ac:dyDescent="0.75">
      <c r="A181" s="107"/>
    </row>
    <row r="182" spans="1:1" x14ac:dyDescent="0.75">
      <c r="A182" s="107"/>
    </row>
    <row r="183" spans="1:1" x14ac:dyDescent="0.75">
      <c r="A183" s="107"/>
    </row>
    <row r="184" spans="1:1" x14ac:dyDescent="0.75">
      <c r="A184" s="107"/>
    </row>
    <row r="185" spans="1:1" x14ac:dyDescent="0.75">
      <c r="A185" s="107"/>
    </row>
    <row r="186" spans="1:1" x14ac:dyDescent="0.75">
      <c r="A186" s="107"/>
    </row>
    <row r="187" spans="1:1" x14ac:dyDescent="0.75">
      <c r="A187" s="107"/>
    </row>
    <row r="188" spans="1:1" x14ac:dyDescent="0.75">
      <c r="A188" s="107"/>
    </row>
    <row r="189" spans="1:1" x14ac:dyDescent="0.75">
      <c r="A189" s="107"/>
    </row>
    <row r="190" spans="1:1" x14ac:dyDescent="0.75">
      <c r="A190" s="107"/>
    </row>
    <row r="191" spans="1:1" x14ac:dyDescent="0.75">
      <c r="A191" s="107"/>
    </row>
    <row r="192" spans="1:1" x14ac:dyDescent="0.75">
      <c r="A192" s="109"/>
    </row>
    <row r="193" spans="1:1" x14ac:dyDescent="0.75">
      <c r="A193" s="107"/>
    </row>
    <row r="194" spans="1:1" x14ac:dyDescent="0.75">
      <c r="A194" s="107"/>
    </row>
    <row r="195" spans="1:1" x14ac:dyDescent="0.75">
      <c r="A195" s="110"/>
    </row>
    <row r="196" spans="1:1" x14ac:dyDescent="0.75">
      <c r="A196" s="107"/>
    </row>
    <row r="197" spans="1:1" x14ac:dyDescent="0.75">
      <c r="A197" s="107"/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zoomScale="70" zoomScaleNormal="70" workbookViewId="0"/>
  </sheetViews>
  <sheetFormatPr defaultColWidth="11.8203125" defaultRowHeight="31.5" customHeight="1" x14ac:dyDescent="0.4"/>
  <cols>
    <col min="1" max="1" width="6.17578125" style="2" customWidth="1"/>
    <col min="2" max="2" width="16.64453125" style="2" bestFit="1" customWidth="1"/>
    <col min="3" max="3" width="12.17578125" style="2" bestFit="1" customWidth="1"/>
    <col min="4" max="4" width="14.17578125" style="1" bestFit="1" customWidth="1"/>
    <col min="5" max="5" width="57.46875" style="2" bestFit="1" customWidth="1"/>
    <col min="6" max="6" width="42.8203125" style="2" bestFit="1" customWidth="1"/>
    <col min="7" max="7" width="63" style="2" bestFit="1" customWidth="1"/>
    <col min="8" max="8" width="6.3515625" style="2" customWidth="1"/>
    <col min="9" max="9" width="6.46875" style="2" bestFit="1" customWidth="1"/>
    <col min="10" max="10" width="9.46875" style="2" bestFit="1" customWidth="1"/>
    <col min="11" max="16384" width="11.8203125" style="2"/>
  </cols>
  <sheetData>
    <row r="1" spans="2:7" ht="14" thickBot="1" x14ac:dyDescent="0.55000000000000004">
      <c r="B1" s="1"/>
      <c r="C1" s="1"/>
      <c r="E1" s="1"/>
      <c r="F1" s="1"/>
      <c r="G1" s="1"/>
    </row>
    <row r="2" spans="2:7" ht="31.5" customHeight="1" thickBot="1" x14ac:dyDescent="0.55000000000000004">
      <c r="B2" s="35" t="s">
        <v>11</v>
      </c>
      <c r="C2" s="36" t="s">
        <v>76</v>
      </c>
      <c r="D2" s="36" t="s">
        <v>12</v>
      </c>
      <c r="E2" s="36" t="s">
        <v>13</v>
      </c>
      <c r="F2" s="36" t="s">
        <v>14</v>
      </c>
      <c r="G2" s="37" t="s">
        <v>15</v>
      </c>
    </row>
    <row r="3" spans="2:7" ht="31.5" customHeight="1" x14ac:dyDescent="0.4">
      <c r="B3" s="148" t="s">
        <v>498</v>
      </c>
      <c r="C3" s="149" t="s">
        <v>499</v>
      </c>
      <c r="D3" s="150">
        <v>43407</v>
      </c>
      <c r="E3" s="152" t="s">
        <v>502</v>
      </c>
      <c r="F3" s="152" t="s">
        <v>503</v>
      </c>
      <c r="G3" s="151" t="s">
        <v>504</v>
      </c>
    </row>
    <row r="4" spans="2:7" ht="31.5" customHeight="1" x14ac:dyDescent="0.4">
      <c r="B4" s="595" t="s">
        <v>16</v>
      </c>
      <c r="C4" s="597" t="s">
        <v>51</v>
      </c>
      <c r="D4" s="147">
        <v>43407</v>
      </c>
      <c r="E4" s="128" t="s">
        <v>114</v>
      </c>
      <c r="F4" s="129" t="s">
        <v>17</v>
      </c>
      <c r="G4" s="130" t="s">
        <v>78</v>
      </c>
    </row>
    <row r="5" spans="2:7" ht="31.5" customHeight="1" x14ac:dyDescent="0.4">
      <c r="B5" s="595"/>
      <c r="C5" s="598"/>
      <c r="D5" s="5">
        <v>43408</v>
      </c>
      <c r="E5" s="128" t="s">
        <v>114</v>
      </c>
      <c r="F5" s="129" t="s">
        <v>17</v>
      </c>
      <c r="G5" s="130" t="s">
        <v>78</v>
      </c>
    </row>
    <row r="6" spans="2:7" ht="31.5" customHeight="1" x14ac:dyDescent="0.4">
      <c r="B6" s="596"/>
      <c r="C6" s="4" t="s">
        <v>55</v>
      </c>
      <c r="D6" s="5">
        <v>43415</v>
      </c>
      <c r="E6" s="6" t="s">
        <v>432</v>
      </c>
      <c r="F6" s="113" t="s">
        <v>433</v>
      </c>
      <c r="G6" s="115" t="s">
        <v>434</v>
      </c>
    </row>
    <row r="7" spans="2:7" ht="31.5" customHeight="1" x14ac:dyDescent="0.4">
      <c r="B7" s="601" t="s">
        <v>18</v>
      </c>
      <c r="C7" s="4" t="s">
        <v>49</v>
      </c>
      <c r="D7" s="5">
        <v>43408</v>
      </c>
      <c r="E7" s="33" t="s">
        <v>111</v>
      </c>
      <c r="F7" s="116" t="s">
        <v>112</v>
      </c>
      <c r="G7" s="114" t="s">
        <v>113</v>
      </c>
    </row>
    <row r="8" spans="2:7" ht="31.5" customHeight="1" x14ac:dyDescent="0.4">
      <c r="B8" s="601"/>
      <c r="C8" s="4" t="s">
        <v>56</v>
      </c>
      <c r="D8" s="5">
        <v>43415</v>
      </c>
      <c r="E8" s="33" t="s">
        <v>111</v>
      </c>
      <c r="F8" s="116" t="s">
        <v>112</v>
      </c>
      <c r="G8" s="114" t="s">
        <v>113</v>
      </c>
    </row>
    <row r="9" spans="2:7" ht="31.5" customHeight="1" x14ac:dyDescent="0.4">
      <c r="B9" s="601" t="s">
        <v>19</v>
      </c>
      <c r="C9" s="4" t="s">
        <v>52</v>
      </c>
      <c r="D9" s="5">
        <v>43408</v>
      </c>
      <c r="E9" s="6" t="s">
        <v>115</v>
      </c>
      <c r="F9" s="113" t="s">
        <v>20</v>
      </c>
      <c r="G9" s="115" t="s">
        <v>21</v>
      </c>
    </row>
    <row r="10" spans="2:7" ht="31.5" customHeight="1" x14ac:dyDescent="0.4">
      <c r="B10" s="601"/>
      <c r="C10" s="4" t="s">
        <v>57</v>
      </c>
      <c r="D10" s="5">
        <v>43415</v>
      </c>
      <c r="E10" s="6" t="s">
        <v>115</v>
      </c>
      <c r="F10" s="113" t="s">
        <v>20</v>
      </c>
      <c r="G10" s="115" t="s">
        <v>21</v>
      </c>
    </row>
    <row r="11" spans="2:7" ht="31.5" customHeight="1" x14ac:dyDescent="0.4">
      <c r="B11" s="600" t="s">
        <v>22</v>
      </c>
      <c r="C11" s="4" t="s">
        <v>109</v>
      </c>
      <c r="D11" s="5">
        <v>43408</v>
      </c>
      <c r="E11" s="6" t="s">
        <v>94</v>
      </c>
      <c r="F11" s="113" t="s">
        <v>23</v>
      </c>
      <c r="G11" s="115" t="s">
        <v>24</v>
      </c>
    </row>
    <row r="12" spans="2:7" ht="31.5" customHeight="1" x14ac:dyDescent="0.4">
      <c r="B12" s="596"/>
      <c r="C12" s="4" t="s">
        <v>91</v>
      </c>
      <c r="D12" s="5">
        <v>43415</v>
      </c>
      <c r="E12" s="6" t="s">
        <v>130</v>
      </c>
      <c r="F12" s="113" t="s">
        <v>23</v>
      </c>
      <c r="G12" s="115" t="s">
        <v>24</v>
      </c>
    </row>
    <row r="13" spans="2:7" ht="31.5" customHeight="1" x14ac:dyDescent="0.4">
      <c r="B13" s="601" t="s">
        <v>25</v>
      </c>
      <c r="C13" s="4" t="s">
        <v>53</v>
      </c>
      <c r="D13" s="5">
        <v>43408</v>
      </c>
      <c r="E13" s="33" t="s">
        <v>391</v>
      </c>
      <c r="F13" s="116" t="s">
        <v>392</v>
      </c>
      <c r="G13" s="114" t="s">
        <v>79</v>
      </c>
    </row>
    <row r="14" spans="2:7" ht="31.5" customHeight="1" x14ac:dyDescent="0.4">
      <c r="B14" s="601"/>
      <c r="C14" s="4" t="s">
        <v>58</v>
      </c>
      <c r="D14" s="5">
        <v>43415</v>
      </c>
      <c r="E14" s="33" t="s">
        <v>131</v>
      </c>
      <c r="F14" s="116" t="s">
        <v>26</v>
      </c>
      <c r="G14" s="114" t="s">
        <v>79</v>
      </c>
    </row>
    <row r="15" spans="2:7" ht="31.5" customHeight="1" x14ac:dyDescent="0.4">
      <c r="B15" s="601" t="s">
        <v>27</v>
      </c>
      <c r="C15" s="4" t="s">
        <v>45</v>
      </c>
      <c r="D15" s="5">
        <v>43408</v>
      </c>
      <c r="E15" s="6" t="s">
        <v>387</v>
      </c>
      <c r="F15" s="113" t="s">
        <v>388</v>
      </c>
      <c r="G15" s="114" t="s">
        <v>389</v>
      </c>
    </row>
    <row r="16" spans="2:7" ht="31.5" customHeight="1" x14ac:dyDescent="0.4">
      <c r="B16" s="601"/>
      <c r="C16" s="4" t="s">
        <v>44</v>
      </c>
      <c r="D16" s="5">
        <v>43415</v>
      </c>
      <c r="E16" s="6" t="s">
        <v>387</v>
      </c>
      <c r="F16" s="113" t="s">
        <v>388</v>
      </c>
      <c r="G16" s="114" t="s">
        <v>389</v>
      </c>
    </row>
    <row r="17" spans="1:10" ht="31.5" customHeight="1" x14ac:dyDescent="0.4">
      <c r="B17" s="601" t="s">
        <v>28</v>
      </c>
      <c r="C17" s="4" t="s">
        <v>54</v>
      </c>
      <c r="D17" s="5">
        <v>43408</v>
      </c>
      <c r="E17" s="6" t="s">
        <v>29</v>
      </c>
      <c r="F17" s="113" t="s">
        <v>30</v>
      </c>
      <c r="G17" s="115" t="s">
        <v>31</v>
      </c>
    </row>
    <row r="18" spans="1:10" ht="31.5" customHeight="1" x14ac:dyDescent="0.4">
      <c r="B18" s="601"/>
      <c r="C18" s="4" t="s">
        <v>59</v>
      </c>
      <c r="D18" s="5">
        <v>43415</v>
      </c>
      <c r="E18" s="6" t="s">
        <v>29</v>
      </c>
      <c r="F18" s="113" t="s">
        <v>93</v>
      </c>
      <c r="G18" s="115" t="s">
        <v>92</v>
      </c>
    </row>
    <row r="19" spans="1:10" s="3" customFormat="1" ht="31.5" customHeight="1" x14ac:dyDescent="0.4">
      <c r="A19" s="2"/>
      <c r="B19" s="601" t="s">
        <v>32</v>
      </c>
      <c r="C19" s="4" t="s">
        <v>50</v>
      </c>
      <c r="D19" s="5">
        <v>43408</v>
      </c>
      <c r="E19" s="6" t="s">
        <v>33</v>
      </c>
      <c r="F19" s="113" t="s">
        <v>34</v>
      </c>
      <c r="G19" s="117" t="s">
        <v>35</v>
      </c>
    </row>
    <row r="20" spans="1:10" s="3" customFormat="1" ht="31.5" customHeight="1" x14ac:dyDescent="0.4">
      <c r="A20" s="2"/>
      <c r="B20" s="601"/>
      <c r="C20" s="4" t="s">
        <v>60</v>
      </c>
      <c r="D20" s="5">
        <v>43415</v>
      </c>
      <c r="E20" s="6" t="s">
        <v>33</v>
      </c>
      <c r="F20" s="113" t="s">
        <v>36</v>
      </c>
      <c r="G20" s="117" t="s">
        <v>37</v>
      </c>
    </row>
    <row r="21" spans="1:10" ht="31.5" customHeight="1" x14ac:dyDescent="0.4">
      <c r="B21" s="599" t="s">
        <v>429</v>
      </c>
      <c r="C21" s="118" t="s">
        <v>403</v>
      </c>
      <c r="D21" s="34">
        <v>43422</v>
      </c>
      <c r="E21" s="33" t="s">
        <v>77</v>
      </c>
      <c r="F21" s="6" t="s">
        <v>73</v>
      </c>
      <c r="G21" s="38" t="s">
        <v>75</v>
      </c>
    </row>
    <row r="22" spans="1:10" ht="31.5" customHeight="1" x14ac:dyDescent="0.4">
      <c r="B22" s="596"/>
      <c r="C22" s="118" t="s">
        <v>404</v>
      </c>
      <c r="D22" s="34">
        <v>43422</v>
      </c>
      <c r="E22" s="33" t="s">
        <v>77</v>
      </c>
      <c r="F22" s="6" t="s">
        <v>73</v>
      </c>
      <c r="G22" s="38" t="s">
        <v>75</v>
      </c>
    </row>
    <row r="23" spans="1:10" s="32" customFormat="1" ht="63" customHeight="1" thickBot="1" x14ac:dyDescent="0.55000000000000004">
      <c r="B23" s="124" t="s">
        <v>430</v>
      </c>
      <c r="C23" s="119" t="s">
        <v>407</v>
      </c>
      <c r="D23" s="125" t="s">
        <v>431</v>
      </c>
      <c r="E23" s="39" t="s">
        <v>129</v>
      </c>
      <c r="F23" s="40" t="s">
        <v>73</v>
      </c>
      <c r="G23" s="41" t="s">
        <v>74</v>
      </c>
      <c r="H23" s="2"/>
      <c r="I23" s="2"/>
      <c r="J23" s="2"/>
    </row>
  </sheetData>
  <mergeCells count="10">
    <mergeCell ref="B4:B6"/>
    <mergeCell ref="C4:C5"/>
    <mergeCell ref="B21:B22"/>
    <mergeCell ref="B11:B12"/>
    <mergeCell ref="B19:B20"/>
    <mergeCell ref="B7:B8"/>
    <mergeCell ref="B9:B10"/>
    <mergeCell ref="B13:B14"/>
    <mergeCell ref="B15:B16"/>
    <mergeCell ref="B17:B18"/>
  </mergeCells>
  <phoneticPr fontId="2"/>
  <printOptions horizontalCentered="1" verticalCentered="1"/>
  <pageMargins left="0" right="0" top="0" bottom="0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21"/>
  <sheetViews>
    <sheetView tabSelected="1" zoomScale="40" zoomScaleNormal="40" workbookViewId="0">
      <selection activeCell="A2" sqref="A2"/>
    </sheetView>
  </sheetViews>
  <sheetFormatPr defaultColWidth="9.3515625" defaultRowHeight="12" x14ac:dyDescent="0.4"/>
  <cols>
    <col min="1" max="6" width="9.3515625" style="7"/>
    <col min="7" max="9" width="7" style="7" customWidth="1"/>
    <col min="10" max="11" width="8.3515625" style="7" customWidth="1"/>
    <col min="12" max="37" width="4.3515625" style="7" customWidth="1"/>
    <col min="38" max="39" width="8.3515625" style="7" customWidth="1"/>
    <col min="40" max="45" width="9.3515625" style="7"/>
    <col min="46" max="48" width="7" style="7" customWidth="1"/>
    <col min="49" max="16384" width="9.3515625" style="7"/>
  </cols>
  <sheetData>
    <row r="1" spans="1:48" ht="32.75" x14ac:dyDescent="0.4">
      <c r="A1" s="380" t="s">
        <v>399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 t="s">
        <v>400</v>
      </c>
      <c r="AS1" s="380"/>
      <c r="AT1" s="380"/>
      <c r="AU1" s="380"/>
      <c r="AV1" s="380"/>
    </row>
    <row r="2" spans="1:48" s="8" customFormat="1" ht="21" customHeight="1" x14ac:dyDescent="0.4">
      <c r="A2" s="81"/>
      <c r="B2" s="81"/>
      <c r="C2" s="81"/>
      <c r="D2" s="81"/>
      <c r="E2" s="81"/>
      <c r="F2" s="81"/>
      <c r="G2" s="106"/>
      <c r="H2" s="106"/>
      <c r="I2" s="106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106"/>
      <c r="AU2" s="106"/>
      <c r="AV2" s="106"/>
    </row>
    <row r="3" spans="1:48" s="8" customFormat="1" ht="21" customHeight="1" x14ac:dyDescent="0.4">
      <c r="A3" s="81"/>
      <c r="B3" s="81"/>
      <c r="C3" s="81"/>
      <c r="D3" s="81"/>
      <c r="E3" s="81"/>
      <c r="G3" s="106"/>
      <c r="H3" s="106"/>
      <c r="I3" s="106"/>
      <c r="J3" s="324" t="s">
        <v>8</v>
      </c>
      <c r="K3" s="324"/>
      <c r="L3" s="324"/>
      <c r="M3" s="324"/>
      <c r="O3" s="9" t="s">
        <v>10</v>
      </c>
      <c r="P3" s="81"/>
      <c r="Q3" s="81"/>
      <c r="R3" s="81"/>
      <c r="S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106"/>
      <c r="AU3" s="106"/>
      <c r="AV3" s="106"/>
    </row>
    <row r="4" spans="1:48" s="9" customFormat="1" ht="18.75" customHeight="1" x14ac:dyDescent="0.4">
      <c r="F4" s="324" t="s">
        <v>40</v>
      </c>
      <c r="G4" s="324"/>
      <c r="H4" s="324"/>
      <c r="I4" s="324"/>
      <c r="J4" s="370">
        <v>43429</v>
      </c>
      <c r="K4" s="370"/>
      <c r="L4" s="370"/>
      <c r="M4" s="370"/>
      <c r="O4" s="8" t="s">
        <v>408</v>
      </c>
      <c r="V4" s="9" t="s">
        <v>46</v>
      </c>
      <c r="AT4" s="97"/>
      <c r="AU4" s="97"/>
      <c r="AV4" s="97"/>
    </row>
    <row r="5" spans="1:48" s="9" customFormat="1" ht="22" x14ac:dyDescent="0.4">
      <c r="F5" s="324" t="s">
        <v>41</v>
      </c>
      <c r="G5" s="324"/>
      <c r="H5" s="324"/>
      <c r="I5" s="324"/>
      <c r="J5" s="370">
        <v>43428</v>
      </c>
      <c r="K5" s="370"/>
      <c r="L5" s="370"/>
      <c r="M5" s="370"/>
      <c r="O5" s="8" t="s">
        <v>408</v>
      </c>
      <c r="V5" s="9" t="s">
        <v>46</v>
      </c>
      <c r="AT5" s="97"/>
      <c r="AU5" s="97"/>
      <c r="AV5" s="97"/>
    </row>
    <row r="6" spans="1:48" s="9" customFormat="1" ht="22" x14ac:dyDescent="0.4">
      <c r="A6" s="361" t="s">
        <v>43</v>
      </c>
      <c r="B6" s="362"/>
      <c r="C6" s="363"/>
      <c r="D6" s="364"/>
      <c r="F6" s="324" t="s">
        <v>47</v>
      </c>
      <c r="G6" s="324"/>
      <c r="H6" s="324"/>
      <c r="I6" s="324"/>
      <c r="J6" s="370">
        <v>43422</v>
      </c>
      <c r="K6" s="370"/>
      <c r="L6" s="370"/>
      <c r="M6" s="370"/>
      <c r="O6" s="8" t="s">
        <v>406</v>
      </c>
      <c r="V6" s="9" t="s">
        <v>9</v>
      </c>
      <c r="AI6" s="10"/>
      <c r="AJ6" s="10"/>
      <c r="AT6" s="97"/>
      <c r="AU6" s="97"/>
      <c r="AV6" s="97"/>
    </row>
    <row r="7" spans="1:48" s="9" customFormat="1" ht="22" x14ac:dyDescent="0.4">
      <c r="A7" s="361"/>
      <c r="B7" s="362"/>
      <c r="C7" s="363"/>
      <c r="D7" s="364"/>
      <c r="F7" s="324" t="s">
        <v>48</v>
      </c>
      <c r="G7" s="324"/>
      <c r="H7" s="324"/>
      <c r="I7" s="324"/>
      <c r="J7" s="370">
        <v>43415</v>
      </c>
      <c r="K7" s="370"/>
      <c r="L7" s="370"/>
      <c r="M7" s="370"/>
      <c r="O7" s="9" t="s">
        <v>116</v>
      </c>
      <c r="AI7" s="10"/>
      <c r="AJ7" s="10"/>
      <c r="AT7" s="97"/>
      <c r="AU7" s="97"/>
      <c r="AV7" s="97"/>
    </row>
    <row r="8" spans="1:48" s="9" customFormat="1" ht="22" x14ac:dyDescent="0.4">
      <c r="A8" s="361" t="s">
        <v>42</v>
      </c>
      <c r="B8" s="362"/>
      <c r="C8" s="363"/>
      <c r="D8" s="364"/>
      <c r="F8" s="324" t="s">
        <v>61</v>
      </c>
      <c r="G8" s="324"/>
      <c r="H8" s="324"/>
      <c r="I8" s="324"/>
      <c r="J8" s="370" t="s">
        <v>151</v>
      </c>
      <c r="K8" s="370"/>
      <c r="L8" s="370"/>
      <c r="M8" s="370"/>
      <c r="O8" s="97" t="s">
        <v>500</v>
      </c>
      <c r="AI8" s="10"/>
      <c r="AJ8" s="10"/>
      <c r="AT8" s="97"/>
      <c r="AU8" s="97"/>
      <c r="AV8" s="97"/>
    </row>
    <row r="9" spans="1:48" s="9" customFormat="1" ht="22" x14ac:dyDescent="0.4">
      <c r="A9" s="361"/>
      <c r="B9" s="362"/>
      <c r="C9" s="363"/>
      <c r="D9" s="364"/>
      <c r="G9" s="97"/>
      <c r="H9" s="97"/>
      <c r="I9" s="97"/>
      <c r="AI9" s="10"/>
      <c r="AJ9" s="10"/>
      <c r="AT9" s="97"/>
      <c r="AU9" s="97"/>
      <c r="AV9" s="97"/>
    </row>
    <row r="10" spans="1:48" s="9" customFormat="1" ht="21" customHeight="1" x14ac:dyDescent="0.4">
      <c r="F10" s="9" t="s">
        <v>8</v>
      </c>
      <c r="G10" s="10"/>
      <c r="H10" s="10"/>
      <c r="I10" s="97" t="s">
        <v>152</v>
      </c>
      <c r="P10" s="97" t="s">
        <v>153</v>
      </c>
      <c r="Y10" s="97" t="s">
        <v>154</v>
      </c>
      <c r="AK10" s="97" t="s">
        <v>155</v>
      </c>
      <c r="AP10" s="97" t="s">
        <v>156</v>
      </c>
      <c r="AT10" s="97"/>
      <c r="AU10" s="97"/>
      <c r="AV10" s="97"/>
    </row>
    <row r="11" spans="1:48" s="9" customFormat="1" ht="22" x14ac:dyDescent="0.4">
      <c r="F11" s="9" t="s">
        <v>7</v>
      </c>
      <c r="G11" s="97"/>
      <c r="H11" s="97"/>
      <c r="I11" s="97" t="s">
        <v>543</v>
      </c>
      <c r="AT11" s="97"/>
      <c r="AU11" s="97"/>
      <c r="AV11" s="97"/>
    </row>
    <row r="12" spans="1:48" s="9" customFormat="1" ht="22" x14ac:dyDescent="0.4">
      <c r="G12" s="97"/>
      <c r="H12" s="97"/>
      <c r="I12" s="97"/>
      <c r="AT12" s="97"/>
      <c r="AU12" s="97"/>
      <c r="AV12" s="97"/>
    </row>
    <row r="13" spans="1:48" s="9" customFormat="1" ht="22" x14ac:dyDescent="0.4">
      <c r="G13" s="97"/>
      <c r="H13" s="97"/>
      <c r="I13" s="97"/>
      <c r="AT13" s="97"/>
      <c r="AU13" s="97"/>
      <c r="AV13" s="97"/>
    </row>
    <row r="14" spans="1:48" s="9" customFormat="1" ht="22" x14ac:dyDescent="0.4">
      <c r="B14" s="11"/>
      <c r="C14" s="11"/>
      <c r="D14" s="11"/>
      <c r="G14" s="97"/>
      <c r="H14" s="97"/>
      <c r="I14" s="97"/>
      <c r="J14" s="365" t="s">
        <v>0</v>
      </c>
      <c r="K14" s="365"/>
      <c r="L14" s="365" t="s">
        <v>1</v>
      </c>
      <c r="M14" s="365"/>
      <c r="N14" s="365"/>
      <c r="O14" s="365" t="s">
        <v>2</v>
      </c>
      <c r="P14" s="365"/>
      <c r="Q14" s="365" t="s">
        <v>3</v>
      </c>
      <c r="R14" s="365"/>
      <c r="S14" s="365" t="s">
        <v>4</v>
      </c>
      <c r="T14" s="365"/>
      <c r="U14" s="367" t="s">
        <v>5</v>
      </c>
      <c r="V14" s="368"/>
      <c r="W14" s="12"/>
      <c r="X14" s="369" t="s">
        <v>6</v>
      </c>
      <c r="Y14" s="369"/>
      <c r="Z14" s="13"/>
      <c r="AA14" s="365" t="s">
        <v>5</v>
      </c>
      <c r="AB14" s="365"/>
      <c r="AC14" s="365" t="s">
        <v>4</v>
      </c>
      <c r="AD14" s="365"/>
      <c r="AE14" s="365" t="s">
        <v>3</v>
      </c>
      <c r="AF14" s="365"/>
      <c r="AG14" s="365" t="s">
        <v>2</v>
      </c>
      <c r="AH14" s="365"/>
      <c r="AI14" s="365" t="s">
        <v>1</v>
      </c>
      <c r="AJ14" s="365"/>
      <c r="AK14" s="365"/>
      <c r="AL14" s="365" t="s">
        <v>0</v>
      </c>
      <c r="AM14" s="365"/>
      <c r="AT14" s="97"/>
      <c r="AU14" s="97"/>
      <c r="AV14" s="97"/>
    </row>
    <row r="15" spans="1:48" ht="15" customHeight="1" thickBot="1" x14ac:dyDescent="0.55000000000000004">
      <c r="A15" s="335">
        <v>1</v>
      </c>
      <c r="B15" s="320" t="str">
        <f>IF(ISERROR(VLOOKUP(A15,参加チーム!$A:$B,2,FALSE))=TRUE,"",VLOOKUP(A15,参加チーム!$A:$B,2,FALSE))</f>
        <v>カティオーラフットボールクラブＵ－１２</v>
      </c>
      <c r="C15" s="320"/>
      <c r="D15" s="320"/>
      <c r="E15" s="320"/>
      <c r="F15" s="320"/>
      <c r="G15" s="322" t="s">
        <v>161</v>
      </c>
      <c r="H15" s="323"/>
      <c r="I15" s="323"/>
      <c r="J15" s="216"/>
      <c r="K15" s="216"/>
      <c r="L15" s="216"/>
      <c r="M15" s="216"/>
      <c r="N15" s="216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335">
        <v>51</v>
      </c>
      <c r="AO15" s="320" t="str">
        <f>IF(ISERROR(VLOOKUP(AN15,参加チーム!$A:$B,2,FALSE))=TRUE,"",VLOOKUP(AN15,参加チーム!$A:$B,2,FALSE))</f>
        <v>弥生少年サッカークラブ</v>
      </c>
      <c r="AP15" s="320"/>
      <c r="AQ15" s="320"/>
      <c r="AR15" s="320"/>
      <c r="AS15" s="320"/>
      <c r="AT15" s="322" t="s">
        <v>159</v>
      </c>
      <c r="AU15" s="323"/>
      <c r="AV15" s="323"/>
    </row>
    <row r="16" spans="1:48" ht="15" customHeight="1" thickTop="1" thickBot="1" x14ac:dyDescent="0.55000000000000004">
      <c r="A16" s="335"/>
      <c r="B16" s="321"/>
      <c r="C16" s="321"/>
      <c r="D16" s="321"/>
      <c r="E16" s="321"/>
      <c r="F16" s="321"/>
      <c r="G16" s="323"/>
      <c r="H16" s="323"/>
      <c r="I16" s="323"/>
      <c r="J16" s="101"/>
      <c r="K16" s="192"/>
      <c r="L16" s="332" t="s">
        <v>58</v>
      </c>
      <c r="M16" s="332"/>
      <c r="N16" s="332"/>
      <c r="O16" s="204"/>
      <c r="P16" s="194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355" t="s">
        <v>56</v>
      </c>
      <c r="AJ16" s="339"/>
      <c r="AK16" s="339"/>
      <c r="AL16" s="87"/>
      <c r="AM16" s="87"/>
      <c r="AN16" s="335"/>
      <c r="AO16" s="321"/>
      <c r="AP16" s="321"/>
      <c r="AQ16" s="321"/>
      <c r="AR16" s="321"/>
      <c r="AS16" s="321"/>
      <c r="AT16" s="323"/>
      <c r="AU16" s="323"/>
      <c r="AV16" s="323"/>
    </row>
    <row r="17" spans="1:48" ht="15" customHeight="1" thickTop="1" x14ac:dyDescent="0.4">
      <c r="A17" s="325">
        <v>2</v>
      </c>
      <c r="B17" s="320" t="str">
        <f>IF(ISERROR(VLOOKUP(A17,参加チーム!$A:$B,2,FALSE))=TRUE,"",VLOOKUP(A17,参加チーム!$A:$B,2,FALSE))</f>
        <v>スマイスＦＣ</v>
      </c>
      <c r="C17" s="320"/>
      <c r="D17" s="320"/>
      <c r="E17" s="320"/>
      <c r="F17" s="320"/>
      <c r="G17" s="322" t="s">
        <v>165</v>
      </c>
      <c r="H17" s="323"/>
      <c r="I17" s="323"/>
      <c r="J17" s="99"/>
      <c r="K17" s="101"/>
      <c r="L17" s="326" t="s">
        <v>201</v>
      </c>
      <c r="M17" s="326"/>
      <c r="N17" s="379"/>
      <c r="O17" s="200"/>
      <c r="P17" s="200"/>
      <c r="Q17" s="217"/>
      <c r="R17" s="20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197"/>
      <c r="AH17" s="199"/>
      <c r="AI17" s="332" t="s">
        <v>207</v>
      </c>
      <c r="AJ17" s="332"/>
      <c r="AK17" s="332"/>
      <c r="AL17" s="90"/>
      <c r="AM17" s="88"/>
      <c r="AN17" s="325">
        <v>52</v>
      </c>
      <c r="AO17" s="320" t="str">
        <f>IF(ISERROR(VLOOKUP(AN17,参加チーム!$A:$B,2,FALSE))=TRUE,"",VLOOKUP(AN17,参加チーム!$A:$B,2,FALSE))</f>
        <v>千怒サッカースポーツ少年団</v>
      </c>
      <c r="AP17" s="320"/>
      <c r="AQ17" s="320"/>
      <c r="AR17" s="320"/>
      <c r="AS17" s="320"/>
      <c r="AT17" s="322" t="s">
        <v>163</v>
      </c>
      <c r="AU17" s="323"/>
      <c r="AV17" s="323"/>
    </row>
    <row r="18" spans="1:48" ht="15" customHeight="1" thickBot="1" x14ac:dyDescent="0.55000000000000004">
      <c r="A18" s="325"/>
      <c r="B18" s="321"/>
      <c r="C18" s="321"/>
      <c r="D18" s="321"/>
      <c r="E18" s="321"/>
      <c r="F18" s="321"/>
      <c r="G18" s="323"/>
      <c r="H18" s="323"/>
      <c r="I18" s="323"/>
      <c r="J18" s="339" t="s">
        <v>50</v>
      </c>
      <c r="K18" s="344"/>
      <c r="L18" s="331" t="s">
        <v>199</v>
      </c>
      <c r="M18" s="326"/>
      <c r="N18" s="379"/>
      <c r="O18" s="159"/>
      <c r="P18" s="200"/>
      <c r="Q18" s="217"/>
      <c r="R18" s="20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191"/>
      <c r="AH18" s="212"/>
      <c r="AI18" s="328" t="s">
        <v>231</v>
      </c>
      <c r="AJ18" s="328"/>
      <c r="AK18" s="366"/>
      <c r="AL18" s="355" t="s">
        <v>292</v>
      </c>
      <c r="AM18" s="339"/>
      <c r="AN18" s="325"/>
      <c r="AO18" s="321"/>
      <c r="AP18" s="321"/>
      <c r="AQ18" s="321"/>
      <c r="AR18" s="321"/>
      <c r="AS18" s="321"/>
      <c r="AT18" s="323"/>
      <c r="AU18" s="323"/>
      <c r="AV18" s="323"/>
    </row>
    <row r="19" spans="1:48" ht="15" customHeight="1" thickTop="1" thickBot="1" x14ac:dyDescent="0.55000000000000004">
      <c r="A19" s="325">
        <v>3</v>
      </c>
      <c r="B19" s="320" t="str">
        <f>IF(ISERROR(VLOOKUP(A19,参加チーム!$A:$B,2,FALSE))=TRUE,"",VLOOKUP(A19,参加チーム!$A:$B,2,FALSE))</f>
        <v>金池長浜サッカースポーツ少年団</v>
      </c>
      <c r="C19" s="320"/>
      <c r="D19" s="320"/>
      <c r="E19" s="320"/>
      <c r="F19" s="320"/>
      <c r="G19" s="322" t="s">
        <v>161</v>
      </c>
      <c r="H19" s="323"/>
      <c r="I19" s="323"/>
      <c r="J19" s="332" t="s">
        <v>167</v>
      </c>
      <c r="K19" s="332"/>
      <c r="L19" s="176"/>
      <c r="M19" s="175"/>
      <c r="N19" s="175"/>
      <c r="O19" s="159"/>
      <c r="P19" s="200"/>
      <c r="Q19" s="217"/>
      <c r="R19" s="20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2"/>
      <c r="AH19" s="89"/>
      <c r="AI19" s="89"/>
      <c r="AJ19" s="89"/>
      <c r="AK19" s="90"/>
      <c r="AL19" s="354" t="s">
        <v>180</v>
      </c>
      <c r="AM19" s="328"/>
      <c r="AN19" s="325">
        <v>53</v>
      </c>
      <c r="AO19" s="320" t="str">
        <f>IF(ISERROR(VLOOKUP(AN19,参加チーム!$A:$B,2,FALSE))=TRUE,"",VLOOKUP(AN19,参加チーム!$A:$B,2,FALSE))</f>
        <v>桃園サッカースポーツ少年団</v>
      </c>
      <c r="AP19" s="320"/>
      <c r="AQ19" s="320"/>
      <c r="AR19" s="320"/>
      <c r="AS19" s="320"/>
      <c r="AT19" s="322" t="s">
        <v>161</v>
      </c>
      <c r="AU19" s="323"/>
      <c r="AV19" s="323"/>
    </row>
    <row r="20" spans="1:48" ht="15" customHeight="1" thickTop="1" thickBot="1" x14ac:dyDescent="0.55000000000000004">
      <c r="A20" s="325"/>
      <c r="B20" s="321"/>
      <c r="C20" s="321"/>
      <c r="D20" s="321"/>
      <c r="E20" s="321"/>
      <c r="F20" s="321"/>
      <c r="G20" s="323"/>
      <c r="H20" s="323"/>
      <c r="I20" s="323"/>
      <c r="J20" s="168"/>
      <c r="K20" s="168"/>
      <c r="L20" s="164"/>
      <c r="M20" s="164"/>
      <c r="N20" s="350" t="str">
        <f>L16</f>
        <v>日田Ⅱ</v>
      </c>
      <c r="O20" s="350"/>
      <c r="P20" s="350"/>
      <c r="Q20" s="213"/>
      <c r="R20" s="21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338" t="str">
        <f>AI16</f>
        <v>佐伯Ⅱ</v>
      </c>
      <c r="AH20" s="332"/>
      <c r="AI20" s="332"/>
      <c r="AJ20" s="89"/>
      <c r="AK20" s="90"/>
      <c r="AL20" s="90"/>
      <c r="AM20" s="90"/>
      <c r="AN20" s="325"/>
      <c r="AO20" s="321"/>
      <c r="AP20" s="321"/>
      <c r="AQ20" s="321"/>
      <c r="AR20" s="321"/>
      <c r="AS20" s="321"/>
      <c r="AT20" s="323"/>
      <c r="AU20" s="323"/>
      <c r="AV20" s="323"/>
    </row>
    <row r="21" spans="1:48" ht="15" customHeight="1" thickTop="1" x14ac:dyDescent="0.4">
      <c r="A21" s="325">
        <v>4</v>
      </c>
      <c r="B21" s="320" t="str">
        <f>IF(ISERROR(VLOOKUP(A21,参加チーム!$A:$B,2,FALSE))=TRUE,"",VLOOKUP(A21,参加チーム!$A:$B,2,FALSE))</f>
        <v>八坂少年サッカークラブ</v>
      </c>
      <c r="C21" s="320"/>
      <c r="D21" s="320"/>
      <c r="E21" s="320"/>
      <c r="F21" s="320"/>
      <c r="G21" s="322" t="s">
        <v>160</v>
      </c>
      <c r="H21" s="323"/>
      <c r="I21" s="323"/>
      <c r="J21" s="99"/>
      <c r="K21" s="101"/>
      <c r="L21" s="164"/>
      <c r="M21" s="164"/>
      <c r="N21" s="350" t="s">
        <v>529</v>
      </c>
      <c r="O21" s="350"/>
      <c r="P21" s="351"/>
      <c r="Q21" s="202"/>
      <c r="R21" s="220"/>
      <c r="S21" s="211"/>
      <c r="T21" s="225"/>
      <c r="U21" s="90"/>
      <c r="V21" s="90"/>
      <c r="W21" s="90"/>
      <c r="X21" s="90"/>
      <c r="Y21" s="90"/>
      <c r="Z21" s="90"/>
      <c r="AA21" s="90"/>
      <c r="AB21" s="90"/>
      <c r="AC21" s="225"/>
      <c r="AD21" s="212"/>
      <c r="AE21" s="227"/>
      <c r="AF21" s="199"/>
      <c r="AG21" s="332" t="s">
        <v>210</v>
      </c>
      <c r="AH21" s="332"/>
      <c r="AI21" s="332"/>
      <c r="AJ21" s="89"/>
      <c r="AK21" s="90"/>
      <c r="AL21" s="90"/>
      <c r="AM21" s="90"/>
      <c r="AN21" s="325">
        <v>54</v>
      </c>
      <c r="AO21" s="320" t="str">
        <f>IF(ISERROR(VLOOKUP(AN21,参加チーム!$A:$B,2,FALSE))=TRUE,"",VLOOKUP(AN21,参加チーム!$A:$B,2,FALSE))</f>
        <v>市浜レッドソックス</v>
      </c>
      <c r="AP21" s="320"/>
      <c r="AQ21" s="320"/>
      <c r="AR21" s="320"/>
      <c r="AS21" s="320"/>
      <c r="AT21" s="322" t="s">
        <v>158</v>
      </c>
      <c r="AU21" s="323"/>
      <c r="AV21" s="323"/>
    </row>
    <row r="22" spans="1:48" ht="15" customHeight="1" thickBot="1" x14ac:dyDescent="0.55000000000000004">
      <c r="A22" s="325"/>
      <c r="B22" s="321"/>
      <c r="C22" s="321"/>
      <c r="D22" s="321"/>
      <c r="E22" s="321"/>
      <c r="F22" s="321"/>
      <c r="G22" s="323"/>
      <c r="H22" s="323"/>
      <c r="I22" s="323"/>
      <c r="J22" s="339" t="s">
        <v>281</v>
      </c>
      <c r="K22" s="344"/>
      <c r="L22" s="170"/>
      <c r="M22" s="169"/>
      <c r="N22" s="326" t="s">
        <v>247</v>
      </c>
      <c r="O22" s="326"/>
      <c r="P22" s="327"/>
      <c r="Q22" s="161"/>
      <c r="R22" s="220"/>
      <c r="S22" s="211"/>
      <c r="T22" s="225"/>
      <c r="U22" s="90"/>
      <c r="V22" s="90"/>
      <c r="W22" s="90"/>
      <c r="X22" s="90"/>
      <c r="Y22" s="90"/>
      <c r="Z22" s="90"/>
      <c r="AA22" s="90"/>
      <c r="AB22" s="90"/>
      <c r="AC22" s="225"/>
      <c r="AD22" s="212"/>
      <c r="AE22" s="225"/>
      <c r="AF22" s="212"/>
      <c r="AG22" s="332" t="s">
        <v>255</v>
      </c>
      <c r="AH22" s="332"/>
      <c r="AI22" s="332"/>
      <c r="AJ22" s="89"/>
      <c r="AK22" s="90"/>
      <c r="AL22" s="355" t="s">
        <v>293</v>
      </c>
      <c r="AM22" s="339"/>
      <c r="AN22" s="325"/>
      <c r="AO22" s="321"/>
      <c r="AP22" s="321"/>
      <c r="AQ22" s="321"/>
      <c r="AR22" s="321"/>
      <c r="AS22" s="321"/>
      <c r="AT22" s="323"/>
      <c r="AU22" s="323"/>
      <c r="AV22" s="323"/>
    </row>
    <row r="23" spans="1:48" ht="15" customHeight="1" thickTop="1" thickBot="1" x14ac:dyDescent="0.55000000000000004">
      <c r="A23" s="325">
        <v>5</v>
      </c>
      <c r="B23" s="320" t="str">
        <f>IF(ISERROR(VLOOKUP(A23,参加チーム!$A:$B,2,FALSE))=TRUE,"",VLOOKUP(A23,参加チーム!$A:$B,2,FALSE))</f>
        <v>スマイス　セレソン　スポーツクラブ</v>
      </c>
      <c r="C23" s="320"/>
      <c r="D23" s="320"/>
      <c r="E23" s="320"/>
      <c r="F23" s="320"/>
      <c r="G23" s="322" t="s">
        <v>161</v>
      </c>
      <c r="H23" s="323"/>
      <c r="I23" s="323"/>
      <c r="J23" s="328" t="s">
        <v>168</v>
      </c>
      <c r="K23" s="329"/>
      <c r="L23" s="185"/>
      <c r="M23" s="186"/>
      <c r="N23" s="187"/>
      <c r="O23" s="159"/>
      <c r="P23" s="160"/>
      <c r="Q23" s="161"/>
      <c r="R23" s="220"/>
      <c r="S23" s="211"/>
      <c r="T23" s="225"/>
      <c r="U23" s="90"/>
      <c r="V23" s="90"/>
      <c r="W23" s="90"/>
      <c r="X23" s="90"/>
      <c r="Y23" s="90"/>
      <c r="Z23" s="90"/>
      <c r="AA23" s="90"/>
      <c r="AB23" s="90"/>
      <c r="AC23" s="225"/>
      <c r="AD23" s="212"/>
      <c r="AE23" s="225"/>
      <c r="AF23" s="212"/>
      <c r="AG23" s="192"/>
      <c r="AH23" s="89"/>
      <c r="AI23" s="360" t="str">
        <f>AI16</f>
        <v>佐伯Ⅱ</v>
      </c>
      <c r="AJ23" s="340"/>
      <c r="AK23" s="341"/>
      <c r="AL23" s="354" t="s">
        <v>181</v>
      </c>
      <c r="AM23" s="328"/>
      <c r="AN23" s="325">
        <v>55</v>
      </c>
      <c r="AO23" s="320" t="str">
        <f>IF(ISERROR(VLOOKUP(AN23,参加チーム!$A:$B,2,FALSE))=TRUE,"",VLOOKUP(AN23,参加チーム!$A:$B,2,FALSE))</f>
        <v>別保ＳＦＣ</v>
      </c>
      <c r="AP23" s="320"/>
      <c r="AQ23" s="320"/>
      <c r="AR23" s="320"/>
      <c r="AS23" s="320"/>
      <c r="AT23" s="322" t="s">
        <v>161</v>
      </c>
      <c r="AU23" s="323"/>
      <c r="AV23" s="323"/>
    </row>
    <row r="24" spans="1:48" ht="15" customHeight="1" thickTop="1" thickBot="1" x14ac:dyDescent="0.55000000000000004">
      <c r="A24" s="325"/>
      <c r="B24" s="321"/>
      <c r="C24" s="321"/>
      <c r="D24" s="321"/>
      <c r="E24" s="321"/>
      <c r="F24" s="321"/>
      <c r="G24" s="323"/>
      <c r="H24" s="323"/>
      <c r="I24" s="323"/>
      <c r="J24" s="101"/>
      <c r="K24" s="103"/>
      <c r="L24" s="326" t="str">
        <f>L16</f>
        <v>日田Ⅱ</v>
      </c>
      <c r="M24" s="326"/>
      <c r="N24" s="327"/>
      <c r="O24" s="200"/>
      <c r="P24" s="201"/>
      <c r="Q24" s="161"/>
      <c r="R24" s="220"/>
      <c r="S24" s="211"/>
      <c r="T24" s="225"/>
      <c r="U24" s="90"/>
      <c r="V24" s="90"/>
      <c r="W24" s="90"/>
      <c r="X24" s="90"/>
      <c r="Y24" s="90"/>
      <c r="Z24" s="90"/>
      <c r="AA24" s="90"/>
      <c r="AB24" s="90"/>
      <c r="AC24" s="225"/>
      <c r="AD24" s="212"/>
      <c r="AE24" s="225"/>
      <c r="AF24" s="212"/>
      <c r="AG24" s="192"/>
      <c r="AH24" s="192"/>
      <c r="AI24" s="338" t="s">
        <v>208</v>
      </c>
      <c r="AJ24" s="332"/>
      <c r="AK24" s="332"/>
      <c r="AL24" s="90"/>
      <c r="AM24" s="90"/>
      <c r="AN24" s="325"/>
      <c r="AO24" s="321"/>
      <c r="AP24" s="321"/>
      <c r="AQ24" s="321"/>
      <c r="AR24" s="321"/>
      <c r="AS24" s="321"/>
      <c r="AT24" s="323"/>
      <c r="AU24" s="323"/>
      <c r="AV24" s="323"/>
    </row>
    <row r="25" spans="1:48" ht="15" customHeight="1" thickTop="1" thickBot="1" x14ac:dyDescent="0.55000000000000004">
      <c r="A25" s="325">
        <v>6</v>
      </c>
      <c r="B25" s="320" t="str">
        <f>IF(ISERROR(VLOOKUP(A25,参加チーム!$A:$B,2,FALSE))=TRUE,"",VLOOKUP(A25,参加チーム!$A:$B,2,FALSE))</f>
        <v>はやぶさフットボールクラブ</v>
      </c>
      <c r="C25" s="320"/>
      <c r="D25" s="320"/>
      <c r="E25" s="320"/>
      <c r="F25" s="320"/>
      <c r="G25" s="322" t="s">
        <v>162</v>
      </c>
      <c r="H25" s="323"/>
      <c r="I25" s="323"/>
      <c r="J25" s="332"/>
      <c r="K25" s="332"/>
      <c r="L25" s="326" t="s">
        <v>202</v>
      </c>
      <c r="M25" s="326"/>
      <c r="N25" s="326"/>
      <c r="O25" s="207"/>
      <c r="P25" s="208"/>
      <c r="Q25" s="164"/>
      <c r="R25" s="220"/>
      <c r="S25" s="211"/>
      <c r="T25" s="225"/>
      <c r="U25" s="90"/>
      <c r="V25" s="90"/>
      <c r="W25" s="90"/>
      <c r="X25" s="90"/>
      <c r="Y25" s="90"/>
      <c r="Z25" s="90"/>
      <c r="AA25" s="90"/>
      <c r="AB25" s="90"/>
      <c r="AC25" s="225"/>
      <c r="AD25" s="212"/>
      <c r="AE25" s="225"/>
      <c r="AF25" s="89"/>
      <c r="AG25" s="198"/>
      <c r="AH25" s="199"/>
      <c r="AI25" s="332" t="s">
        <v>232</v>
      </c>
      <c r="AJ25" s="332"/>
      <c r="AK25" s="332"/>
      <c r="AL25" s="192"/>
      <c r="AM25" s="192"/>
      <c r="AN25" s="335">
        <v>56</v>
      </c>
      <c r="AO25" s="320" t="str">
        <f>IF(ISERROR(VLOOKUP(AN25,参加チーム!$A:$B,2,FALSE))=TRUE,"",VLOOKUP(AN25,参加チーム!$A:$B,2,FALSE))</f>
        <v>中津沖代ＪＳＣ</v>
      </c>
      <c r="AP25" s="320"/>
      <c r="AQ25" s="320"/>
      <c r="AR25" s="320"/>
      <c r="AS25" s="320"/>
      <c r="AT25" s="322" t="s">
        <v>162</v>
      </c>
      <c r="AU25" s="323"/>
      <c r="AV25" s="323"/>
    </row>
    <row r="26" spans="1:48" ht="15" customHeight="1" thickTop="1" thickBot="1" x14ac:dyDescent="0.55000000000000004">
      <c r="A26" s="325"/>
      <c r="B26" s="321"/>
      <c r="C26" s="321"/>
      <c r="D26" s="321"/>
      <c r="E26" s="321"/>
      <c r="F26" s="321"/>
      <c r="G26" s="323"/>
      <c r="H26" s="323"/>
      <c r="I26" s="323"/>
      <c r="J26" s="339" t="s">
        <v>282</v>
      </c>
      <c r="K26" s="344"/>
      <c r="L26" s="331" t="s">
        <v>200</v>
      </c>
      <c r="M26" s="326"/>
      <c r="N26" s="326"/>
      <c r="O26" s="217"/>
      <c r="P26" s="15"/>
      <c r="Q26" s="15"/>
      <c r="R26" s="15"/>
      <c r="S26" s="211"/>
      <c r="T26" s="225"/>
      <c r="U26" s="90"/>
      <c r="V26" s="90"/>
      <c r="W26" s="90"/>
      <c r="X26" s="90"/>
      <c r="Y26" s="90"/>
      <c r="Z26" s="90"/>
      <c r="AA26" s="90"/>
      <c r="AB26" s="90"/>
      <c r="AC26" s="225"/>
      <c r="AD26" s="212"/>
      <c r="AE26" s="15"/>
      <c r="AF26" s="15"/>
      <c r="AG26" s="15"/>
      <c r="AH26" s="90"/>
      <c r="AI26" s="198"/>
      <c r="AJ26" s="198"/>
      <c r="AK26" s="198"/>
      <c r="AL26" s="198"/>
      <c r="AM26" s="198"/>
      <c r="AN26" s="335"/>
      <c r="AO26" s="321"/>
      <c r="AP26" s="321"/>
      <c r="AQ26" s="321"/>
      <c r="AR26" s="321"/>
      <c r="AS26" s="321"/>
      <c r="AT26" s="323"/>
      <c r="AU26" s="323"/>
      <c r="AV26" s="323"/>
    </row>
    <row r="27" spans="1:48" ht="15" customHeight="1" thickTop="1" thickBot="1" x14ac:dyDescent="0.55000000000000004">
      <c r="A27" s="335">
        <v>7</v>
      </c>
      <c r="B27" s="320" t="str">
        <f>IF(ISERROR(VLOOKUP(A27,参加チーム!$A:$B,2,FALSE))=TRUE,"",VLOOKUP(A27,参加チーム!$A:$B,2,FALSE))</f>
        <v>判田サッカースポーツ少年団</v>
      </c>
      <c r="C27" s="320"/>
      <c r="D27" s="320"/>
      <c r="E27" s="320"/>
      <c r="F27" s="320"/>
      <c r="G27" s="322" t="s">
        <v>161</v>
      </c>
      <c r="H27" s="323"/>
      <c r="I27" s="323"/>
      <c r="J27" s="328" t="s">
        <v>169</v>
      </c>
      <c r="K27" s="329"/>
      <c r="L27" s="176"/>
      <c r="M27" s="175"/>
      <c r="N27" s="175"/>
      <c r="O27" s="164"/>
      <c r="P27" s="326" t="s">
        <v>212</v>
      </c>
      <c r="Q27" s="326"/>
      <c r="R27" s="326"/>
      <c r="S27" s="231"/>
      <c r="T27" s="221"/>
      <c r="U27" s="101"/>
      <c r="V27" s="101"/>
      <c r="W27" s="101"/>
      <c r="X27" s="101"/>
      <c r="Y27" s="101"/>
      <c r="Z27" s="101"/>
      <c r="AA27" s="101"/>
      <c r="AB27" s="101"/>
      <c r="AC27" s="221"/>
      <c r="AD27" s="222"/>
      <c r="AE27" s="326" t="s">
        <v>213</v>
      </c>
      <c r="AF27" s="326"/>
      <c r="AG27" s="326"/>
      <c r="AH27" s="101"/>
      <c r="AI27" s="101"/>
      <c r="AJ27" s="101"/>
      <c r="AK27" s="101"/>
      <c r="AL27" s="101"/>
      <c r="AM27" s="101"/>
      <c r="AN27" s="335">
        <v>57</v>
      </c>
      <c r="AO27" s="320" t="str">
        <f>IF(ISERROR(VLOOKUP(AN27,参加チーム!$A:$B,2,FALSE))=TRUE,"",VLOOKUP(AN27,参加チーム!$A:$B,2,FALSE))</f>
        <v>宗方サッカークラブ</v>
      </c>
      <c r="AP27" s="320"/>
      <c r="AQ27" s="320"/>
      <c r="AR27" s="320"/>
      <c r="AS27" s="320"/>
      <c r="AT27" s="322" t="s">
        <v>161</v>
      </c>
      <c r="AU27" s="323"/>
      <c r="AV27" s="323"/>
    </row>
    <row r="28" spans="1:48" ht="15" customHeight="1" thickTop="1" thickBot="1" x14ac:dyDescent="0.55000000000000004">
      <c r="A28" s="335"/>
      <c r="B28" s="321"/>
      <c r="C28" s="321"/>
      <c r="D28" s="321"/>
      <c r="E28" s="321"/>
      <c r="F28" s="321"/>
      <c r="G28" s="323"/>
      <c r="H28" s="323"/>
      <c r="I28" s="323"/>
      <c r="J28" s="101"/>
      <c r="K28" s="101"/>
      <c r="L28" s="111"/>
      <c r="M28" s="111"/>
      <c r="N28" s="111"/>
      <c r="O28" s="111"/>
      <c r="P28" s="330" t="s">
        <v>207</v>
      </c>
      <c r="Q28" s="330"/>
      <c r="R28" s="327"/>
      <c r="S28" s="224"/>
      <c r="T28" s="225"/>
      <c r="U28" s="211"/>
      <c r="V28" s="225"/>
      <c r="W28" s="101"/>
      <c r="X28" s="101"/>
      <c r="Y28" s="101"/>
      <c r="Z28" s="101"/>
      <c r="AA28" s="225"/>
      <c r="AB28" s="212"/>
      <c r="AC28" s="225"/>
      <c r="AD28" s="225"/>
      <c r="AE28" s="331" t="s">
        <v>266</v>
      </c>
      <c r="AF28" s="326"/>
      <c r="AG28" s="326"/>
      <c r="AH28" s="101"/>
      <c r="AI28" s="182"/>
      <c r="AJ28" s="182"/>
      <c r="AK28" s="183"/>
      <c r="AL28" s="345" t="s">
        <v>53</v>
      </c>
      <c r="AM28" s="340"/>
      <c r="AN28" s="335"/>
      <c r="AO28" s="321"/>
      <c r="AP28" s="321"/>
      <c r="AQ28" s="321"/>
      <c r="AR28" s="321"/>
      <c r="AS28" s="321"/>
      <c r="AT28" s="323"/>
      <c r="AU28" s="323"/>
      <c r="AV28" s="323"/>
    </row>
    <row r="29" spans="1:48" ht="15" customHeight="1" thickTop="1" thickBot="1" x14ac:dyDescent="0.55000000000000004">
      <c r="A29" s="335">
        <v>8</v>
      </c>
      <c r="B29" s="320" t="str">
        <f>IF(ISERROR(VLOOKUP(A29,参加チーム!$A:$B,2,FALSE))=TRUE,"",VLOOKUP(A29,参加チーム!$A:$B,2,FALSE))</f>
        <v>ＫＩＮＧＳ　ＦＯＯＴＢＡＬＬＣＬＵＢ　Ｕ－１２</v>
      </c>
      <c r="C29" s="320"/>
      <c r="D29" s="320"/>
      <c r="E29" s="320"/>
      <c r="F29" s="320"/>
      <c r="G29" s="322" t="s">
        <v>161</v>
      </c>
      <c r="H29" s="323"/>
      <c r="I29" s="323"/>
      <c r="J29" s="192"/>
      <c r="K29" s="101"/>
      <c r="L29" s="111"/>
      <c r="M29" s="111"/>
      <c r="N29" s="111"/>
      <c r="O29" s="111"/>
      <c r="P29" s="330" t="s">
        <v>263</v>
      </c>
      <c r="Q29" s="330"/>
      <c r="R29" s="327"/>
      <c r="T29" s="225"/>
      <c r="U29" s="211"/>
      <c r="V29" s="225"/>
      <c r="W29" s="90"/>
      <c r="X29" s="90"/>
      <c r="Y29" s="90"/>
      <c r="Z29" s="90"/>
      <c r="AA29" s="225"/>
      <c r="AB29" s="212"/>
      <c r="AC29" s="225"/>
      <c r="AE29" s="338" t="s">
        <v>270</v>
      </c>
      <c r="AF29" s="332"/>
      <c r="AG29" s="332"/>
      <c r="AH29" s="212"/>
      <c r="AI29" s="84"/>
      <c r="AJ29" s="84"/>
      <c r="AK29" s="85"/>
      <c r="AL29" s="342" t="s">
        <v>184</v>
      </c>
      <c r="AM29" s="343"/>
      <c r="AN29" s="325">
        <v>58</v>
      </c>
      <c r="AO29" s="320" t="str">
        <f>IF(ISERROR(VLOOKUP(AN29,参加チーム!$A:$B,2,FALSE))=TRUE,"",VLOOKUP(AN29,参加チーム!$A:$B,2,FALSE))</f>
        <v>天瀬ジュニアサッカークラブ</v>
      </c>
      <c r="AP29" s="320"/>
      <c r="AQ29" s="320"/>
      <c r="AR29" s="320"/>
      <c r="AS29" s="320"/>
      <c r="AT29" s="322" t="s">
        <v>164</v>
      </c>
      <c r="AU29" s="323"/>
      <c r="AV29" s="323"/>
    </row>
    <row r="30" spans="1:48" ht="15" customHeight="1" thickTop="1" thickBot="1" x14ac:dyDescent="0.55000000000000004">
      <c r="A30" s="335"/>
      <c r="B30" s="321"/>
      <c r="C30" s="321"/>
      <c r="D30" s="321"/>
      <c r="E30" s="321"/>
      <c r="F30" s="321"/>
      <c r="G30" s="323"/>
      <c r="H30" s="323"/>
      <c r="I30" s="323"/>
      <c r="J30" s="198"/>
      <c r="K30" s="198"/>
      <c r="L30" s="347" t="str">
        <f>L16</f>
        <v>日田Ⅱ</v>
      </c>
      <c r="M30" s="347"/>
      <c r="N30" s="356"/>
      <c r="O30" s="213"/>
      <c r="P30" s="214"/>
      <c r="Q30" s="165"/>
      <c r="R30" s="112"/>
      <c r="S30" s="92"/>
      <c r="T30" s="225"/>
      <c r="U30" s="211"/>
      <c r="V30" s="225"/>
      <c r="W30" s="90"/>
      <c r="X30" s="90"/>
      <c r="Y30" s="90"/>
      <c r="Z30" s="90"/>
      <c r="AA30" s="225"/>
      <c r="AB30" s="212"/>
      <c r="AC30" s="225"/>
      <c r="AD30" s="89"/>
      <c r="AE30" s="86"/>
      <c r="AF30" s="84"/>
      <c r="AG30" s="215"/>
      <c r="AH30" s="195"/>
      <c r="AI30" s="332" t="str">
        <f>AI16</f>
        <v>佐伯Ⅱ</v>
      </c>
      <c r="AJ30" s="332"/>
      <c r="AK30" s="332"/>
      <c r="AL30" s="87"/>
      <c r="AM30" s="87"/>
      <c r="AN30" s="325"/>
      <c r="AO30" s="321"/>
      <c r="AP30" s="321"/>
      <c r="AQ30" s="321"/>
      <c r="AR30" s="321"/>
      <c r="AS30" s="321"/>
      <c r="AT30" s="323"/>
      <c r="AU30" s="323"/>
      <c r="AV30" s="323"/>
    </row>
    <row r="31" spans="1:48" ht="15" customHeight="1" thickTop="1" thickBot="1" x14ac:dyDescent="0.55000000000000004">
      <c r="A31" s="325">
        <v>9</v>
      </c>
      <c r="B31" s="320" t="str">
        <f>IF(ISERROR(VLOOKUP(A31,参加チーム!$A:$B,2,FALSE))=TRUE,"",VLOOKUP(A31,参加チーム!$A:$B,2,FALSE))</f>
        <v>三佐サッカースポーツ少年団</v>
      </c>
      <c r="C31" s="320"/>
      <c r="D31" s="320"/>
      <c r="E31" s="320"/>
      <c r="F31" s="320"/>
      <c r="G31" s="322" t="s">
        <v>161</v>
      </c>
      <c r="H31" s="323"/>
      <c r="I31" s="323"/>
      <c r="J31" s="166"/>
      <c r="K31" s="101"/>
      <c r="L31" s="330" t="s">
        <v>527</v>
      </c>
      <c r="M31" s="330"/>
      <c r="N31" s="327"/>
      <c r="O31" s="200"/>
      <c r="P31" s="200"/>
      <c r="Q31" s="217"/>
      <c r="R31" s="201"/>
      <c r="S31" s="92"/>
      <c r="T31" s="225"/>
      <c r="U31" s="211"/>
      <c r="V31" s="225"/>
      <c r="W31" s="90"/>
      <c r="X31" s="90"/>
      <c r="Y31" s="90"/>
      <c r="Z31" s="90"/>
      <c r="AA31" s="225"/>
      <c r="AB31" s="212"/>
      <c r="AC31" s="225"/>
      <c r="AD31" s="89"/>
      <c r="AE31" s="191"/>
      <c r="AF31" s="212"/>
      <c r="AG31" s="192"/>
      <c r="AH31" s="192"/>
      <c r="AI31" s="338" t="s">
        <v>209</v>
      </c>
      <c r="AJ31" s="332"/>
      <c r="AK31" s="332"/>
      <c r="AL31" s="90"/>
      <c r="AM31" s="180"/>
      <c r="AN31" s="325">
        <v>59</v>
      </c>
      <c r="AO31" s="320" t="str">
        <f>IF(ISERROR(VLOOKUP(AN31,参加チーム!$A:$B,2,FALSE))=TRUE,"",VLOOKUP(AN31,参加チーム!$A:$B,2,FALSE))</f>
        <v>敷戸サッカースポーツ少年団</v>
      </c>
      <c r="AP31" s="320"/>
      <c r="AQ31" s="320"/>
      <c r="AR31" s="320"/>
      <c r="AS31" s="320"/>
      <c r="AT31" s="322" t="s">
        <v>161</v>
      </c>
      <c r="AU31" s="323"/>
      <c r="AV31" s="323"/>
    </row>
    <row r="32" spans="1:48" ht="15" customHeight="1" thickTop="1" thickBot="1" x14ac:dyDescent="0.55000000000000004">
      <c r="A32" s="325"/>
      <c r="B32" s="321"/>
      <c r="C32" s="321"/>
      <c r="D32" s="321"/>
      <c r="E32" s="321"/>
      <c r="F32" s="321"/>
      <c r="G32" s="323"/>
      <c r="H32" s="323"/>
      <c r="I32" s="323"/>
      <c r="J32" s="340" t="s">
        <v>49</v>
      </c>
      <c r="K32" s="341"/>
      <c r="L32" s="326" t="s">
        <v>205</v>
      </c>
      <c r="M32" s="326"/>
      <c r="N32" s="327"/>
      <c r="O32" s="153"/>
      <c r="P32" s="200"/>
      <c r="Q32" s="217"/>
      <c r="R32" s="201"/>
      <c r="S32" s="92"/>
      <c r="T32" s="225"/>
      <c r="U32" s="211"/>
      <c r="V32" s="225"/>
      <c r="W32" s="90"/>
      <c r="X32" s="90"/>
      <c r="Y32" s="90"/>
      <c r="Z32" s="90"/>
      <c r="AA32" s="225"/>
      <c r="AB32" s="212"/>
      <c r="AC32" s="225"/>
      <c r="AD32" s="89"/>
      <c r="AE32" s="191"/>
      <c r="AF32" s="212"/>
      <c r="AG32" s="192"/>
      <c r="AH32" s="89"/>
      <c r="AI32" s="359" t="s">
        <v>233</v>
      </c>
      <c r="AJ32" s="328"/>
      <c r="AK32" s="329"/>
      <c r="AL32" s="345" t="s">
        <v>281</v>
      </c>
      <c r="AM32" s="340"/>
      <c r="AN32" s="325"/>
      <c r="AO32" s="321"/>
      <c r="AP32" s="321"/>
      <c r="AQ32" s="321"/>
      <c r="AR32" s="321"/>
      <c r="AS32" s="321"/>
      <c r="AT32" s="323"/>
      <c r="AU32" s="323"/>
      <c r="AV32" s="323"/>
    </row>
    <row r="33" spans="1:48" ht="15" customHeight="1" thickTop="1" x14ac:dyDescent="0.4">
      <c r="A33" s="325">
        <v>10</v>
      </c>
      <c r="B33" s="320" t="str">
        <f>IF(ISERROR(VLOOKUP(A33,参加チーム!$A:$B,2,FALSE))=TRUE,"",VLOOKUP(A33,参加チーム!$A:$B,2,FALSE))</f>
        <v>鶴見少年サッカークラブ</v>
      </c>
      <c r="C33" s="320"/>
      <c r="D33" s="320"/>
      <c r="E33" s="320"/>
      <c r="F33" s="320"/>
      <c r="G33" s="322" t="s">
        <v>159</v>
      </c>
      <c r="H33" s="323"/>
      <c r="I33" s="323"/>
      <c r="J33" s="343" t="s">
        <v>284</v>
      </c>
      <c r="K33" s="349"/>
      <c r="L33" s="174"/>
      <c r="M33" s="175"/>
      <c r="N33" s="175"/>
      <c r="O33" s="153"/>
      <c r="P33" s="200"/>
      <c r="Q33" s="217"/>
      <c r="R33" s="201"/>
      <c r="S33" s="92"/>
      <c r="T33" s="225"/>
      <c r="U33" s="211"/>
      <c r="V33" s="225"/>
      <c r="W33" s="90"/>
      <c r="X33" s="90"/>
      <c r="Y33" s="90"/>
      <c r="Z33" s="90"/>
      <c r="AA33" s="225"/>
      <c r="AB33" s="212"/>
      <c r="AC33" s="225"/>
      <c r="AD33" s="89"/>
      <c r="AE33" s="191"/>
      <c r="AF33" s="212"/>
      <c r="AG33" s="192"/>
      <c r="AH33" s="89"/>
      <c r="AI33" s="89"/>
      <c r="AJ33" s="89"/>
      <c r="AK33" s="90"/>
      <c r="AL33" s="342" t="s">
        <v>185</v>
      </c>
      <c r="AM33" s="343"/>
      <c r="AN33" s="325">
        <v>60</v>
      </c>
      <c r="AO33" s="320" t="str">
        <f>IF(ISERROR(VLOOKUP(AN33,参加チーム!$A:$B,2,FALSE))=TRUE,"",VLOOKUP(AN33,参加チーム!$A:$B,2,FALSE))</f>
        <v>ＦＣ安岐</v>
      </c>
      <c r="AP33" s="320"/>
      <c r="AQ33" s="320"/>
      <c r="AR33" s="320"/>
      <c r="AS33" s="320"/>
      <c r="AT33" s="322" t="s">
        <v>160</v>
      </c>
      <c r="AU33" s="323"/>
      <c r="AV33" s="323"/>
    </row>
    <row r="34" spans="1:48" ht="15" customHeight="1" thickBot="1" x14ac:dyDescent="0.55000000000000004">
      <c r="A34" s="325"/>
      <c r="B34" s="321"/>
      <c r="C34" s="321"/>
      <c r="D34" s="321"/>
      <c r="E34" s="321"/>
      <c r="F34" s="321"/>
      <c r="G34" s="323"/>
      <c r="H34" s="323"/>
      <c r="I34" s="323"/>
      <c r="J34" s="101"/>
      <c r="K34" s="101"/>
      <c r="L34" s="111"/>
      <c r="M34" s="111"/>
      <c r="N34" s="350" t="str">
        <f>L16</f>
        <v>日田Ⅱ</v>
      </c>
      <c r="O34" s="350"/>
      <c r="P34" s="350"/>
      <c r="Q34" s="213"/>
      <c r="R34" s="218"/>
      <c r="S34" s="92"/>
      <c r="T34" s="225"/>
      <c r="U34" s="211"/>
      <c r="V34" s="225"/>
      <c r="W34" s="90"/>
      <c r="X34" s="90"/>
      <c r="Y34" s="90"/>
      <c r="Z34" s="90"/>
      <c r="AA34" s="225"/>
      <c r="AB34" s="212"/>
      <c r="AC34" s="225"/>
      <c r="AD34" s="89"/>
      <c r="AE34" s="193"/>
      <c r="AF34" s="195"/>
      <c r="AG34" s="332" t="str">
        <f>AI16</f>
        <v>佐伯Ⅱ</v>
      </c>
      <c r="AH34" s="332"/>
      <c r="AI34" s="332"/>
      <c r="AJ34" s="89"/>
      <c r="AK34" s="90"/>
      <c r="AL34" s="90"/>
      <c r="AM34" s="90"/>
      <c r="AN34" s="325"/>
      <c r="AO34" s="321"/>
      <c r="AP34" s="321"/>
      <c r="AQ34" s="321"/>
      <c r="AR34" s="321"/>
      <c r="AS34" s="321"/>
      <c r="AT34" s="323"/>
      <c r="AU34" s="323"/>
      <c r="AV34" s="323"/>
    </row>
    <row r="35" spans="1:48" ht="15" customHeight="1" thickTop="1" x14ac:dyDescent="0.4">
      <c r="A35" s="325">
        <v>11</v>
      </c>
      <c r="B35" s="320" t="str">
        <f>IF(ISERROR(VLOOKUP(A35,参加チーム!$A:$B,2,FALSE))=TRUE,"",VLOOKUP(A35,参加チーム!$A:$B,2,FALSE))</f>
        <v>豊後高田ＦＣ　Ｂｏｒｄｅｒ　Ｊｒ</v>
      </c>
      <c r="C35" s="320"/>
      <c r="D35" s="320"/>
      <c r="E35" s="320"/>
      <c r="F35" s="320"/>
      <c r="G35" s="322" t="s">
        <v>157</v>
      </c>
      <c r="H35" s="323"/>
      <c r="I35" s="323"/>
      <c r="J35" s="99"/>
      <c r="K35" s="101"/>
      <c r="L35" s="111"/>
      <c r="M35" s="111"/>
      <c r="N35" s="350" t="s">
        <v>528</v>
      </c>
      <c r="O35" s="350"/>
      <c r="P35" s="351"/>
      <c r="Q35" s="153"/>
      <c r="R35" s="111"/>
      <c r="S35" s="90"/>
      <c r="T35" s="225"/>
      <c r="U35" s="211"/>
      <c r="V35" s="225"/>
      <c r="W35" s="90"/>
      <c r="X35" s="90"/>
      <c r="Y35" s="90"/>
      <c r="Z35" s="90"/>
      <c r="AA35" s="225"/>
      <c r="AB35" s="212"/>
      <c r="AC35" s="225"/>
      <c r="AD35" s="89"/>
      <c r="AE35" s="89"/>
      <c r="AF35" s="90"/>
      <c r="AG35" s="338" t="s">
        <v>204</v>
      </c>
      <c r="AH35" s="332"/>
      <c r="AI35" s="332"/>
      <c r="AJ35" s="89"/>
      <c r="AK35" s="90"/>
      <c r="AL35" s="90"/>
      <c r="AM35" s="88"/>
      <c r="AN35" s="325">
        <v>61</v>
      </c>
      <c r="AO35" s="320" t="str">
        <f>IF(ISERROR(VLOOKUP(AN35,参加チーム!$A:$B,2,FALSE))=TRUE,"",VLOOKUP(AN35,参加チーム!$A:$B,2,FALSE))</f>
        <v>南立石サッカースポーツ少年団</v>
      </c>
      <c r="AP35" s="320"/>
      <c r="AQ35" s="320"/>
      <c r="AR35" s="320"/>
      <c r="AS35" s="320"/>
      <c r="AT35" s="322" t="s">
        <v>165</v>
      </c>
      <c r="AU35" s="323"/>
      <c r="AV35" s="323"/>
    </row>
    <row r="36" spans="1:48" ht="15" customHeight="1" thickBot="1" x14ac:dyDescent="0.55000000000000004">
      <c r="A36" s="325"/>
      <c r="B36" s="320"/>
      <c r="C36" s="320"/>
      <c r="D36" s="320"/>
      <c r="E36" s="320"/>
      <c r="F36" s="320"/>
      <c r="G36" s="323"/>
      <c r="H36" s="323"/>
      <c r="I36" s="323"/>
      <c r="J36" s="339" t="s">
        <v>283</v>
      </c>
      <c r="K36" s="344"/>
      <c r="L36" s="153"/>
      <c r="M36" s="153"/>
      <c r="N36" s="326" t="s">
        <v>248</v>
      </c>
      <c r="O36" s="326"/>
      <c r="P36" s="327"/>
      <c r="Q36" s="153"/>
      <c r="R36" s="111"/>
      <c r="S36" s="90"/>
      <c r="T36" s="225"/>
      <c r="U36" s="211"/>
      <c r="V36" s="225"/>
      <c r="W36" s="90"/>
      <c r="X36" s="90"/>
      <c r="Y36" s="90"/>
      <c r="Z36" s="90"/>
      <c r="AA36" s="225"/>
      <c r="AB36" s="212"/>
      <c r="AC36" s="225"/>
      <c r="AD36" s="89"/>
      <c r="AE36" s="89"/>
      <c r="AF36" s="90"/>
      <c r="AG36" s="338" t="s">
        <v>256</v>
      </c>
      <c r="AH36" s="332"/>
      <c r="AI36" s="332"/>
      <c r="AJ36" s="89"/>
      <c r="AK36" s="90"/>
      <c r="AL36" s="355" t="s">
        <v>50</v>
      </c>
      <c r="AM36" s="339"/>
      <c r="AN36" s="325"/>
      <c r="AO36" s="321"/>
      <c r="AP36" s="321"/>
      <c r="AQ36" s="321"/>
      <c r="AR36" s="321"/>
      <c r="AS36" s="321"/>
      <c r="AT36" s="323"/>
      <c r="AU36" s="323"/>
      <c r="AV36" s="323"/>
    </row>
    <row r="37" spans="1:48" ht="15" customHeight="1" thickTop="1" thickBot="1" x14ac:dyDescent="0.55000000000000004">
      <c r="A37" s="325">
        <v>12</v>
      </c>
      <c r="B37" s="320" t="str">
        <f>IF(ISERROR(VLOOKUP(A37,参加チーム!$A:$B,2,FALSE))=TRUE,"",VLOOKUP(A37,参加チーム!$A:$B,2,FALSE))</f>
        <v>豊府サッカースポーツ少年団</v>
      </c>
      <c r="C37" s="320"/>
      <c r="D37" s="320"/>
      <c r="E37" s="320"/>
      <c r="F37" s="320"/>
      <c r="G37" s="322" t="s">
        <v>161</v>
      </c>
      <c r="H37" s="323"/>
      <c r="I37" s="323"/>
      <c r="J37" s="328" t="s">
        <v>170</v>
      </c>
      <c r="K37" s="329"/>
      <c r="L37" s="346" t="str">
        <f>L16</f>
        <v>日田Ⅱ</v>
      </c>
      <c r="M37" s="347"/>
      <c r="N37" s="348"/>
      <c r="O37" s="153"/>
      <c r="P37" s="154"/>
      <c r="Q37" s="153"/>
      <c r="R37" s="111"/>
      <c r="S37" s="90"/>
      <c r="T37" s="225"/>
      <c r="U37" s="211"/>
      <c r="V37" s="225"/>
      <c r="W37" s="90"/>
      <c r="X37" s="90"/>
      <c r="Y37" s="90"/>
      <c r="Z37" s="90"/>
      <c r="AA37" s="225"/>
      <c r="AB37" s="212"/>
      <c r="AC37" s="225"/>
      <c r="AD37" s="89"/>
      <c r="AE37" s="89"/>
      <c r="AF37" s="90"/>
      <c r="AG37" s="191"/>
      <c r="AH37" s="212"/>
      <c r="AI37" s="340" t="str">
        <f>AI16</f>
        <v>佐伯Ⅱ</v>
      </c>
      <c r="AJ37" s="340"/>
      <c r="AK37" s="341"/>
      <c r="AL37" s="354" t="s">
        <v>186</v>
      </c>
      <c r="AM37" s="328"/>
      <c r="AN37" s="325">
        <v>62</v>
      </c>
      <c r="AO37" s="320" t="str">
        <f>IF(ISERROR(VLOOKUP(AN37,参加チーム!$A:$B,2,FALSE))=TRUE,"",VLOOKUP(AN37,参加チーム!$A:$B,2,FALSE))</f>
        <v>カティオーラフットボールクラブ　大在</v>
      </c>
      <c r="AP37" s="320"/>
      <c r="AQ37" s="320"/>
      <c r="AR37" s="320"/>
      <c r="AS37" s="320"/>
      <c r="AT37" s="322" t="s">
        <v>161</v>
      </c>
      <c r="AU37" s="323"/>
      <c r="AV37" s="323"/>
    </row>
    <row r="38" spans="1:48" ht="15" customHeight="1" thickTop="1" thickBot="1" x14ac:dyDescent="0.55000000000000004">
      <c r="A38" s="325"/>
      <c r="B38" s="321"/>
      <c r="C38" s="321"/>
      <c r="D38" s="321"/>
      <c r="E38" s="321"/>
      <c r="F38" s="321"/>
      <c r="G38" s="323"/>
      <c r="H38" s="323"/>
      <c r="I38" s="323"/>
      <c r="J38" s="101"/>
      <c r="K38" s="101"/>
      <c r="L38" s="326" t="s">
        <v>526</v>
      </c>
      <c r="M38" s="326"/>
      <c r="N38" s="327"/>
      <c r="O38" s="200"/>
      <c r="P38" s="201"/>
      <c r="Q38" s="153"/>
      <c r="R38" s="111"/>
      <c r="S38" s="90"/>
      <c r="T38" s="225"/>
      <c r="U38" s="211"/>
      <c r="V38" s="225"/>
      <c r="W38" s="90"/>
      <c r="X38" s="90"/>
      <c r="Y38" s="90"/>
      <c r="Z38" s="90"/>
      <c r="AA38" s="225"/>
      <c r="AB38" s="212"/>
      <c r="AC38" s="225"/>
      <c r="AD38" s="89"/>
      <c r="AE38" s="89"/>
      <c r="AF38" s="90"/>
      <c r="AG38" s="193"/>
      <c r="AH38" s="195"/>
      <c r="AI38" s="332" t="s">
        <v>202</v>
      </c>
      <c r="AJ38" s="332"/>
      <c r="AK38" s="332"/>
      <c r="AL38" s="90"/>
      <c r="AM38" s="90"/>
      <c r="AN38" s="325"/>
      <c r="AO38" s="321"/>
      <c r="AP38" s="321"/>
      <c r="AQ38" s="321"/>
      <c r="AR38" s="321"/>
      <c r="AS38" s="321"/>
      <c r="AT38" s="323"/>
      <c r="AU38" s="323"/>
      <c r="AV38" s="323"/>
    </row>
    <row r="39" spans="1:48" ht="15" customHeight="1" thickTop="1" thickBot="1" x14ac:dyDescent="0.55000000000000004">
      <c r="A39" s="335">
        <v>13</v>
      </c>
      <c r="B39" s="320" t="str">
        <f>IF(ISERROR(VLOOKUP(A39,参加チーム!$A:$B,2,FALSE))=TRUE,"",VLOOKUP(A39,参加チーム!$A:$B,2,FALSE))</f>
        <v>ＦＣアリアーレ</v>
      </c>
      <c r="C39" s="320"/>
      <c r="D39" s="320"/>
      <c r="E39" s="320"/>
      <c r="F39" s="320"/>
      <c r="G39" s="322" t="s">
        <v>164</v>
      </c>
      <c r="H39" s="323"/>
      <c r="I39" s="323"/>
      <c r="J39" s="194"/>
      <c r="K39" s="194"/>
      <c r="L39" s="357" t="s">
        <v>206</v>
      </c>
      <c r="M39" s="357"/>
      <c r="N39" s="358"/>
      <c r="O39" s="207"/>
      <c r="P39" s="208"/>
      <c r="Q39" s="111"/>
      <c r="R39" s="111"/>
      <c r="S39" s="90"/>
      <c r="T39" s="225"/>
      <c r="U39" s="211"/>
      <c r="V39" s="225"/>
      <c r="W39" s="90"/>
      <c r="X39" s="90"/>
      <c r="Y39" s="90"/>
      <c r="Z39" s="90"/>
      <c r="AA39" s="225"/>
      <c r="AB39" s="212"/>
      <c r="AC39" s="15"/>
      <c r="AD39" s="15"/>
      <c r="AE39" s="15"/>
      <c r="AF39" s="90"/>
      <c r="AG39" s="90"/>
      <c r="AH39" s="90"/>
      <c r="AI39" s="342" t="s">
        <v>234</v>
      </c>
      <c r="AJ39" s="343"/>
      <c r="AK39" s="343"/>
      <c r="AL39" s="99"/>
      <c r="AM39" s="99"/>
      <c r="AN39" s="335">
        <v>63</v>
      </c>
      <c r="AO39" s="320" t="str">
        <f>IF(ISERROR(VLOOKUP(AN39,参加チーム!$A:$B,2,FALSE))=TRUE,"",VLOOKUP(AN39,参加チーム!$A:$B,2,FALSE))</f>
        <v>ＦＣ　ＷＡＹＳ</v>
      </c>
      <c r="AP39" s="320"/>
      <c r="AQ39" s="320"/>
      <c r="AR39" s="320"/>
      <c r="AS39" s="320"/>
      <c r="AT39" s="322" t="s">
        <v>157</v>
      </c>
      <c r="AU39" s="323"/>
      <c r="AV39" s="323"/>
    </row>
    <row r="40" spans="1:48" ht="15" customHeight="1" thickTop="1" thickBot="1" x14ac:dyDescent="0.55000000000000004">
      <c r="A40" s="335"/>
      <c r="B40" s="321"/>
      <c r="C40" s="321"/>
      <c r="D40" s="321"/>
      <c r="E40" s="321"/>
      <c r="F40" s="321"/>
      <c r="G40" s="323"/>
      <c r="H40" s="323"/>
      <c r="I40" s="323"/>
      <c r="J40" s="332"/>
      <c r="K40" s="332"/>
      <c r="O40" s="89"/>
      <c r="P40" s="90"/>
      <c r="Q40" s="90"/>
      <c r="R40" s="326" t="s">
        <v>212</v>
      </c>
      <c r="S40" s="326"/>
      <c r="T40" s="326"/>
      <c r="U40" s="231"/>
      <c r="V40" s="221"/>
      <c r="W40" s="90"/>
      <c r="X40" s="90"/>
      <c r="Y40" s="90"/>
      <c r="Z40" s="90"/>
      <c r="AA40" s="221"/>
      <c r="AB40" s="222"/>
      <c r="AC40" s="326" t="s">
        <v>213</v>
      </c>
      <c r="AD40" s="326"/>
      <c r="AE40" s="326"/>
      <c r="AF40" s="90"/>
      <c r="AG40" s="90"/>
      <c r="AH40" s="90"/>
      <c r="AI40" s="339"/>
      <c r="AJ40" s="339"/>
      <c r="AK40" s="339"/>
      <c r="AL40" s="339"/>
      <c r="AM40" s="339"/>
      <c r="AN40" s="335"/>
      <c r="AO40" s="321"/>
      <c r="AP40" s="321"/>
      <c r="AQ40" s="321"/>
      <c r="AR40" s="321"/>
      <c r="AS40" s="321"/>
      <c r="AT40" s="323"/>
      <c r="AU40" s="323"/>
      <c r="AV40" s="323"/>
    </row>
    <row r="41" spans="1:48" ht="15" customHeight="1" thickTop="1" thickBot="1" x14ac:dyDescent="0.55000000000000004">
      <c r="A41" s="335">
        <v>14</v>
      </c>
      <c r="B41" s="320" t="str">
        <f>IF(ISERROR(VLOOKUP(A41,参加チーム!$A:$B,2,FALSE))=TRUE,"",VLOOKUP(A41,参加チーム!$A:$B,2,FALSE))</f>
        <v>アトレチコエラン横瀬</v>
      </c>
      <c r="C41" s="320"/>
      <c r="D41" s="320"/>
      <c r="E41" s="320"/>
      <c r="F41" s="320"/>
      <c r="G41" s="322" t="s">
        <v>161</v>
      </c>
      <c r="H41" s="323"/>
      <c r="I41" s="323"/>
      <c r="J41" s="192"/>
      <c r="K41" s="101"/>
      <c r="L41" s="90"/>
      <c r="M41" s="90"/>
      <c r="N41" s="90"/>
      <c r="O41" s="90"/>
      <c r="P41" s="90"/>
      <c r="Q41" s="90"/>
      <c r="R41" s="333" t="s">
        <v>203</v>
      </c>
      <c r="S41" s="333"/>
      <c r="T41" s="334"/>
      <c r="U41" s="224"/>
      <c r="V41" s="236"/>
      <c r="W41" s="211"/>
      <c r="X41" s="89"/>
      <c r="Y41" s="89"/>
      <c r="Z41" s="90"/>
      <c r="AA41" s="224"/>
      <c r="AB41" s="225"/>
      <c r="AC41" s="338" t="s">
        <v>203</v>
      </c>
      <c r="AD41" s="332"/>
      <c r="AE41" s="332"/>
      <c r="AF41" s="90"/>
      <c r="AG41" s="90"/>
      <c r="AH41" s="90"/>
      <c r="AI41" s="90"/>
      <c r="AJ41" s="90"/>
      <c r="AK41" s="90"/>
      <c r="AL41" s="90"/>
      <c r="AM41" s="90"/>
      <c r="AN41" s="335">
        <v>64</v>
      </c>
      <c r="AO41" s="320" t="str">
        <f>IF(ISERROR(VLOOKUP(AN41,参加チーム!$A:$B,2,FALSE))=TRUE,"",VLOOKUP(AN41,参加チーム!$A:$B,2,FALSE))</f>
        <v>ＯＫＹ山香サッカークラブ</v>
      </c>
      <c r="AP41" s="320"/>
      <c r="AQ41" s="320"/>
      <c r="AR41" s="320"/>
      <c r="AS41" s="320"/>
      <c r="AT41" s="322" t="s">
        <v>160</v>
      </c>
      <c r="AU41" s="323"/>
      <c r="AV41" s="323"/>
    </row>
    <row r="42" spans="1:48" ht="15" customHeight="1" thickTop="1" thickBot="1" x14ac:dyDescent="0.55000000000000004">
      <c r="A42" s="335"/>
      <c r="B42" s="321"/>
      <c r="C42" s="321"/>
      <c r="D42" s="321"/>
      <c r="E42" s="321"/>
      <c r="F42" s="321"/>
      <c r="G42" s="323"/>
      <c r="H42" s="323"/>
      <c r="I42" s="323"/>
      <c r="J42" s="198"/>
      <c r="K42" s="198"/>
      <c r="L42" s="340" t="s">
        <v>287</v>
      </c>
      <c r="M42" s="340"/>
      <c r="N42" s="341"/>
      <c r="O42" s="204"/>
      <c r="P42" s="194"/>
      <c r="Q42" s="90"/>
      <c r="R42" s="333" t="s">
        <v>274</v>
      </c>
      <c r="S42" s="333"/>
      <c r="T42" s="334"/>
      <c r="U42" s="92"/>
      <c r="V42" s="236"/>
      <c r="W42" s="211"/>
      <c r="X42" s="89"/>
      <c r="Y42" s="89"/>
      <c r="Z42" s="90"/>
      <c r="AA42" s="92"/>
      <c r="AB42" s="89"/>
      <c r="AC42" s="338" t="s">
        <v>276</v>
      </c>
      <c r="AD42" s="332"/>
      <c r="AE42" s="332"/>
      <c r="AF42" s="90"/>
      <c r="AG42" s="90"/>
      <c r="AH42" s="90"/>
      <c r="AI42" s="355" t="s">
        <v>289</v>
      </c>
      <c r="AJ42" s="339"/>
      <c r="AK42" s="339"/>
      <c r="AL42" s="87"/>
      <c r="AM42" s="87"/>
      <c r="AN42" s="335"/>
      <c r="AO42" s="321"/>
      <c r="AP42" s="321"/>
      <c r="AQ42" s="321"/>
      <c r="AR42" s="321"/>
      <c r="AS42" s="321"/>
      <c r="AT42" s="323"/>
      <c r="AU42" s="323"/>
      <c r="AV42" s="323"/>
    </row>
    <row r="43" spans="1:48" ht="15" customHeight="1" thickTop="1" thickBot="1" x14ac:dyDescent="0.55000000000000004">
      <c r="A43" s="325">
        <v>15</v>
      </c>
      <c r="B43" s="320" t="str">
        <f>IF(ISERROR(VLOOKUP(A43,参加チーム!$A:$B,2,FALSE))=TRUE,"",VLOOKUP(A43,参加チーム!$A:$B,2,FALSE))</f>
        <v>スマイス日出</v>
      </c>
      <c r="C43" s="320"/>
      <c r="D43" s="320"/>
      <c r="E43" s="320"/>
      <c r="F43" s="320"/>
      <c r="G43" s="322" t="s">
        <v>160</v>
      </c>
      <c r="H43" s="323"/>
      <c r="I43" s="323"/>
      <c r="J43" s="99"/>
      <c r="K43" s="101"/>
      <c r="L43" s="333" t="s">
        <v>207</v>
      </c>
      <c r="M43" s="333"/>
      <c r="N43" s="334"/>
      <c r="O43" s="192"/>
      <c r="P43" s="192"/>
      <c r="Q43" s="211"/>
      <c r="R43" s="192"/>
      <c r="S43" s="90"/>
      <c r="T43" s="91"/>
      <c r="U43" s="92"/>
      <c r="V43" s="236"/>
      <c r="W43" s="211"/>
      <c r="X43" s="89"/>
      <c r="Y43" s="89"/>
      <c r="Z43" s="90"/>
      <c r="AA43" s="92"/>
      <c r="AB43" s="89"/>
      <c r="AC43" s="92"/>
      <c r="AD43" s="89"/>
      <c r="AE43" s="89"/>
      <c r="AF43" s="90"/>
      <c r="AG43" s="197"/>
      <c r="AH43" s="199"/>
      <c r="AI43" s="332" t="s">
        <v>207</v>
      </c>
      <c r="AJ43" s="332"/>
      <c r="AK43" s="332"/>
      <c r="AL43" s="90"/>
      <c r="AM43" s="180"/>
      <c r="AN43" s="325">
        <v>65</v>
      </c>
      <c r="AO43" s="320" t="str">
        <f>IF(ISERROR(VLOOKUP(AN43,参加チーム!$A:$B,2,FALSE))=TRUE,"",VLOOKUP(AN43,参加チーム!$A:$B,2,FALSE))</f>
        <v>スマイス・セレソン　Ｂ</v>
      </c>
      <c r="AP43" s="320"/>
      <c r="AQ43" s="320"/>
      <c r="AR43" s="320"/>
      <c r="AS43" s="320"/>
      <c r="AT43" s="322" t="s">
        <v>165</v>
      </c>
      <c r="AU43" s="323"/>
      <c r="AV43" s="323"/>
    </row>
    <row r="44" spans="1:48" ht="15" customHeight="1" thickTop="1" thickBot="1" x14ac:dyDescent="0.55000000000000004">
      <c r="A44" s="325"/>
      <c r="B44" s="321"/>
      <c r="C44" s="321"/>
      <c r="D44" s="321"/>
      <c r="E44" s="321"/>
      <c r="F44" s="321"/>
      <c r="G44" s="323"/>
      <c r="H44" s="323"/>
      <c r="I44" s="323"/>
      <c r="J44" s="339" t="s">
        <v>281</v>
      </c>
      <c r="K44" s="344"/>
      <c r="L44" s="359" t="s">
        <v>219</v>
      </c>
      <c r="M44" s="328"/>
      <c r="N44" s="366"/>
      <c r="O44" s="89"/>
      <c r="P44" s="192"/>
      <c r="Q44" s="211"/>
      <c r="R44" s="192"/>
      <c r="S44" s="90"/>
      <c r="T44" s="91"/>
      <c r="U44" s="92"/>
      <c r="V44" s="236"/>
      <c r="W44" s="211"/>
      <c r="X44" s="89"/>
      <c r="Y44" s="89"/>
      <c r="Z44" s="90"/>
      <c r="AA44" s="92"/>
      <c r="AB44" s="89"/>
      <c r="AC44" s="92"/>
      <c r="AD44" s="89"/>
      <c r="AE44" s="89"/>
      <c r="AF44" s="90"/>
      <c r="AG44" s="191"/>
      <c r="AH44" s="212"/>
      <c r="AI44" s="328" t="s">
        <v>235</v>
      </c>
      <c r="AJ44" s="328"/>
      <c r="AK44" s="329"/>
      <c r="AL44" s="345" t="s">
        <v>282</v>
      </c>
      <c r="AM44" s="340"/>
      <c r="AN44" s="325"/>
      <c r="AO44" s="321"/>
      <c r="AP44" s="321"/>
      <c r="AQ44" s="321"/>
      <c r="AR44" s="321"/>
      <c r="AS44" s="321"/>
      <c r="AT44" s="323"/>
      <c r="AU44" s="323"/>
      <c r="AV44" s="323"/>
    </row>
    <row r="45" spans="1:48" ht="15" customHeight="1" thickTop="1" thickBot="1" x14ac:dyDescent="0.55000000000000004">
      <c r="A45" s="325">
        <v>16</v>
      </c>
      <c r="B45" s="320" t="str">
        <f>IF(ISERROR(VLOOKUP(A45,参加チーム!$A:$B,2,FALSE))=TRUE,"",VLOOKUP(A45,参加チーム!$A:$B,2,FALSE))</f>
        <v>東陽フットボールクラブ</v>
      </c>
      <c r="C45" s="320"/>
      <c r="D45" s="320"/>
      <c r="E45" s="320"/>
      <c r="F45" s="320"/>
      <c r="G45" s="322" t="s">
        <v>161</v>
      </c>
      <c r="H45" s="323"/>
      <c r="I45" s="323"/>
      <c r="J45" s="328" t="s">
        <v>171</v>
      </c>
      <c r="K45" s="329"/>
      <c r="L45" s="89"/>
      <c r="M45" s="89"/>
      <c r="N45" s="90"/>
      <c r="O45" s="89"/>
      <c r="P45" s="192"/>
      <c r="Q45" s="211"/>
      <c r="R45" s="192"/>
      <c r="S45" s="90"/>
      <c r="T45" s="91"/>
      <c r="U45" s="92"/>
      <c r="V45" s="236"/>
      <c r="W45" s="211"/>
      <c r="X45" s="89"/>
      <c r="Y45" s="89"/>
      <c r="Z45" s="90"/>
      <c r="AA45" s="92"/>
      <c r="AB45" s="89"/>
      <c r="AC45" s="92"/>
      <c r="AD45" s="89"/>
      <c r="AE45" s="89"/>
      <c r="AF45" s="90"/>
      <c r="AG45" s="92"/>
      <c r="AH45" s="89"/>
      <c r="AI45" s="89"/>
      <c r="AJ45" s="89"/>
      <c r="AK45" s="90"/>
      <c r="AL45" s="342" t="s">
        <v>187</v>
      </c>
      <c r="AM45" s="343"/>
      <c r="AN45" s="325">
        <v>66</v>
      </c>
      <c r="AO45" s="320" t="str">
        <f>IF(ISERROR(VLOOKUP(AN45,参加チーム!$A:$B,2,FALSE))=TRUE,"",VLOOKUP(AN45,参加チーム!$A:$B,2,FALSE))</f>
        <v>和田・如水少年サッカークラブ</v>
      </c>
      <c r="AP45" s="320"/>
      <c r="AQ45" s="320"/>
      <c r="AR45" s="320"/>
      <c r="AS45" s="320"/>
      <c r="AT45" s="322" t="s">
        <v>162</v>
      </c>
      <c r="AU45" s="323"/>
      <c r="AV45" s="323"/>
    </row>
    <row r="46" spans="1:48" ht="15" customHeight="1" thickTop="1" thickBot="1" x14ac:dyDescent="0.55000000000000004">
      <c r="A46" s="325"/>
      <c r="B46" s="321"/>
      <c r="C46" s="321"/>
      <c r="D46" s="321"/>
      <c r="E46" s="321"/>
      <c r="F46" s="321"/>
      <c r="G46" s="323"/>
      <c r="H46" s="323"/>
      <c r="I46" s="323"/>
      <c r="J46" s="101"/>
      <c r="K46" s="101"/>
      <c r="L46" s="90"/>
      <c r="M46" s="90"/>
      <c r="N46" s="350" t="str">
        <f>L42</f>
        <v>中津Ⅱ</v>
      </c>
      <c r="O46" s="350"/>
      <c r="P46" s="350"/>
      <c r="Q46" s="204"/>
      <c r="R46" s="194"/>
      <c r="S46" s="90"/>
      <c r="T46" s="91"/>
      <c r="U46" s="92"/>
      <c r="V46" s="236"/>
      <c r="W46" s="211"/>
      <c r="X46" s="89"/>
      <c r="Y46" s="89"/>
      <c r="Z46" s="90"/>
      <c r="AA46" s="92"/>
      <c r="AB46" s="89"/>
      <c r="AC46" s="92"/>
      <c r="AD46" s="89"/>
      <c r="AE46" s="89"/>
      <c r="AF46" s="90"/>
      <c r="AG46" s="338" t="str">
        <f>AI42</f>
        <v>豊肥Ⅱ</v>
      </c>
      <c r="AH46" s="332"/>
      <c r="AI46" s="332"/>
      <c r="AJ46" s="89"/>
      <c r="AK46" s="90"/>
      <c r="AL46" s="90"/>
      <c r="AM46" s="90"/>
      <c r="AN46" s="325"/>
      <c r="AO46" s="321"/>
      <c r="AP46" s="321"/>
      <c r="AQ46" s="321"/>
      <c r="AR46" s="321"/>
      <c r="AS46" s="321"/>
      <c r="AT46" s="323"/>
      <c r="AU46" s="323"/>
      <c r="AV46" s="323"/>
    </row>
    <row r="47" spans="1:48" ht="15" customHeight="1" thickTop="1" x14ac:dyDescent="0.4">
      <c r="A47" s="325">
        <v>17</v>
      </c>
      <c r="B47" s="320" t="str">
        <f>IF(ISERROR(VLOOKUP(A47,参加チーム!$A:$B,2,FALSE))=TRUE,"",VLOOKUP(A47,参加チーム!$A:$B,2,FALSE))</f>
        <v>ティエラフットボールクラブＵ－１２</v>
      </c>
      <c r="C47" s="320"/>
      <c r="D47" s="320"/>
      <c r="E47" s="320"/>
      <c r="F47" s="320"/>
      <c r="G47" s="322" t="s">
        <v>162</v>
      </c>
      <c r="H47" s="323"/>
      <c r="I47" s="323"/>
      <c r="J47" s="99"/>
      <c r="K47" s="101"/>
      <c r="L47" s="90"/>
      <c r="M47" s="90"/>
      <c r="N47" s="350" t="s">
        <v>203</v>
      </c>
      <c r="O47" s="350"/>
      <c r="P47" s="351"/>
      <c r="Q47" s="191"/>
      <c r="R47" s="203"/>
      <c r="S47" s="92"/>
      <c r="T47" s="91"/>
      <c r="U47" s="92"/>
      <c r="V47" s="236"/>
      <c r="W47" s="211"/>
      <c r="X47" s="89"/>
      <c r="Y47" s="89"/>
      <c r="Z47" s="90"/>
      <c r="AA47" s="92"/>
      <c r="AB47" s="89"/>
      <c r="AC47" s="224"/>
      <c r="AD47" s="212"/>
      <c r="AE47" s="227"/>
      <c r="AF47" s="199"/>
      <c r="AG47" s="332" t="s">
        <v>203</v>
      </c>
      <c r="AH47" s="332"/>
      <c r="AI47" s="332"/>
      <c r="AJ47" s="89"/>
      <c r="AK47" s="90"/>
      <c r="AL47" s="90"/>
      <c r="AM47" s="90"/>
      <c r="AN47" s="325">
        <v>67</v>
      </c>
      <c r="AO47" s="320" t="str">
        <f>IF(ISERROR(VLOOKUP(AN47,参加チーム!$A:$B,2,FALSE))=TRUE,"",VLOOKUP(AN47,参加チーム!$A:$B,2,FALSE))</f>
        <v>豊川サッカークラブ</v>
      </c>
      <c r="AP47" s="320"/>
      <c r="AQ47" s="320"/>
      <c r="AR47" s="320"/>
      <c r="AS47" s="320"/>
      <c r="AT47" s="322" t="s">
        <v>157</v>
      </c>
      <c r="AU47" s="323"/>
      <c r="AV47" s="323"/>
    </row>
    <row r="48" spans="1:48" ht="15" customHeight="1" thickBot="1" x14ac:dyDescent="0.55000000000000004">
      <c r="A48" s="325"/>
      <c r="B48" s="321"/>
      <c r="C48" s="321"/>
      <c r="D48" s="321"/>
      <c r="E48" s="321"/>
      <c r="F48" s="321"/>
      <c r="G48" s="323"/>
      <c r="H48" s="323"/>
      <c r="I48" s="323"/>
      <c r="J48" s="339" t="s">
        <v>282</v>
      </c>
      <c r="K48" s="344"/>
      <c r="L48" s="179"/>
      <c r="M48" s="180"/>
      <c r="N48" s="326" t="s">
        <v>249</v>
      </c>
      <c r="O48" s="326"/>
      <c r="P48" s="327"/>
      <c r="Q48" s="92"/>
      <c r="R48" s="91"/>
      <c r="S48" s="92"/>
      <c r="T48" s="91"/>
      <c r="U48" s="92"/>
      <c r="V48" s="236"/>
      <c r="W48" s="211"/>
      <c r="X48" s="89"/>
      <c r="Y48" s="89"/>
      <c r="Z48" s="90"/>
      <c r="AA48" s="92"/>
      <c r="AB48" s="89"/>
      <c r="AC48" s="224"/>
      <c r="AD48" s="212"/>
      <c r="AE48" s="225"/>
      <c r="AF48" s="212"/>
      <c r="AG48" s="332" t="s">
        <v>257</v>
      </c>
      <c r="AH48" s="332"/>
      <c r="AI48" s="332"/>
      <c r="AJ48" s="89"/>
      <c r="AK48" s="90"/>
      <c r="AL48" s="355" t="s">
        <v>283</v>
      </c>
      <c r="AM48" s="339"/>
      <c r="AN48" s="325"/>
      <c r="AO48" s="321"/>
      <c r="AP48" s="321"/>
      <c r="AQ48" s="321"/>
      <c r="AR48" s="321"/>
      <c r="AS48" s="321"/>
      <c r="AT48" s="323"/>
      <c r="AU48" s="323"/>
      <c r="AV48" s="323"/>
    </row>
    <row r="49" spans="1:48" ht="15" customHeight="1" thickTop="1" thickBot="1" x14ac:dyDescent="0.55000000000000004">
      <c r="A49" s="325">
        <v>18</v>
      </c>
      <c r="B49" s="320" t="str">
        <f>IF(ISERROR(VLOOKUP(A49,参加チーム!$A:$B,2,FALSE))=TRUE,"",VLOOKUP(A49,参加チーム!$A:$B,2,FALSE))</f>
        <v>明治サッカースポーツ少年団</v>
      </c>
      <c r="C49" s="320"/>
      <c r="D49" s="320"/>
      <c r="E49" s="320"/>
      <c r="F49" s="320"/>
      <c r="G49" s="322" t="s">
        <v>161</v>
      </c>
      <c r="H49" s="323"/>
      <c r="I49" s="323"/>
      <c r="J49" s="328" t="s">
        <v>172</v>
      </c>
      <c r="K49" s="329"/>
      <c r="L49" s="188"/>
      <c r="M49" s="189"/>
      <c r="N49" s="190"/>
      <c r="O49" s="89"/>
      <c r="P49" s="91"/>
      <c r="Q49" s="92"/>
      <c r="R49" s="91"/>
      <c r="S49" s="92"/>
      <c r="T49" s="91"/>
      <c r="U49" s="92"/>
      <c r="V49" s="236"/>
      <c r="W49" s="211"/>
      <c r="X49" s="89"/>
      <c r="Y49" s="89"/>
      <c r="Z49" s="90"/>
      <c r="AA49" s="92"/>
      <c r="AB49" s="89"/>
      <c r="AC49" s="224"/>
      <c r="AD49" s="212"/>
      <c r="AE49" s="225"/>
      <c r="AF49" s="212"/>
      <c r="AG49" s="192"/>
      <c r="AH49" s="89"/>
      <c r="AI49" s="360" t="str">
        <f>AI42</f>
        <v>豊肥Ⅱ</v>
      </c>
      <c r="AJ49" s="340"/>
      <c r="AK49" s="341"/>
      <c r="AL49" s="354" t="s">
        <v>188</v>
      </c>
      <c r="AM49" s="328"/>
      <c r="AN49" s="325">
        <v>68</v>
      </c>
      <c r="AO49" s="320" t="str">
        <f>IF(ISERROR(VLOOKUP(AN49,参加チーム!$A:$B,2,FALSE))=TRUE,"",VLOOKUP(AN49,参加チーム!$A:$B,2,FALSE))</f>
        <v>ヴェルスパ大分　Ｕ－１２</v>
      </c>
      <c r="AP49" s="320"/>
      <c r="AQ49" s="320"/>
      <c r="AR49" s="320"/>
      <c r="AS49" s="320"/>
      <c r="AT49" s="322" t="s">
        <v>161</v>
      </c>
      <c r="AU49" s="323"/>
      <c r="AV49" s="323"/>
    </row>
    <row r="50" spans="1:48" ht="15" customHeight="1" thickTop="1" thickBot="1" x14ac:dyDescent="0.55000000000000004">
      <c r="A50" s="325"/>
      <c r="B50" s="321"/>
      <c r="C50" s="321"/>
      <c r="D50" s="321"/>
      <c r="E50" s="321"/>
      <c r="F50" s="321"/>
      <c r="G50" s="323"/>
      <c r="H50" s="323"/>
      <c r="I50" s="323"/>
      <c r="J50" s="101"/>
      <c r="K50" s="103"/>
      <c r="L50" s="332" t="str">
        <f>L42</f>
        <v>中津Ⅱ</v>
      </c>
      <c r="M50" s="332"/>
      <c r="N50" s="334"/>
      <c r="O50" s="192"/>
      <c r="P50" s="203"/>
      <c r="Q50" s="92"/>
      <c r="R50" s="91"/>
      <c r="S50" s="92"/>
      <c r="T50" s="91"/>
      <c r="U50" s="92"/>
      <c r="V50" s="236"/>
      <c r="W50" s="211"/>
      <c r="X50" s="89"/>
      <c r="Y50" s="89"/>
      <c r="Z50" s="90"/>
      <c r="AA50" s="92"/>
      <c r="AB50" s="89"/>
      <c r="AC50" s="224"/>
      <c r="AD50" s="212"/>
      <c r="AE50" s="225"/>
      <c r="AF50" s="212"/>
      <c r="AG50" s="192"/>
      <c r="AH50" s="192"/>
      <c r="AI50" s="338" t="s">
        <v>208</v>
      </c>
      <c r="AJ50" s="332"/>
      <c r="AK50" s="332"/>
      <c r="AL50" s="90"/>
      <c r="AM50" s="90"/>
      <c r="AN50" s="325"/>
      <c r="AO50" s="321"/>
      <c r="AP50" s="321"/>
      <c r="AQ50" s="321"/>
      <c r="AR50" s="321"/>
      <c r="AS50" s="321"/>
      <c r="AT50" s="323"/>
      <c r="AU50" s="323"/>
      <c r="AV50" s="323"/>
    </row>
    <row r="51" spans="1:48" ht="15" customHeight="1" thickTop="1" thickBot="1" x14ac:dyDescent="0.55000000000000004">
      <c r="A51" s="325">
        <v>19</v>
      </c>
      <c r="B51" s="320" t="str">
        <f>IF(ISERROR(VLOOKUP(A51,参加チーム!$A:$B,2,FALSE))=TRUE,"",VLOOKUP(A51,参加チーム!$A:$B,2,FALSE))</f>
        <v>カティオーラフットボールクラブ　高城</v>
      </c>
      <c r="C51" s="320"/>
      <c r="D51" s="320"/>
      <c r="E51" s="320"/>
      <c r="F51" s="320"/>
      <c r="G51" s="322" t="s">
        <v>161</v>
      </c>
      <c r="H51" s="323"/>
      <c r="I51" s="323"/>
      <c r="J51" s="332"/>
      <c r="K51" s="332"/>
      <c r="L51" s="332" t="s">
        <v>208</v>
      </c>
      <c r="M51" s="332"/>
      <c r="N51" s="332"/>
      <c r="O51" s="206"/>
      <c r="P51" s="198"/>
      <c r="Q51" s="90"/>
      <c r="R51" s="91"/>
      <c r="S51" s="92"/>
      <c r="T51" s="91"/>
      <c r="U51" s="92"/>
      <c r="V51" s="236"/>
      <c r="W51" s="211"/>
      <c r="X51" s="89"/>
      <c r="Y51" s="89"/>
      <c r="Z51" s="90"/>
      <c r="AA51" s="92"/>
      <c r="AB51" s="103"/>
      <c r="AC51" s="224"/>
      <c r="AD51" s="212"/>
      <c r="AE51" s="225"/>
      <c r="AF51" s="89"/>
      <c r="AG51" s="198"/>
      <c r="AH51" s="199"/>
      <c r="AI51" s="332" t="s">
        <v>236</v>
      </c>
      <c r="AJ51" s="332"/>
      <c r="AK51" s="332"/>
      <c r="AL51" s="192"/>
      <c r="AM51" s="192"/>
      <c r="AN51" s="335">
        <v>69</v>
      </c>
      <c r="AO51" s="320" t="str">
        <f>IF(ISERROR(VLOOKUP(AN51,参加チーム!$A:$B,2,FALSE))=TRUE,"",VLOOKUP(AN51,参加チーム!$A:$B,2,FALSE))</f>
        <v>ドリームキッズサッカークラブ</v>
      </c>
      <c r="AP51" s="320"/>
      <c r="AQ51" s="320"/>
      <c r="AR51" s="320"/>
      <c r="AS51" s="320"/>
      <c r="AT51" s="322" t="s">
        <v>161</v>
      </c>
      <c r="AU51" s="323"/>
      <c r="AV51" s="323"/>
    </row>
    <row r="52" spans="1:48" ht="15" customHeight="1" thickTop="1" thickBot="1" x14ac:dyDescent="0.55000000000000004">
      <c r="A52" s="325"/>
      <c r="B52" s="321"/>
      <c r="C52" s="321"/>
      <c r="D52" s="321"/>
      <c r="E52" s="321"/>
      <c r="F52" s="321"/>
      <c r="G52" s="323"/>
      <c r="H52" s="323"/>
      <c r="I52" s="323"/>
      <c r="J52" s="336" t="s">
        <v>499</v>
      </c>
      <c r="K52" s="337"/>
      <c r="L52" s="338" t="s">
        <v>220</v>
      </c>
      <c r="M52" s="332"/>
      <c r="N52" s="332"/>
      <c r="O52" s="211"/>
      <c r="P52" s="15"/>
      <c r="Q52" s="15"/>
      <c r="R52" s="112"/>
      <c r="U52" s="92"/>
      <c r="V52" s="236"/>
      <c r="W52" s="211"/>
      <c r="X52" s="89"/>
      <c r="Y52" s="89"/>
      <c r="Z52" s="90"/>
      <c r="AA52" s="92"/>
      <c r="AB52" s="103"/>
      <c r="AC52" s="224"/>
      <c r="AD52" s="237"/>
      <c r="AE52" s="15"/>
      <c r="AF52" s="15"/>
      <c r="AG52" s="15"/>
      <c r="AH52" s="90"/>
      <c r="AI52" s="198"/>
      <c r="AJ52" s="198"/>
      <c r="AK52" s="198"/>
      <c r="AL52" s="198"/>
      <c r="AM52" s="198"/>
      <c r="AN52" s="335"/>
      <c r="AO52" s="321"/>
      <c r="AP52" s="321"/>
      <c r="AQ52" s="321"/>
      <c r="AR52" s="321"/>
      <c r="AS52" s="321"/>
      <c r="AT52" s="323"/>
      <c r="AU52" s="323"/>
      <c r="AV52" s="323"/>
    </row>
    <row r="53" spans="1:48" ht="15" customHeight="1" thickTop="1" thickBot="1" x14ac:dyDescent="0.55000000000000004">
      <c r="A53" s="335">
        <v>20</v>
      </c>
      <c r="B53" s="320" t="str">
        <f>IF(ISERROR(VLOOKUP(A53,参加チーム!$A:$B,2,FALSE))=TRUE,"",VLOOKUP(A53,参加チーム!$A:$B,2,FALSE))</f>
        <v>別府フットボールクラブ．ミネルバＵ－１２</v>
      </c>
      <c r="C53" s="320"/>
      <c r="D53" s="320"/>
      <c r="E53" s="320"/>
      <c r="F53" s="320"/>
      <c r="G53" s="322" t="s">
        <v>165</v>
      </c>
      <c r="H53" s="323"/>
      <c r="I53" s="323"/>
      <c r="J53" s="352" t="s">
        <v>541</v>
      </c>
      <c r="K53" s="353"/>
      <c r="L53" s="167"/>
      <c r="M53" s="168"/>
      <c r="N53" s="168"/>
      <c r="O53" s="101"/>
      <c r="P53" s="326" t="s">
        <v>212</v>
      </c>
      <c r="Q53" s="326"/>
      <c r="R53" s="327"/>
      <c r="S53" s="224"/>
      <c r="T53" s="226"/>
      <c r="U53" s="103"/>
      <c r="V53" s="236"/>
      <c r="W53" s="211"/>
      <c r="X53" s="103"/>
      <c r="Y53" s="103"/>
      <c r="Z53" s="101"/>
      <c r="AA53" s="105"/>
      <c r="AB53" s="103"/>
      <c r="AC53" s="233"/>
      <c r="AD53" s="222"/>
      <c r="AE53" s="326" t="s">
        <v>213</v>
      </c>
      <c r="AF53" s="326"/>
      <c r="AG53" s="326"/>
      <c r="AH53" s="101"/>
      <c r="AI53" s="101"/>
      <c r="AJ53" s="101"/>
      <c r="AK53" s="101"/>
      <c r="AL53" s="101"/>
      <c r="AM53" s="101"/>
      <c r="AN53" s="325"/>
      <c r="AO53" s="325" t="str">
        <f>IF(ISERROR(VLOOKUP(AN53,参加チーム!$A:$B,2,FALSE))=TRUE,"",VLOOKUP(AN53,参加チーム!$A:$B,2,FALSE))</f>
        <v/>
      </c>
      <c r="AP53" s="325"/>
      <c r="AQ53" s="325"/>
      <c r="AR53" s="325"/>
      <c r="AS53" s="325"/>
      <c r="AT53" s="324"/>
      <c r="AU53" s="324"/>
      <c r="AV53" s="324"/>
    </row>
    <row r="54" spans="1:48" ht="15" customHeight="1" thickTop="1" x14ac:dyDescent="0.4">
      <c r="A54" s="335"/>
      <c r="B54" s="321"/>
      <c r="C54" s="321"/>
      <c r="D54" s="321"/>
      <c r="E54" s="321"/>
      <c r="F54" s="321"/>
      <c r="G54" s="323"/>
      <c r="H54" s="323"/>
      <c r="I54" s="323"/>
      <c r="J54" s="101"/>
      <c r="K54" s="101"/>
      <c r="L54" s="101"/>
      <c r="M54" s="101"/>
      <c r="N54" s="101"/>
      <c r="O54" s="101"/>
      <c r="P54" s="333" t="s">
        <v>264</v>
      </c>
      <c r="Q54" s="333"/>
      <c r="R54" s="332"/>
      <c r="S54" s="229"/>
      <c r="T54" s="227"/>
      <c r="U54" s="103"/>
      <c r="V54" s="236"/>
      <c r="W54" s="211"/>
      <c r="X54" s="103"/>
      <c r="Y54" s="103"/>
      <c r="Z54" s="101"/>
      <c r="AA54" s="105"/>
      <c r="AB54" s="103"/>
      <c r="AC54" s="103"/>
      <c r="AD54" s="103"/>
      <c r="AE54" s="331" t="s">
        <v>264</v>
      </c>
      <c r="AF54" s="326"/>
      <c r="AG54" s="326"/>
      <c r="AH54" s="101"/>
      <c r="AI54" s="101"/>
      <c r="AJ54" s="101"/>
      <c r="AK54" s="101"/>
      <c r="AL54" s="101"/>
      <c r="AM54" s="101"/>
      <c r="AN54" s="325"/>
      <c r="AO54" s="325"/>
      <c r="AP54" s="325"/>
      <c r="AQ54" s="325"/>
      <c r="AR54" s="325"/>
      <c r="AS54" s="325"/>
      <c r="AT54" s="324"/>
      <c r="AU54" s="324"/>
      <c r="AV54" s="324"/>
    </row>
    <row r="55" spans="1:48" ht="15" customHeight="1" thickBot="1" x14ac:dyDescent="0.55000000000000004">
      <c r="A55" s="335">
        <v>21</v>
      </c>
      <c r="B55" s="320" t="str">
        <f>IF(ISERROR(VLOOKUP(A55,参加チーム!$A:$B,2,FALSE))=TRUE,"",VLOOKUP(A55,参加チーム!$A:$B,2,FALSE))</f>
        <v>Ｓｈｙｎｔ　ＦＣ</v>
      </c>
      <c r="C55" s="320"/>
      <c r="D55" s="320"/>
      <c r="E55" s="320"/>
      <c r="F55" s="320"/>
      <c r="G55" s="322" t="s">
        <v>162</v>
      </c>
      <c r="H55" s="323"/>
      <c r="I55" s="323"/>
      <c r="J55" s="194"/>
      <c r="K55" s="194"/>
      <c r="L55" s="194"/>
      <c r="M55" s="194"/>
      <c r="N55" s="194"/>
      <c r="O55" s="90"/>
      <c r="P55" s="333" t="s">
        <v>267</v>
      </c>
      <c r="Q55" s="333"/>
      <c r="R55" s="332"/>
      <c r="S55" s="211"/>
      <c r="T55" s="225"/>
      <c r="U55" s="90"/>
      <c r="V55" s="236"/>
      <c r="W55" s="211"/>
      <c r="X55" s="89"/>
      <c r="Y55" s="89"/>
      <c r="Z55" s="90"/>
      <c r="AA55" s="92"/>
      <c r="AB55" s="89"/>
      <c r="AC55" s="89"/>
      <c r="AD55" s="90"/>
      <c r="AE55" s="338" t="s">
        <v>271</v>
      </c>
      <c r="AF55" s="332"/>
      <c r="AG55" s="332"/>
      <c r="AH55" s="90"/>
      <c r="AI55" s="194"/>
      <c r="AJ55" s="194"/>
      <c r="AK55" s="194"/>
      <c r="AL55" s="194"/>
      <c r="AM55" s="194"/>
      <c r="AN55" s="335">
        <v>70</v>
      </c>
      <c r="AO55" s="320" t="str">
        <f>IF(ISERROR(VLOOKUP(AN55,参加チーム!$A:$B,2,FALSE))=TRUE,"",VLOOKUP(AN55,参加チーム!$A:$B,2,FALSE))</f>
        <v>スマイス・セレソン</v>
      </c>
      <c r="AP55" s="320"/>
      <c r="AQ55" s="320"/>
      <c r="AR55" s="320"/>
      <c r="AS55" s="320"/>
      <c r="AT55" s="322" t="s">
        <v>165</v>
      </c>
      <c r="AU55" s="323"/>
      <c r="AV55" s="323"/>
    </row>
    <row r="56" spans="1:48" ht="15" customHeight="1" thickTop="1" thickBot="1" x14ac:dyDescent="0.55000000000000004">
      <c r="A56" s="335"/>
      <c r="B56" s="321"/>
      <c r="C56" s="321"/>
      <c r="D56" s="321"/>
      <c r="E56" s="321"/>
      <c r="F56" s="321"/>
      <c r="G56" s="323"/>
      <c r="H56" s="323"/>
      <c r="I56" s="323"/>
      <c r="J56" s="101"/>
      <c r="K56" s="192"/>
      <c r="L56" s="332" t="str">
        <f>L42</f>
        <v>中津Ⅱ</v>
      </c>
      <c r="M56" s="332"/>
      <c r="N56" s="332"/>
      <c r="O56" s="204"/>
      <c r="P56" s="215"/>
      <c r="Q56" s="83"/>
      <c r="R56" s="84"/>
      <c r="S56" s="211"/>
      <c r="T56" s="225"/>
      <c r="U56" s="90"/>
      <c r="V56" s="236"/>
      <c r="W56" s="211"/>
      <c r="X56" s="89"/>
      <c r="Y56" s="89"/>
      <c r="Z56" s="90"/>
      <c r="AA56" s="92"/>
      <c r="AB56" s="89"/>
      <c r="AC56" s="89"/>
      <c r="AD56" s="90"/>
      <c r="AE56" s="86"/>
      <c r="AF56" s="84"/>
      <c r="AG56" s="215"/>
      <c r="AH56" s="195"/>
      <c r="AI56" s="332" t="str">
        <f>AI42</f>
        <v>豊肥Ⅱ</v>
      </c>
      <c r="AJ56" s="332"/>
      <c r="AK56" s="332"/>
      <c r="AL56" s="192"/>
      <c r="AM56" s="192"/>
      <c r="AN56" s="335"/>
      <c r="AO56" s="321"/>
      <c r="AP56" s="321"/>
      <c r="AQ56" s="321"/>
      <c r="AR56" s="321"/>
      <c r="AS56" s="321"/>
      <c r="AT56" s="323"/>
      <c r="AU56" s="323"/>
      <c r="AV56" s="323"/>
    </row>
    <row r="57" spans="1:48" ht="15" customHeight="1" thickTop="1" thickBot="1" x14ac:dyDescent="0.55000000000000004">
      <c r="A57" s="325">
        <v>22</v>
      </c>
      <c r="B57" s="320" t="str">
        <f>IF(ISERROR(VLOOKUP(A57,参加チーム!$A:$B,2,FALSE))=TRUE,"",VLOOKUP(A57,参加チーム!$A:$B,2,FALSE))</f>
        <v>四日市北ＪＦＣ</v>
      </c>
      <c r="C57" s="320"/>
      <c r="D57" s="320"/>
      <c r="E57" s="320"/>
      <c r="F57" s="320"/>
      <c r="G57" s="322" t="s">
        <v>157</v>
      </c>
      <c r="H57" s="323"/>
      <c r="I57" s="323"/>
      <c r="J57" s="177"/>
      <c r="K57" s="177"/>
      <c r="L57" s="333" t="s">
        <v>209</v>
      </c>
      <c r="M57" s="333"/>
      <c r="N57" s="334"/>
      <c r="O57" s="192"/>
      <c r="P57" s="203"/>
      <c r="Q57" s="89"/>
      <c r="R57" s="89"/>
      <c r="S57" s="211"/>
      <c r="T57" s="225"/>
      <c r="U57" s="90"/>
      <c r="V57" s="236"/>
      <c r="W57" s="211"/>
      <c r="X57" s="89"/>
      <c r="Y57" s="89"/>
      <c r="Z57" s="90"/>
      <c r="AA57" s="92"/>
      <c r="AB57" s="89"/>
      <c r="AC57" s="89"/>
      <c r="AD57" s="90"/>
      <c r="AE57" s="191"/>
      <c r="AF57" s="212"/>
      <c r="AG57" s="192"/>
      <c r="AH57" s="192"/>
      <c r="AI57" s="338" t="s">
        <v>209</v>
      </c>
      <c r="AJ57" s="332"/>
      <c r="AK57" s="332"/>
      <c r="AL57" s="90"/>
      <c r="AM57" s="172"/>
      <c r="AN57" s="325">
        <v>71</v>
      </c>
      <c r="AO57" s="320" t="str">
        <f>IF(ISERROR(VLOOKUP(AN57,参加チーム!$A:$B,2,FALSE))=TRUE,"",VLOOKUP(AN57,参加チーム!$A:$B,2,FALSE))</f>
        <v>鶴岡Ｓ―ｐｌａｙ・ＭＩＮＡＭＩ</v>
      </c>
      <c r="AP57" s="320"/>
      <c r="AQ57" s="320"/>
      <c r="AR57" s="320"/>
      <c r="AS57" s="320"/>
      <c r="AT57" s="322" t="s">
        <v>159</v>
      </c>
      <c r="AU57" s="323"/>
      <c r="AV57" s="323"/>
    </row>
    <row r="58" spans="1:48" ht="15" customHeight="1" thickTop="1" thickBot="1" x14ac:dyDescent="0.55000000000000004">
      <c r="A58" s="325"/>
      <c r="B58" s="321"/>
      <c r="C58" s="321"/>
      <c r="D58" s="321"/>
      <c r="E58" s="321"/>
      <c r="F58" s="321"/>
      <c r="G58" s="323"/>
      <c r="H58" s="323"/>
      <c r="I58" s="323"/>
      <c r="J58" s="332" t="s">
        <v>49</v>
      </c>
      <c r="K58" s="332"/>
      <c r="L58" s="354" t="s">
        <v>221</v>
      </c>
      <c r="M58" s="328"/>
      <c r="N58" s="366"/>
      <c r="O58" s="89"/>
      <c r="P58" s="91"/>
      <c r="Q58" s="89"/>
      <c r="R58" s="89"/>
      <c r="S58" s="211"/>
      <c r="T58" s="225"/>
      <c r="U58" s="90"/>
      <c r="V58" s="236"/>
      <c r="W58" s="211"/>
      <c r="X58" s="89"/>
      <c r="Y58" s="89"/>
      <c r="Z58" s="90"/>
      <c r="AA58" s="92"/>
      <c r="AB58" s="89"/>
      <c r="AC58" s="89"/>
      <c r="AD58" s="90"/>
      <c r="AE58" s="191"/>
      <c r="AF58" s="212"/>
      <c r="AG58" s="192"/>
      <c r="AH58" s="89"/>
      <c r="AI58" s="359" t="s">
        <v>237</v>
      </c>
      <c r="AJ58" s="328"/>
      <c r="AK58" s="329"/>
      <c r="AL58" s="345" t="s">
        <v>49</v>
      </c>
      <c r="AM58" s="340"/>
      <c r="AN58" s="325"/>
      <c r="AO58" s="321"/>
      <c r="AP58" s="321"/>
      <c r="AQ58" s="321"/>
      <c r="AR58" s="321"/>
      <c r="AS58" s="321"/>
      <c r="AT58" s="323"/>
      <c r="AU58" s="323"/>
      <c r="AV58" s="323"/>
    </row>
    <row r="59" spans="1:48" ht="15" customHeight="1" thickTop="1" x14ac:dyDescent="0.4">
      <c r="A59" s="325">
        <v>23</v>
      </c>
      <c r="B59" s="320" t="str">
        <f>IF(ISERROR(VLOOKUP(A59,参加チーム!$A:$B,2,FALSE))=TRUE,"",VLOOKUP(A59,参加チーム!$A:$B,2,FALSE))</f>
        <v>渡町台サッカークラブ</v>
      </c>
      <c r="C59" s="320"/>
      <c r="D59" s="320"/>
      <c r="E59" s="320"/>
      <c r="F59" s="320"/>
      <c r="G59" s="322" t="s">
        <v>159</v>
      </c>
      <c r="H59" s="323"/>
      <c r="I59" s="323"/>
      <c r="J59" s="343" t="s">
        <v>182</v>
      </c>
      <c r="K59" s="349"/>
      <c r="L59" s="89"/>
      <c r="M59" s="89"/>
      <c r="N59" s="90"/>
      <c r="O59" s="89"/>
      <c r="P59" s="91"/>
      <c r="Q59" s="89"/>
      <c r="R59" s="89"/>
      <c r="S59" s="211"/>
      <c r="T59" s="225"/>
      <c r="U59" s="90"/>
      <c r="V59" s="236"/>
      <c r="W59" s="211"/>
      <c r="X59" s="89"/>
      <c r="Y59" s="89"/>
      <c r="Z59" s="90"/>
      <c r="AA59" s="92"/>
      <c r="AB59" s="89"/>
      <c r="AC59" s="89"/>
      <c r="AD59" s="90"/>
      <c r="AE59" s="191"/>
      <c r="AF59" s="212"/>
      <c r="AG59" s="192"/>
      <c r="AH59" s="89"/>
      <c r="AI59" s="89"/>
      <c r="AJ59" s="89"/>
      <c r="AK59" s="90"/>
      <c r="AL59" s="342" t="s">
        <v>189</v>
      </c>
      <c r="AM59" s="343"/>
      <c r="AN59" s="325">
        <v>72</v>
      </c>
      <c r="AO59" s="320" t="str">
        <f>IF(ISERROR(VLOOKUP(AN59,参加チーム!$A:$B,2,FALSE))=TRUE,"",VLOOKUP(AN59,参加チーム!$A:$B,2,FALSE))</f>
        <v>南大分サッカー少年団</v>
      </c>
      <c r="AP59" s="320"/>
      <c r="AQ59" s="320"/>
      <c r="AR59" s="320"/>
      <c r="AS59" s="320"/>
      <c r="AT59" s="322" t="s">
        <v>161</v>
      </c>
      <c r="AU59" s="323"/>
      <c r="AV59" s="323"/>
    </row>
    <row r="60" spans="1:48" ht="15" customHeight="1" thickBot="1" x14ac:dyDescent="0.55000000000000004">
      <c r="A60" s="325"/>
      <c r="B60" s="321"/>
      <c r="C60" s="321"/>
      <c r="D60" s="321"/>
      <c r="E60" s="321"/>
      <c r="F60" s="321"/>
      <c r="G60" s="323"/>
      <c r="H60" s="323"/>
      <c r="I60" s="323"/>
      <c r="J60" s="101"/>
      <c r="K60" s="101"/>
      <c r="L60" s="90"/>
      <c r="M60" s="90"/>
      <c r="N60" s="350" t="str">
        <f>L42</f>
        <v>中津Ⅱ</v>
      </c>
      <c r="O60" s="350"/>
      <c r="P60" s="351"/>
      <c r="Q60" s="191"/>
      <c r="R60" s="192"/>
      <c r="S60" s="211"/>
      <c r="T60" s="225"/>
      <c r="U60" s="90"/>
      <c r="V60" s="236"/>
      <c r="W60" s="211"/>
      <c r="X60" s="89"/>
      <c r="Y60" s="89"/>
      <c r="Z60" s="90"/>
      <c r="AA60" s="92"/>
      <c r="AB60" s="89"/>
      <c r="AC60" s="89"/>
      <c r="AD60" s="90"/>
      <c r="AE60" s="193"/>
      <c r="AF60" s="195"/>
      <c r="AG60" s="332" t="str">
        <f>AI42</f>
        <v>豊肥Ⅱ</v>
      </c>
      <c r="AH60" s="332"/>
      <c r="AI60" s="332"/>
      <c r="AJ60" s="89"/>
      <c r="AK60" s="90"/>
      <c r="AL60" s="90"/>
      <c r="AM60" s="90"/>
      <c r="AN60" s="325"/>
      <c r="AO60" s="321"/>
      <c r="AP60" s="321"/>
      <c r="AQ60" s="321"/>
      <c r="AR60" s="321"/>
      <c r="AS60" s="321"/>
      <c r="AT60" s="323"/>
      <c r="AU60" s="323"/>
      <c r="AV60" s="323"/>
    </row>
    <row r="61" spans="1:48" ht="15" customHeight="1" thickTop="1" thickBot="1" x14ac:dyDescent="0.55000000000000004">
      <c r="A61" s="325">
        <v>24</v>
      </c>
      <c r="B61" s="320" t="str">
        <f>IF(ISERROR(VLOOKUP(A61,参加チーム!$A:$B,2,FALSE))=TRUE,"",VLOOKUP(A61,参加チーム!$A:$B,2,FALSE))</f>
        <v>田尻サッカースポーツ少年団</v>
      </c>
      <c r="C61" s="320"/>
      <c r="D61" s="320"/>
      <c r="E61" s="320"/>
      <c r="F61" s="320"/>
      <c r="G61" s="322" t="s">
        <v>161</v>
      </c>
      <c r="H61" s="323"/>
      <c r="I61" s="323"/>
      <c r="J61" s="177"/>
      <c r="K61" s="177"/>
      <c r="L61" s="90"/>
      <c r="M61" s="90"/>
      <c r="N61" s="350" t="s">
        <v>204</v>
      </c>
      <c r="O61" s="350"/>
      <c r="P61" s="350"/>
      <c r="Q61" s="206"/>
      <c r="R61" s="198"/>
      <c r="S61" s="90"/>
      <c r="T61" s="90"/>
      <c r="U61" s="90"/>
      <c r="V61" s="236"/>
      <c r="W61" s="211"/>
      <c r="X61" s="89"/>
      <c r="Y61" s="89"/>
      <c r="Z61" s="90"/>
      <c r="AA61" s="92"/>
      <c r="AB61" s="89"/>
      <c r="AC61" s="89"/>
      <c r="AD61" s="90"/>
      <c r="AE61" s="90"/>
      <c r="AF61" s="90"/>
      <c r="AG61" s="338" t="s">
        <v>204</v>
      </c>
      <c r="AH61" s="332"/>
      <c r="AI61" s="332"/>
      <c r="AJ61" s="89"/>
      <c r="AK61" s="90"/>
      <c r="AL61" s="90"/>
      <c r="AM61" s="90"/>
      <c r="AN61" s="325">
        <v>73</v>
      </c>
      <c r="AO61" s="320" t="str">
        <f>IF(ISERROR(VLOOKUP(AN61,参加チーム!$A:$B,2,FALSE))=TRUE,"",VLOOKUP(AN61,参加チーム!$A:$B,2,FALSE))</f>
        <v>ヴィンクラッソ大分ＦＣジュニア</v>
      </c>
      <c r="AP61" s="320"/>
      <c r="AQ61" s="320"/>
      <c r="AR61" s="320"/>
      <c r="AS61" s="320"/>
      <c r="AT61" s="322" t="s">
        <v>161</v>
      </c>
      <c r="AU61" s="323"/>
      <c r="AV61" s="323"/>
    </row>
    <row r="62" spans="1:48" ht="15" customHeight="1" thickTop="1" thickBot="1" x14ac:dyDescent="0.55000000000000004">
      <c r="A62" s="325"/>
      <c r="B62" s="321"/>
      <c r="C62" s="321"/>
      <c r="D62" s="321"/>
      <c r="E62" s="321"/>
      <c r="F62" s="321"/>
      <c r="G62" s="323"/>
      <c r="H62" s="323"/>
      <c r="I62" s="323"/>
      <c r="J62" s="332" t="s">
        <v>53</v>
      </c>
      <c r="K62" s="332"/>
      <c r="L62" s="178"/>
      <c r="M62" s="166"/>
      <c r="N62" s="326" t="s">
        <v>250</v>
      </c>
      <c r="O62" s="326"/>
      <c r="P62" s="326"/>
      <c r="Q62" s="211"/>
      <c r="R62" s="192"/>
      <c r="S62" s="90"/>
      <c r="T62" s="90"/>
      <c r="U62" s="90"/>
      <c r="V62" s="236"/>
      <c r="W62" s="211"/>
      <c r="X62" s="89"/>
      <c r="Y62" s="89"/>
      <c r="Z62" s="90"/>
      <c r="AA62" s="92"/>
      <c r="AB62" s="89"/>
      <c r="AC62" s="89"/>
      <c r="AD62" s="90"/>
      <c r="AE62" s="90"/>
      <c r="AF62" s="90"/>
      <c r="AG62" s="338" t="s">
        <v>258</v>
      </c>
      <c r="AH62" s="332"/>
      <c r="AI62" s="332"/>
      <c r="AJ62" s="89"/>
      <c r="AK62" s="90"/>
      <c r="AL62" s="345" t="s">
        <v>53</v>
      </c>
      <c r="AM62" s="340"/>
      <c r="AN62" s="325"/>
      <c r="AO62" s="321"/>
      <c r="AP62" s="321"/>
      <c r="AQ62" s="321"/>
      <c r="AR62" s="321"/>
      <c r="AS62" s="321"/>
      <c r="AT62" s="323"/>
      <c r="AU62" s="323"/>
      <c r="AV62" s="323"/>
    </row>
    <row r="63" spans="1:48" ht="15" customHeight="1" thickTop="1" x14ac:dyDescent="0.4">
      <c r="A63" s="325">
        <v>25</v>
      </c>
      <c r="B63" s="320" t="str">
        <f>IF(ISERROR(VLOOKUP(A63,参加チーム!$A:$B,2,FALSE))=TRUE,"",VLOOKUP(A63,参加チーム!$A:$B,2,FALSE))</f>
        <v>若宮サッカースポーツ少年団</v>
      </c>
      <c r="C63" s="320"/>
      <c r="D63" s="320"/>
      <c r="E63" s="320"/>
      <c r="F63" s="320"/>
      <c r="G63" s="322" t="s">
        <v>164</v>
      </c>
      <c r="H63" s="323"/>
      <c r="I63" s="323"/>
      <c r="J63" s="343" t="s">
        <v>173</v>
      </c>
      <c r="K63" s="349"/>
      <c r="L63" s="360" t="str">
        <f>L42</f>
        <v>中津Ⅱ</v>
      </c>
      <c r="M63" s="340"/>
      <c r="N63" s="371"/>
      <c r="O63" s="89"/>
      <c r="P63" s="192"/>
      <c r="Q63" s="211"/>
      <c r="R63" s="192"/>
      <c r="S63" s="90"/>
      <c r="T63" s="90"/>
      <c r="U63" s="90"/>
      <c r="V63" s="236"/>
      <c r="W63" s="211"/>
      <c r="X63" s="89"/>
      <c r="Y63" s="89"/>
      <c r="Z63" s="90"/>
      <c r="AA63" s="92"/>
      <c r="AB63" s="89"/>
      <c r="AC63" s="89"/>
      <c r="AD63" s="90"/>
      <c r="AE63" s="90"/>
      <c r="AF63" s="90"/>
      <c r="AG63" s="191"/>
      <c r="AH63" s="212"/>
      <c r="AI63" s="340" t="str">
        <f>AI42</f>
        <v>豊肥Ⅱ</v>
      </c>
      <c r="AJ63" s="340"/>
      <c r="AK63" s="371"/>
      <c r="AL63" s="342" t="s">
        <v>190</v>
      </c>
      <c r="AM63" s="343"/>
      <c r="AN63" s="325">
        <v>74</v>
      </c>
      <c r="AO63" s="320" t="str">
        <f>IF(ISERROR(VLOOKUP(AN63,参加チーム!$A:$B,2,FALSE))=TRUE,"",VLOOKUP(AN63,参加チーム!$A:$B,2,FALSE))</f>
        <v>桂林少年サッカークラブ</v>
      </c>
      <c r="AP63" s="320"/>
      <c r="AQ63" s="320"/>
      <c r="AR63" s="320"/>
      <c r="AS63" s="320"/>
      <c r="AT63" s="322" t="s">
        <v>164</v>
      </c>
      <c r="AU63" s="323"/>
      <c r="AV63" s="323"/>
    </row>
    <row r="64" spans="1:48" ht="15" customHeight="1" thickBot="1" x14ac:dyDescent="0.55000000000000004">
      <c r="A64" s="325"/>
      <c r="B64" s="321"/>
      <c r="C64" s="321"/>
      <c r="D64" s="321"/>
      <c r="E64" s="321"/>
      <c r="F64" s="321"/>
      <c r="G64" s="323"/>
      <c r="H64" s="323"/>
      <c r="I64" s="323"/>
      <c r="J64" s="101"/>
      <c r="K64" s="101"/>
      <c r="L64" s="332" t="s">
        <v>202</v>
      </c>
      <c r="M64" s="332"/>
      <c r="N64" s="334"/>
      <c r="O64" s="192"/>
      <c r="P64" s="192"/>
      <c r="Q64" s="211"/>
      <c r="R64" s="192"/>
      <c r="S64" s="326" t="s">
        <v>214</v>
      </c>
      <c r="T64" s="326"/>
      <c r="U64" s="326"/>
      <c r="V64" s="326"/>
      <c r="W64" s="211"/>
      <c r="X64" s="103"/>
      <c r="Y64" s="103"/>
      <c r="Z64" s="101"/>
      <c r="AA64" s="331" t="s">
        <v>214</v>
      </c>
      <c r="AB64" s="326"/>
      <c r="AC64" s="326"/>
      <c r="AD64" s="326"/>
      <c r="AE64" s="90"/>
      <c r="AF64" s="90"/>
      <c r="AG64" s="193"/>
      <c r="AH64" s="195"/>
      <c r="AI64" s="332" t="s">
        <v>202</v>
      </c>
      <c r="AJ64" s="332"/>
      <c r="AK64" s="332"/>
      <c r="AL64" s="90"/>
      <c r="AM64" s="90"/>
      <c r="AN64" s="325"/>
      <c r="AO64" s="321"/>
      <c r="AP64" s="321"/>
      <c r="AQ64" s="321"/>
      <c r="AR64" s="321"/>
      <c r="AS64" s="321"/>
      <c r="AT64" s="323"/>
      <c r="AU64" s="323"/>
      <c r="AV64" s="323"/>
    </row>
    <row r="65" spans="1:48" ht="15" customHeight="1" thickTop="1" thickBot="1" x14ac:dyDescent="0.55000000000000004">
      <c r="A65" s="335">
        <v>26</v>
      </c>
      <c r="B65" s="320" t="str">
        <f>IF(ISERROR(VLOOKUP(A65,参加チーム!$A:$B,2,FALSE))=TRUE,"",VLOOKUP(A65,参加チーム!$A:$B,2,FALSE))</f>
        <v>ブルーウイングフットボールクラブ</v>
      </c>
      <c r="C65" s="320"/>
      <c r="D65" s="320"/>
      <c r="E65" s="320"/>
      <c r="F65" s="320"/>
      <c r="G65" s="322" t="s">
        <v>161</v>
      </c>
      <c r="H65" s="323"/>
      <c r="I65" s="323"/>
      <c r="J65" s="192"/>
      <c r="K65" s="192"/>
      <c r="L65" s="332" t="s">
        <v>222</v>
      </c>
      <c r="M65" s="332"/>
      <c r="N65" s="332"/>
      <c r="O65" s="206"/>
      <c r="P65" s="198"/>
      <c r="Q65" s="90"/>
      <c r="R65" s="90"/>
      <c r="S65" s="326"/>
      <c r="T65" s="326"/>
      <c r="U65" s="326"/>
      <c r="V65" s="326"/>
      <c r="W65" s="240"/>
      <c r="X65" s="15"/>
      <c r="Y65" s="240"/>
      <c r="Z65" s="112"/>
      <c r="AA65" s="331"/>
      <c r="AB65" s="326"/>
      <c r="AC65" s="326"/>
      <c r="AD65" s="326"/>
      <c r="AE65" s="90"/>
      <c r="AF65" s="90"/>
      <c r="AG65" s="90"/>
      <c r="AH65" s="90"/>
      <c r="AI65" s="342" t="s">
        <v>238</v>
      </c>
      <c r="AJ65" s="343"/>
      <c r="AK65" s="343"/>
      <c r="AL65" s="88"/>
      <c r="AM65" s="88"/>
      <c r="AN65" s="335">
        <v>75</v>
      </c>
      <c r="AO65" s="320" t="str">
        <f>IF(ISERROR(VLOOKUP(AN65,参加チーム!$A:$B,2,FALSE))=TRUE,"",VLOOKUP(AN65,参加チーム!$A:$B,2,FALSE))</f>
        <v>ＦＣ大野</v>
      </c>
      <c r="AP65" s="320"/>
      <c r="AQ65" s="320"/>
      <c r="AR65" s="320"/>
      <c r="AS65" s="320"/>
      <c r="AT65" s="322" t="s">
        <v>166</v>
      </c>
      <c r="AU65" s="323"/>
      <c r="AV65" s="323"/>
    </row>
    <row r="66" spans="1:48" ht="15" customHeight="1" thickTop="1" thickBot="1" x14ac:dyDescent="0.55000000000000004">
      <c r="A66" s="335"/>
      <c r="B66" s="321"/>
      <c r="C66" s="321"/>
      <c r="D66" s="321"/>
      <c r="E66" s="321"/>
      <c r="F66" s="321"/>
      <c r="G66" s="323"/>
      <c r="H66" s="323"/>
      <c r="I66" s="323"/>
      <c r="J66" s="340"/>
      <c r="K66" s="340"/>
      <c r="L66" s="198"/>
      <c r="M66" s="198"/>
      <c r="N66" s="198"/>
      <c r="O66" s="90"/>
      <c r="P66" s="90"/>
      <c r="Q66" s="90"/>
      <c r="R66" s="90"/>
      <c r="S66" s="374" t="s">
        <v>215</v>
      </c>
      <c r="T66" s="326"/>
      <c r="U66" s="326"/>
      <c r="V66" s="326"/>
      <c r="W66" s="241"/>
      <c r="X66" s="14"/>
      <c r="Y66" s="243"/>
      <c r="Z66" s="244"/>
      <c r="AA66" s="375" t="s">
        <v>216</v>
      </c>
      <c r="AB66" s="326"/>
      <c r="AC66" s="326"/>
      <c r="AD66" s="326"/>
      <c r="AE66" s="90"/>
      <c r="AF66" s="90"/>
      <c r="AG66" s="90"/>
      <c r="AH66" s="90"/>
      <c r="AI66" s="90"/>
      <c r="AJ66" s="90"/>
      <c r="AK66" s="90"/>
      <c r="AL66" s="90"/>
      <c r="AM66" s="90"/>
      <c r="AN66" s="335"/>
      <c r="AO66" s="321"/>
      <c r="AP66" s="321"/>
      <c r="AQ66" s="321"/>
      <c r="AR66" s="321"/>
      <c r="AS66" s="321"/>
      <c r="AT66" s="323"/>
      <c r="AU66" s="323"/>
      <c r="AV66" s="323"/>
    </row>
    <row r="67" spans="1:48" ht="15" customHeight="1" thickTop="1" thickBot="1" x14ac:dyDescent="0.55000000000000004">
      <c r="A67" s="335">
        <v>27</v>
      </c>
      <c r="B67" s="320" t="str">
        <f>IF(ISERROR(VLOOKUP(A67,参加チーム!$A:$B,2,FALSE))=TRUE,"",VLOOKUP(A67,参加チーム!$A:$B,2,FALSE))</f>
        <v>緑丘サッカースポーツ少年団</v>
      </c>
      <c r="C67" s="320"/>
      <c r="D67" s="320"/>
      <c r="E67" s="320"/>
      <c r="F67" s="320"/>
      <c r="G67" s="322" t="s">
        <v>165</v>
      </c>
      <c r="H67" s="323"/>
      <c r="I67" s="323"/>
      <c r="J67" s="192"/>
      <c r="K67" s="101"/>
      <c r="L67" s="90"/>
      <c r="M67" s="90"/>
      <c r="N67" s="90"/>
      <c r="O67" s="90"/>
      <c r="P67" s="90"/>
      <c r="Q67" s="90"/>
      <c r="R67" s="90"/>
      <c r="S67" s="326"/>
      <c r="T67" s="326"/>
      <c r="U67" s="326"/>
      <c r="V67" s="327"/>
      <c r="W67" s="377" t="s">
        <v>217</v>
      </c>
      <c r="X67" s="378"/>
      <c r="Y67" s="326"/>
      <c r="Z67" s="376"/>
      <c r="AA67" s="326"/>
      <c r="AB67" s="326"/>
      <c r="AC67" s="326"/>
      <c r="AD67" s="326"/>
      <c r="AE67" s="90"/>
      <c r="AF67" s="90"/>
      <c r="AG67" s="90"/>
      <c r="AH67" s="90"/>
      <c r="AI67" s="194"/>
      <c r="AJ67" s="194"/>
      <c r="AK67" s="194"/>
      <c r="AL67" s="194"/>
      <c r="AM67" s="194"/>
      <c r="AN67" s="335">
        <v>76</v>
      </c>
      <c r="AO67" s="320" t="str">
        <f>IF(ISERROR(VLOOKUP(AN67,参加チーム!$A:$B,2,FALSE))=TRUE,"",VLOOKUP(AN67,参加チーム!$A:$B,2,FALSE))</f>
        <v>太陽スポーツクラブ大分西</v>
      </c>
      <c r="AP67" s="320"/>
      <c r="AQ67" s="320"/>
      <c r="AR67" s="320"/>
      <c r="AS67" s="320"/>
      <c r="AT67" s="322" t="s">
        <v>164</v>
      </c>
      <c r="AU67" s="323"/>
      <c r="AV67" s="323"/>
    </row>
    <row r="68" spans="1:48" ht="15" customHeight="1" thickTop="1" thickBot="1" x14ac:dyDescent="0.55000000000000004">
      <c r="A68" s="335"/>
      <c r="B68" s="321"/>
      <c r="C68" s="321"/>
      <c r="D68" s="321"/>
      <c r="E68" s="321"/>
      <c r="F68" s="321"/>
      <c r="G68" s="323"/>
      <c r="H68" s="323"/>
      <c r="I68" s="323"/>
      <c r="J68" s="198"/>
      <c r="K68" s="198"/>
      <c r="L68" s="340" t="s">
        <v>60</v>
      </c>
      <c r="M68" s="340"/>
      <c r="N68" s="341"/>
      <c r="O68" s="89"/>
      <c r="P68" s="90"/>
      <c r="Q68" s="90"/>
      <c r="R68" s="90"/>
      <c r="S68" s="332" t="s">
        <v>278</v>
      </c>
      <c r="T68" s="332"/>
      <c r="U68" s="332"/>
      <c r="V68" s="334"/>
      <c r="W68" s="331"/>
      <c r="X68" s="326"/>
      <c r="Y68" s="326"/>
      <c r="Z68" s="376"/>
      <c r="AA68" s="332" t="s">
        <v>279</v>
      </c>
      <c r="AB68" s="332"/>
      <c r="AC68" s="332"/>
      <c r="AD68" s="332"/>
      <c r="AE68" s="90"/>
      <c r="AF68" s="90"/>
      <c r="AG68" s="194"/>
      <c r="AH68" s="195"/>
      <c r="AI68" s="332" t="s">
        <v>290</v>
      </c>
      <c r="AJ68" s="332"/>
      <c r="AK68" s="332"/>
      <c r="AL68" s="192"/>
      <c r="AM68" s="192"/>
      <c r="AN68" s="335"/>
      <c r="AO68" s="321"/>
      <c r="AP68" s="321"/>
      <c r="AQ68" s="321"/>
      <c r="AR68" s="321"/>
      <c r="AS68" s="321"/>
      <c r="AT68" s="323"/>
      <c r="AU68" s="323"/>
      <c r="AV68" s="323"/>
    </row>
    <row r="69" spans="1:48" ht="15" customHeight="1" thickTop="1" thickBot="1" x14ac:dyDescent="0.55000000000000004">
      <c r="A69" s="325">
        <v>28</v>
      </c>
      <c r="B69" s="320" t="str">
        <f>IF(ISERROR(VLOOKUP(A69,参加チーム!$A:$B,2,FALSE))=TRUE,"",VLOOKUP(A69,参加チーム!$A:$B,2,FALSE))</f>
        <v>ＭＦＣ三花少年サッカー教室</v>
      </c>
      <c r="C69" s="320"/>
      <c r="D69" s="320"/>
      <c r="E69" s="320"/>
      <c r="F69" s="320"/>
      <c r="G69" s="322" t="s">
        <v>164</v>
      </c>
      <c r="H69" s="323"/>
      <c r="I69" s="323"/>
      <c r="J69" s="99"/>
      <c r="K69" s="101"/>
      <c r="L69" s="333" t="s">
        <v>207</v>
      </c>
      <c r="M69" s="333"/>
      <c r="N69" s="334"/>
      <c r="O69" s="197"/>
      <c r="P69" s="198"/>
      <c r="Q69" s="211"/>
      <c r="R69" s="192"/>
      <c r="S69" s="101"/>
      <c r="T69" s="83"/>
      <c r="U69" s="83"/>
      <c r="V69" s="85"/>
      <c r="W69" s="375" t="s">
        <v>218</v>
      </c>
      <c r="X69" s="326"/>
      <c r="Y69" s="326"/>
      <c r="Z69" s="376"/>
      <c r="AA69" s="84"/>
      <c r="AB69" s="84"/>
      <c r="AC69" s="84"/>
      <c r="AD69" s="103"/>
      <c r="AE69" s="192"/>
      <c r="AF69" s="212"/>
      <c r="AG69" s="192"/>
      <c r="AH69" s="192"/>
      <c r="AI69" s="338" t="s">
        <v>207</v>
      </c>
      <c r="AJ69" s="332"/>
      <c r="AK69" s="332"/>
      <c r="AL69" s="90"/>
      <c r="AM69" s="180"/>
      <c r="AN69" s="325">
        <v>77</v>
      </c>
      <c r="AO69" s="320" t="str">
        <f>IF(ISERROR(VLOOKUP(AN69,参加チーム!$A:$B,2,FALSE))=TRUE,"",VLOOKUP(AN69,参加チーム!$A:$B,2,FALSE))</f>
        <v>大道サッカースポーツ少年団</v>
      </c>
      <c r="AP69" s="320"/>
      <c r="AQ69" s="320"/>
      <c r="AR69" s="320"/>
      <c r="AS69" s="320"/>
      <c r="AT69" s="322" t="s">
        <v>161</v>
      </c>
      <c r="AU69" s="323"/>
      <c r="AV69" s="323"/>
    </row>
    <row r="70" spans="1:48" ht="15" customHeight="1" thickTop="1" thickBot="1" x14ac:dyDescent="0.55000000000000004">
      <c r="A70" s="325"/>
      <c r="B70" s="321"/>
      <c r="C70" s="321"/>
      <c r="D70" s="321"/>
      <c r="E70" s="321"/>
      <c r="F70" s="321"/>
      <c r="G70" s="323"/>
      <c r="H70" s="323"/>
      <c r="I70" s="323"/>
      <c r="J70" s="339" t="s">
        <v>53</v>
      </c>
      <c r="K70" s="344"/>
      <c r="L70" s="338" t="s">
        <v>223</v>
      </c>
      <c r="M70" s="332"/>
      <c r="N70" s="334"/>
      <c r="O70" s="89"/>
      <c r="P70" s="192"/>
      <c r="Q70" s="211"/>
      <c r="R70" s="192"/>
      <c r="S70" s="101"/>
      <c r="T70" s="101"/>
      <c r="U70" s="101"/>
      <c r="V70" s="102"/>
      <c r="W70" s="331"/>
      <c r="X70" s="326"/>
      <c r="Y70" s="326"/>
      <c r="Z70" s="376"/>
      <c r="AA70" s="236"/>
      <c r="AB70" s="103"/>
      <c r="AC70" s="103"/>
      <c r="AD70" s="103"/>
      <c r="AE70" s="192"/>
      <c r="AF70" s="212"/>
      <c r="AG70" s="192"/>
      <c r="AH70" s="89"/>
      <c r="AI70" s="359" t="s">
        <v>239</v>
      </c>
      <c r="AJ70" s="328"/>
      <c r="AK70" s="329"/>
      <c r="AL70" s="345" t="s">
        <v>50</v>
      </c>
      <c r="AM70" s="340"/>
      <c r="AN70" s="325"/>
      <c r="AO70" s="321"/>
      <c r="AP70" s="321"/>
      <c r="AQ70" s="321"/>
      <c r="AR70" s="321"/>
      <c r="AS70" s="321"/>
      <c r="AT70" s="323"/>
      <c r="AU70" s="323"/>
      <c r="AV70" s="323"/>
    </row>
    <row r="71" spans="1:48" ht="15" customHeight="1" thickTop="1" thickBot="1" x14ac:dyDescent="0.55000000000000004">
      <c r="A71" s="325">
        <v>29</v>
      </c>
      <c r="B71" s="320" t="str">
        <f>IF(ISERROR(VLOOKUP(A71,参加チーム!$A:$B,2,FALSE))=TRUE,"",VLOOKUP(A71,参加チーム!$A:$B,2,FALSE))</f>
        <v>明野西ＪＦＣ</v>
      </c>
      <c r="C71" s="320"/>
      <c r="D71" s="320"/>
      <c r="E71" s="320"/>
      <c r="F71" s="320"/>
      <c r="G71" s="322" t="s">
        <v>161</v>
      </c>
      <c r="H71" s="323"/>
      <c r="I71" s="323"/>
      <c r="J71" s="328" t="s">
        <v>174</v>
      </c>
      <c r="K71" s="329"/>
      <c r="L71" s="167"/>
      <c r="M71" s="173"/>
      <c r="N71" s="173"/>
      <c r="O71" s="89"/>
      <c r="P71" s="192"/>
      <c r="Q71" s="211"/>
      <c r="R71" s="192"/>
      <c r="S71" s="101"/>
      <c r="T71" s="101"/>
      <c r="U71" s="101"/>
      <c r="V71" s="102"/>
      <c r="W71" s="331" t="s">
        <v>280</v>
      </c>
      <c r="X71" s="326"/>
      <c r="Y71" s="326"/>
      <c r="Z71" s="376"/>
      <c r="AA71" s="236"/>
      <c r="AB71" s="103"/>
      <c r="AC71" s="103"/>
      <c r="AD71" s="103"/>
      <c r="AE71" s="192"/>
      <c r="AF71" s="212"/>
      <c r="AG71" s="192"/>
      <c r="AH71" s="89"/>
      <c r="AI71" s="89"/>
      <c r="AJ71" s="89"/>
      <c r="AK71" s="90"/>
      <c r="AL71" s="342" t="s">
        <v>191</v>
      </c>
      <c r="AM71" s="343"/>
      <c r="AN71" s="325">
        <v>78</v>
      </c>
      <c r="AO71" s="320" t="str">
        <f>IF(ISERROR(VLOOKUP(AN71,参加チーム!$A:$B,2,FALSE))=TRUE,"",VLOOKUP(AN71,参加チーム!$A:$B,2,FALSE))</f>
        <v>朝日ＦＣ</v>
      </c>
      <c r="AP71" s="320"/>
      <c r="AQ71" s="320"/>
      <c r="AR71" s="320"/>
      <c r="AS71" s="320"/>
      <c r="AT71" s="322" t="s">
        <v>165</v>
      </c>
      <c r="AU71" s="323"/>
      <c r="AV71" s="323"/>
    </row>
    <row r="72" spans="1:48" ht="15" customHeight="1" thickTop="1" thickBot="1" x14ac:dyDescent="0.55000000000000004">
      <c r="A72" s="325"/>
      <c r="B72" s="321"/>
      <c r="C72" s="321"/>
      <c r="D72" s="321"/>
      <c r="E72" s="321"/>
      <c r="F72" s="321"/>
      <c r="G72" s="323"/>
      <c r="H72" s="323"/>
      <c r="I72" s="323"/>
      <c r="J72" s="101"/>
      <c r="K72" s="101"/>
      <c r="L72" s="90"/>
      <c r="M72" s="90"/>
      <c r="N72" s="350" t="str">
        <f>L68</f>
        <v>別府Ⅱ</v>
      </c>
      <c r="O72" s="350"/>
      <c r="P72" s="350"/>
      <c r="Q72" s="204"/>
      <c r="R72" s="194"/>
      <c r="S72" s="90"/>
      <c r="T72" s="90"/>
      <c r="U72" s="90"/>
      <c r="V72" s="91"/>
      <c r="W72" s="86"/>
      <c r="X72" s="84"/>
      <c r="Y72" s="84"/>
      <c r="Z72" s="242"/>
      <c r="AA72" s="236"/>
      <c r="AB72" s="89"/>
      <c r="AC72" s="89"/>
      <c r="AD72" s="90"/>
      <c r="AE72" s="194"/>
      <c r="AF72" s="195"/>
      <c r="AG72" s="332" t="str">
        <f>AI68</f>
        <v>速杵国Ⅱ</v>
      </c>
      <c r="AH72" s="332"/>
      <c r="AI72" s="332"/>
      <c r="AJ72" s="89"/>
      <c r="AK72" s="90"/>
      <c r="AL72" s="90"/>
      <c r="AM72" s="90"/>
      <c r="AN72" s="325"/>
      <c r="AO72" s="321"/>
      <c r="AP72" s="321"/>
      <c r="AQ72" s="321"/>
      <c r="AR72" s="321"/>
      <c r="AS72" s="321"/>
      <c r="AT72" s="323"/>
      <c r="AU72" s="323"/>
      <c r="AV72" s="323"/>
    </row>
    <row r="73" spans="1:48" ht="15" customHeight="1" thickTop="1" thickBot="1" x14ac:dyDescent="0.55000000000000004">
      <c r="A73" s="325">
        <v>30</v>
      </c>
      <c r="B73" s="320" t="str">
        <f>IF(ISERROR(VLOOKUP(A73,参加チーム!$A:$B,2,FALSE))=TRUE,"",VLOOKUP(A73,参加チーム!$A:$B,2,FALSE))</f>
        <v>四日市南ＳＳＣ</v>
      </c>
      <c r="C73" s="320"/>
      <c r="D73" s="320"/>
      <c r="E73" s="320"/>
      <c r="F73" s="320"/>
      <c r="G73" s="322" t="s">
        <v>157</v>
      </c>
      <c r="H73" s="323"/>
      <c r="I73" s="323"/>
      <c r="J73" s="180"/>
      <c r="K73" s="101"/>
      <c r="L73" s="90"/>
      <c r="M73" s="90"/>
      <c r="N73" s="350" t="s">
        <v>203</v>
      </c>
      <c r="O73" s="350"/>
      <c r="P73" s="351"/>
      <c r="Q73" s="191"/>
      <c r="R73" s="225"/>
      <c r="S73" s="211"/>
      <c r="T73" s="225"/>
      <c r="U73" s="90"/>
      <c r="V73" s="91"/>
      <c r="W73" s="86"/>
      <c r="X73" s="84"/>
      <c r="Y73" s="84"/>
      <c r="Z73" s="242"/>
      <c r="AA73" s="236"/>
      <c r="AB73" s="89"/>
      <c r="AC73" s="89"/>
      <c r="AD73" s="90"/>
      <c r="AE73" s="191"/>
      <c r="AF73" s="192"/>
      <c r="AG73" s="338" t="s">
        <v>203</v>
      </c>
      <c r="AH73" s="332"/>
      <c r="AI73" s="332"/>
      <c r="AJ73" s="89"/>
      <c r="AK73" s="90"/>
      <c r="AL73" s="90"/>
      <c r="AM73" s="90"/>
      <c r="AN73" s="325">
        <v>79</v>
      </c>
      <c r="AO73" s="320" t="str">
        <f>IF(ISERROR(VLOOKUP(AN73,参加チーム!$A:$B,2,FALSE))=TRUE,"",VLOOKUP(AN73,参加チーム!$A:$B,2,FALSE))</f>
        <v>ようこくバンビーレＦＣ</v>
      </c>
      <c r="AP73" s="320"/>
      <c r="AQ73" s="320"/>
      <c r="AR73" s="320"/>
      <c r="AS73" s="320"/>
      <c r="AT73" s="322" t="s">
        <v>160</v>
      </c>
      <c r="AU73" s="323"/>
      <c r="AV73" s="323"/>
    </row>
    <row r="74" spans="1:48" ht="15" customHeight="1" thickTop="1" thickBot="1" x14ac:dyDescent="0.55000000000000004">
      <c r="A74" s="325"/>
      <c r="B74" s="321"/>
      <c r="C74" s="321"/>
      <c r="D74" s="321"/>
      <c r="E74" s="321"/>
      <c r="F74" s="321"/>
      <c r="G74" s="323"/>
      <c r="H74" s="323"/>
      <c r="I74" s="323"/>
      <c r="J74" s="340" t="s">
        <v>283</v>
      </c>
      <c r="K74" s="341"/>
      <c r="L74" s="180"/>
      <c r="M74" s="180"/>
      <c r="N74" s="326" t="s">
        <v>251</v>
      </c>
      <c r="O74" s="326"/>
      <c r="P74" s="327"/>
      <c r="Q74" s="92"/>
      <c r="R74" s="225"/>
      <c r="S74" s="211"/>
      <c r="T74" s="225"/>
      <c r="U74" s="90"/>
      <c r="V74" s="91"/>
      <c r="W74" s="235"/>
      <c r="X74" s="236"/>
      <c r="Y74" s="236"/>
      <c r="Z74" s="212"/>
      <c r="AA74" s="236"/>
      <c r="AB74" s="89"/>
      <c r="AC74" s="89"/>
      <c r="AD74" s="90"/>
      <c r="AE74" s="92"/>
      <c r="AF74" s="89"/>
      <c r="AG74" s="338" t="s">
        <v>259</v>
      </c>
      <c r="AH74" s="332"/>
      <c r="AI74" s="332"/>
      <c r="AJ74" s="89"/>
      <c r="AK74" s="90"/>
      <c r="AL74" s="355" t="s">
        <v>281</v>
      </c>
      <c r="AM74" s="339"/>
      <c r="AN74" s="325"/>
      <c r="AO74" s="321"/>
      <c r="AP74" s="321"/>
      <c r="AQ74" s="321"/>
      <c r="AR74" s="321"/>
      <c r="AS74" s="321"/>
      <c r="AT74" s="323"/>
      <c r="AU74" s="323"/>
      <c r="AV74" s="323"/>
    </row>
    <row r="75" spans="1:48" ht="15" customHeight="1" thickTop="1" thickBot="1" x14ac:dyDescent="0.55000000000000004">
      <c r="A75" s="325">
        <v>31</v>
      </c>
      <c r="B75" s="320" t="str">
        <f>IF(ISERROR(VLOOKUP(A75,参加チーム!$A:$B,2,FALSE))=TRUE,"",VLOOKUP(A75,参加チーム!$A:$B,2,FALSE))</f>
        <v>くにさき東ＦＣ</v>
      </c>
      <c r="C75" s="320"/>
      <c r="D75" s="320"/>
      <c r="E75" s="320"/>
      <c r="F75" s="320"/>
      <c r="G75" s="322" t="s">
        <v>160</v>
      </c>
      <c r="H75" s="323"/>
      <c r="I75" s="323"/>
      <c r="J75" s="343" t="s">
        <v>175</v>
      </c>
      <c r="K75" s="349"/>
      <c r="L75" s="360" t="str">
        <f>L68</f>
        <v>別府Ⅱ</v>
      </c>
      <c r="M75" s="340"/>
      <c r="N75" s="371"/>
      <c r="O75" s="89"/>
      <c r="P75" s="91"/>
      <c r="Q75" s="92"/>
      <c r="R75" s="225"/>
      <c r="S75" s="211"/>
      <c r="T75" s="225"/>
      <c r="U75" s="90"/>
      <c r="V75" s="91"/>
      <c r="W75" s="235"/>
      <c r="X75" s="236"/>
      <c r="Y75" s="236"/>
      <c r="Z75" s="212"/>
      <c r="AA75" s="236"/>
      <c r="AB75" s="89"/>
      <c r="AC75" s="89"/>
      <c r="AD75" s="90"/>
      <c r="AE75" s="92"/>
      <c r="AF75" s="89"/>
      <c r="AG75" s="92"/>
      <c r="AH75" s="89"/>
      <c r="AI75" s="360" t="str">
        <f>AI68</f>
        <v>速杵国Ⅱ</v>
      </c>
      <c r="AJ75" s="340"/>
      <c r="AK75" s="341"/>
      <c r="AL75" s="354" t="s">
        <v>192</v>
      </c>
      <c r="AM75" s="328"/>
      <c r="AN75" s="325">
        <v>80</v>
      </c>
      <c r="AO75" s="320" t="str">
        <f>IF(ISERROR(VLOOKUP(AN75,参加チーム!$A:$B,2,FALSE))=TRUE,"",VLOOKUP(AN75,参加チーム!$A:$B,2,FALSE))</f>
        <v>西の台ＪＦＣ</v>
      </c>
      <c r="AP75" s="320"/>
      <c r="AQ75" s="320"/>
      <c r="AR75" s="320"/>
      <c r="AS75" s="320"/>
      <c r="AT75" s="322" t="s">
        <v>161</v>
      </c>
      <c r="AU75" s="323"/>
      <c r="AV75" s="323"/>
    </row>
    <row r="76" spans="1:48" ht="15" customHeight="1" thickTop="1" thickBot="1" x14ac:dyDescent="0.55000000000000004">
      <c r="A76" s="325"/>
      <c r="B76" s="321"/>
      <c r="C76" s="321"/>
      <c r="D76" s="321"/>
      <c r="E76" s="321"/>
      <c r="F76" s="321"/>
      <c r="G76" s="323"/>
      <c r="H76" s="323"/>
      <c r="I76" s="323"/>
      <c r="J76" s="101"/>
      <c r="K76" s="103"/>
      <c r="L76" s="332" t="s">
        <v>208</v>
      </c>
      <c r="M76" s="332"/>
      <c r="N76" s="334"/>
      <c r="O76" s="192"/>
      <c r="P76" s="203"/>
      <c r="Q76" s="92"/>
      <c r="R76" s="225"/>
      <c r="S76" s="211"/>
      <c r="T76" s="225"/>
      <c r="U76" s="90"/>
      <c r="V76" s="91"/>
      <c r="W76" s="235"/>
      <c r="X76" s="236"/>
      <c r="Y76" s="236"/>
      <c r="Z76" s="212"/>
      <c r="AA76" s="236"/>
      <c r="AB76" s="89"/>
      <c r="AC76" s="89"/>
      <c r="AD76" s="90"/>
      <c r="AE76" s="92"/>
      <c r="AF76" s="89"/>
      <c r="AG76" s="191"/>
      <c r="AH76" s="192"/>
      <c r="AI76" s="338" t="s">
        <v>208</v>
      </c>
      <c r="AJ76" s="332"/>
      <c r="AK76" s="332"/>
      <c r="AL76" s="90"/>
      <c r="AM76" s="90"/>
      <c r="AN76" s="325"/>
      <c r="AO76" s="321"/>
      <c r="AP76" s="321"/>
      <c r="AQ76" s="321"/>
      <c r="AR76" s="321"/>
      <c r="AS76" s="321"/>
      <c r="AT76" s="323"/>
      <c r="AU76" s="323"/>
      <c r="AV76" s="323"/>
    </row>
    <row r="77" spans="1:48" ht="15" customHeight="1" thickTop="1" thickBot="1" x14ac:dyDescent="0.55000000000000004">
      <c r="A77" s="335">
        <v>32</v>
      </c>
      <c r="B77" s="320" t="str">
        <f>IF(ISERROR(VLOOKUP(A77,参加チーム!$A:$B,2,FALSE))=TRUE,"",VLOOKUP(A77,参加チーム!$A:$B,2,FALSE))</f>
        <v>ＦＣ中津ジュニア</v>
      </c>
      <c r="C77" s="320"/>
      <c r="D77" s="320"/>
      <c r="E77" s="320"/>
      <c r="F77" s="320"/>
      <c r="G77" s="322" t="s">
        <v>162</v>
      </c>
      <c r="H77" s="323"/>
      <c r="I77" s="323"/>
      <c r="J77" s="192"/>
      <c r="K77" s="192"/>
      <c r="L77" s="332" t="s">
        <v>224</v>
      </c>
      <c r="M77" s="332"/>
      <c r="N77" s="332"/>
      <c r="O77" s="206"/>
      <c r="P77" s="198"/>
      <c r="Q77" s="90"/>
      <c r="R77" s="225"/>
      <c r="S77" s="211"/>
      <c r="T77" s="225"/>
      <c r="U77" s="90"/>
      <c r="V77" s="91"/>
      <c r="W77" s="235"/>
      <c r="X77" s="236"/>
      <c r="Y77" s="236"/>
      <c r="Z77" s="212"/>
      <c r="AA77" s="236"/>
      <c r="AB77" s="89"/>
      <c r="AC77" s="89"/>
      <c r="AD77" s="90"/>
      <c r="AE77" s="92"/>
      <c r="AF77" s="89"/>
      <c r="AG77" s="198"/>
      <c r="AH77" s="199"/>
      <c r="AI77" s="332" t="s">
        <v>240</v>
      </c>
      <c r="AJ77" s="332"/>
      <c r="AK77" s="332"/>
      <c r="AL77" s="192"/>
      <c r="AM77" s="192"/>
      <c r="AN77" s="335">
        <v>81</v>
      </c>
      <c r="AO77" s="320" t="str">
        <f>IF(ISERROR(VLOOKUP(AN77,参加チーム!$A:$B,2,FALSE))=TRUE,"",VLOOKUP(AN77,参加チーム!$A:$B,2,FALSE))</f>
        <v>下毛ＦＣ</v>
      </c>
      <c r="AP77" s="320"/>
      <c r="AQ77" s="320"/>
      <c r="AR77" s="320"/>
      <c r="AS77" s="320"/>
      <c r="AT77" s="322" t="s">
        <v>162</v>
      </c>
      <c r="AU77" s="323"/>
      <c r="AV77" s="323"/>
    </row>
    <row r="78" spans="1:48" ht="15" customHeight="1" thickTop="1" x14ac:dyDescent="0.4">
      <c r="A78" s="335"/>
      <c r="B78" s="321"/>
      <c r="C78" s="321"/>
      <c r="D78" s="321"/>
      <c r="E78" s="321"/>
      <c r="F78" s="321"/>
      <c r="G78" s="323"/>
      <c r="H78" s="323"/>
      <c r="I78" s="323"/>
      <c r="J78" s="198"/>
      <c r="K78" s="198"/>
      <c r="L78" s="198"/>
      <c r="M78" s="198"/>
      <c r="N78" s="198"/>
      <c r="O78" s="90"/>
      <c r="P78" s="15"/>
      <c r="Q78" s="15"/>
      <c r="R78" s="15"/>
      <c r="S78" s="211"/>
      <c r="T78" s="225"/>
      <c r="U78" s="90"/>
      <c r="V78" s="91"/>
      <c r="W78" s="235"/>
      <c r="X78" s="236"/>
      <c r="Y78" s="236"/>
      <c r="Z78" s="212"/>
      <c r="AA78" s="236"/>
      <c r="AB78" s="89"/>
      <c r="AC78" s="89"/>
      <c r="AD78" s="90"/>
      <c r="AE78" s="16"/>
      <c r="AF78" s="15"/>
      <c r="AG78" s="15"/>
      <c r="AH78" s="90"/>
      <c r="AI78" s="198"/>
      <c r="AJ78" s="198"/>
      <c r="AK78" s="198"/>
      <c r="AL78" s="198"/>
      <c r="AM78" s="198"/>
      <c r="AN78" s="335"/>
      <c r="AO78" s="321"/>
      <c r="AP78" s="321"/>
      <c r="AQ78" s="321"/>
      <c r="AR78" s="321"/>
      <c r="AS78" s="321"/>
      <c r="AT78" s="323"/>
      <c r="AU78" s="323"/>
      <c r="AV78" s="323"/>
    </row>
    <row r="79" spans="1:48" ht="15" customHeight="1" thickBot="1" x14ac:dyDescent="0.55000000000000004">
      <c r="A79" s="325"/>
      <c r="B79" s="325" t="str">
        <f>IF(ISERROR(VLOOKUP(A79,参加チーム!$A:$B,2,FALSE))=TRUE,"",VLOOKUP(A79,参加チーム!$A:$B,2,FALSE))</f>
        <v/>
      </c>
      <c r="C79" s="325"/>
      <c r="D79" s="325"/>
      <c r="E79" s="325"/>
      <c r="F79" s="325"/>
      <c r="G79" s="324"/>
      <c r="H79" s="324"/>
      <c r="I79" s="324"/>
      <c r="J79" s="101"/>
      <c r="K79" s="101"/>
      <c r="L79" s="101"/>
      <c r="M79" s="101"/>
      <c r="N79" s="101"/>
      <c r="O79" s="101"/>
      <c r="P79" s="326" t="s">
        <v>212</v>
      </c>
      <c r="Q79" s="326"/>
      <c r="R79" s="326"/>
      <c r="S79" s="231"/>
      <c r="T79" s="221"/>
      <c r="U79" s="101"/>
      <c r="V79" s="102"/>
      <c r="W79" s="235"/>
      <c r="X79" s="236"/>
      <c r="Y79" s="236"/>
      <c r="Z79" s="212"/>
      <c r="AA79" s="236"/>
      <c r="AB79" s="103"/>
      <c r="AC79" s="103"/>
      <c r="AD79" s="101"/>
      <c r="AE79" s="331" t="s">
        <v>213</v>
      </c>
      <c r="AF79" s="326"/>
      <c r="AG79" s="326"/>
      <c r="AH79" s="101"/>
      <c r="AI79" s="101"/>
      <c r="AJ79" s="101"/>
      <c r="AK79" s="101"/>
      <c r="AL79" s="101"/>
      <c r="AM79" s="101"/>
      <c r="AN79" s="325"/>
      <c r="AO79" s="325" t="str">
        <f>IF(ISERROR(VLOOKUP(AN79,参加チーム!$A:$B,2,FALSE))=TRUE,"",VLOOKUP(AN79,参加チーム!$A:$B,2,FALSE))</f>
        <v/>
      </c>
      <c r="AP79" s="325"/>
      <c r="AQ79" s="325"/>
      <c r="AR79" s="325"/>
      <c r="AS79" s="325"/>
      <c r="AT79" s="324"/>
      <c r="AU79" s="324"/>
      <c r="AV79" s="324"/>
    </row>
    <row r="80" spans="1:48" ht="15" customHeight="1" thickTop="1" x14ac:dyDescent="0.4">
      <c r="A80" s="325"/>
      <c r="B80" s="325"/>
      <c r="C80" s="325"/>
      <c r="D80" s="325"/>
      <c r="E80" s="325"/>
      <c r="F80" s="325"/>
      <c r="G80" s="324"/>
      <c r="H80" s="324"/>
      <c r="I80" s="324"/>
      <c r="J80" s="101"/>
      <c r="K80" s="101"/>
      <c r="L80" s="101"/>
      <c r="M80" s="101"/>
      <c r="N80" s="101"/>
      <c r="O80" s="101"/>
      <c r="P80" s="333" t="s">
        <v>265</v>
      </c>
      <c r="Q80" s="333"/>
      <c r="R80" s="334"/>
      <c r="S80" s="224"/>
      <c r="T80" s="226"/>
      <c r="U80" s="101"/>
      <c r="V80" s="102"/>
      <c r="W80" s="235"/>
      <c r="X80" s="236"/>
      <c r="Y80" s="236"/>
      <c r="Z80" s="212"/>
      <c r="AA80" s="236"/>
      <c r="AB80" s="103"/>
      <c r="AC80" s="234"/>
      <c r="AD80" s="228"/>
      <c r="AE80" s="326" t="s">
        <v>202</v>
      </c>
      <c r="AF80" s="326"/>
      <c r="AG80" s="326"/>
      <c r="AH80" s="101"/>
      <c r="AI80" s="101"/>
      <c r="AJ80" s="101"/>
      <c r="AK80" s="101"/>
      <c r="AL80" s="101"/>
      <c r="AM80" s="101"/>
      <c r="AN80" s="325"/>
      <c r="AO80" s="325"/>
      <c r="AP80" s="325"/>
      <c r="AQ80" s="325"/>
      <c r="AR80" s="325"/>
      <c r="AS80" s="325"/>
      <c r="AT80" s="324"/>
      <c r="AU80" s="324"/>
      <c r="AV80" s="324"/>
    </row>
    <row r="81" spans="1:48" ht="15" customHeight="1" thickBot="1" x14ac:dyDescent="0.55000000000000004">
      <c r="A81" s="335">
        <v>33</v>
      </c>
      <c r="B81" s="320" t="str">
        <f>IF(ISERROR(VLOOKUP(A81,参加チーム!$A:$B,2,FALSE))=TRUE,"",VLOOKUP(A81,参加チーム!$A:$B,2,FALSE))</f>
        <v>佐伯リベロフットボールクラブ</v>
      </c>
      <c r="C81" s="320"/>
      <c r="D81" s="320"/>
      <c r="E81" s="320"/>
      <c r="F81" s="320"/>
      <c r="G81" s="322" t="s">
        <v>159</v>
      </c>
      <c r="H81" s="323"/>
      <c r="I81" s="323"/>
      <c r="J81" s="194"/>
      <c r="K81" s="194"/>
      <c r="L81" s="194"/>
      <c r="M81" s="194"/>
      <c r="N81" s="194"/>
      <c r="O81" s="90"/>
      <c r="P81" s="333" t="s">
        <v>268</v>
      </c>
      <c r="Q81" s="333"/>
      <c r="R81" s="334"/>
      <c r="U81" s="92"/>
      <c r="V81" s="91"/>
      <c r="W81" s="235"/>
      <c r="X81" s="236"/>
      <c r="Y81" s="236"/>
      <c r="Z81" s="212"/>
      <c r="AA81" s="236"/>
      <c r="AB81" s="103"/>
      <c r="AC81" s="224"/>
      <c r="AD81" s="237"/>
      <c r="AE81" s="332" t="s">
        <v>272</v>
      </c>
      <c r="AF81" s="332"/>
      <c r="AG81" s="332"/>
      <c r="AH81" s="90"/>
      <c r="AI81" s="90"/>
      <c r="AJ81" s="90"/>
      <c r="AK81" s="90"/>
      <c r="AL81" s="90"/>
      <c r="AM81" s="90"/>
      <c r="AN81" s="335">
        <v>82</v>
      </c>
      <c r="AO81" s="320" t="str">
        <f>IF(ISERROR(VLOOKUP(AN81,参加チーム!$A:$B,2,FALSE))=TRUE,"",VLOOKUP(AN81,参加チーム!$A:$B,2,FALSE))</f>
        <v>きつきＦＣ</v>
      </c>
      <c r="AP81" s="320"/>
      <c r="AQ81" s="320"/>
      <c r="AR81" s="320"/>
      <c r="AS81" s="320"/>
      <c r="AT81" s="322" t="s">
        <v>160</v>
      </c>
      <c r="AU81" s="323"/>
      <c r="AV81" s="323"/>
    </row>
    <row r="82" spans="1:48" ht="15" customHeight="1" thickTop="1" thickBot="1" x14ac:dyDescent="0.55000000000000004">
      <c r="A82" s="335"/>
      <c r="B82" s="321"/>
      <c r="C82" s="321"/>
      <c r="D82" s="321"/>
      <c r="E82" s="321"/>
      <c r="F82" s="321"/>
      <c r="G82" s="323"/>
      <c r="H82" s="323"/>
      <c r="I82" s="323"/>
      <c r="J82" s="101"/>
      <c r="K82" s="192"/>
      <c r="L82" s="332" t="str">
        <f>L68</f>
        <v>別府Ⅱ</v>
      </c>
      <c r="M82" s="332"/>
      <c r="N82" s="332"/>
      <c r="O82" s="204"/>
      <c r="P82" s="215"/>
      <c r="Q82" s="83"/>
      <c r="R82" s="85"/>
      <c r="S82" s="92"/>
      <c r="T82" s="91"/>
      <c r="U82" s="92"/>
      <c r="V82" s="91"/>
      <c r="W82" s="235"/>
      <c r="X82" s="236"/>
      <c r="Y82" s="236"/>
      <c r="Z82" s="212"/>
      <c r="AA82" s="236"/>
      <c r="AB82" s="103"/>
      <c r="AC82" s="224"/>
      <c r="AD82" s="212"/>
      <c r="AE82" s="84"/>
      <c r="AF82" s="84"/>
      <c r="AG82" s="84"/>
      <c r="AH82" s="192"/>
      <c r="AI82" s="355" t="str">
        <f>AI68</f>
        <v>速杵国Ⅱ</v>
      </c>
      <c r="AJ82" s="339"/>
      <c r="AK82" s="339"/>
      <c r="AL82" s="87"/>
      <c r="AM82" s="87"/>
      <c r="AN82" s="335"/>
      <c r="AO82" s="321"/>
      <c r="AP82" s="321"/>
      <c r="AQ82" s="321"/>
      <c r="AR82" s="321"/>
      <c r="AS82" s="321"/>
      <c r="AT82" s="323"/>
      <c r="AU82" s="323"/>
      <c r="AV82" s="323"/>
    </row>
    <row r="83" spans="1:48" ht="15" customHeight="1" thickTop="1" thickBot="1" x14ac:dyDescent="0.55000000000000004">
      <c r="A83" s="325">
        <v>34</v>
      </c>
      <c r="B83" s="320" t="str">
        <f>IF(ISERROR(VLOOKUP(A83,参加チーム!$A:$B,2,FALSE))=TRUE,"",VLOOKUP(A83,参加チーム!$A:$B,2,FALSE))</f>
        <v>滝尾下郡サッカースポーツ少年団</v>
      </c>
      <c r="C83" s="320"/>
      <c r="D83" s="320"/>
      <c r="E83" s="320"/>
      <c r="F83" s="320"/>
      <c r="G83" s="322" t="s">
        <v>161</v>
      </c>
      <c r="H83" s="323"/>
      <c r="I83" s="323"/>
      <c r="J83" s="99"/>
      <c r="K83" s="101"/>
      <c r="L83" s="333" t="s">
        <v>209</v>
      </c>
      <c r="M83" s="333"/>
      <c r="N83" s="334"/>
      <c r="O83" s="192"/>
      <c r="P83" s="192"/>
      <c r="Q83" s="211"/>
      <c r="R83" s="203"/>
      <c r="S83" s="92"/>
      <c r="T83" s="91"/>
      <c r="U83" s="92"/>
      <c r="V83" s="91"/>
      <c r="W83" s="235"/>
      <c r="X83" s="236"/>
      <c r="Y83" s="236"/>
      <c r="Z83" s="212"/>
      <c r="AA83" s="236"/>
      <c r="AB83" s="103"/>
      <c r="AC83" s="224"/>
      <c r="AD83" s="212"/>
      <c r="AE83" s="225"/>
      <c r="AF83" s="89"/>
      <c r="AG83" s="197"/>
      <c r="AH83" s="199"/>
      <c r="AI83" s="332" t="s">
        <v>211</v>
      </c>
      <c r="AJ83" s="332"/>
      <c r="AK83" s="332"/>
      <c r="AL83" s="90"/>
      <c r="AM83" s="180"/>
      <c r="AN83" s="325">
        <v>83</v>
      </c>
      <c r="AO83" s="320" t="str">
        <f>IF(ISERROR(VLOOKUP(AN83,参加チーム!$A:$B,2,FALSE))=TRUE,"",VLOOKUP(AN83,参加チーム!$A:$B,2,FALSE))</f>
        <v>由布川サッカースポーツ少年団</v>
      </c>
      <c r="AP83" s="320"/>
      <c r="AQ83" s="320"/>
      <c r="AR83" s="320"/>
      <c r="AS83" s="320"/>
      <c r="AT83" s="322" t="s">
        <v>161</v>
      </c>
      <c r="AU83" s="323"/>
      <c r="AV83" s="323"/>
    </row>
    <row r="84" spans="1:48" ht="15" customHeight="1" thickTop="1" thickBot="1" x14ac:dyDescent="0.55000000000000004">
      <c r="A84" s="325"/>
      <c r="B84" s="321"/>
      <c r="C84" s="321"/>
      <c r="D84" s="321"/>
      <c r="E84" s="321"/>
      <c r="F84" s="321"/>
      <c r="G84" s="323"/>
      <c r="H84" s="323"/>
      <c r="I84" s="323"/>
      <c r="J84" s="339" t="s">
        <v>285</v>
      </c>
      <c r="K84" s="344"/>
      <c r="L84" s="338" t="s">
        <v>225</v>
      </c>
      <c r="M84" s="332"/>
      <c r="N84" s="334"/>
      <c r="O84" s="89"/>
      <c r="P84" s="192"/>
      <c r="Q84" s="211"/>
      <c r="R84" s="203"/>
      <c r="S84" s="92"/>
      <c r="T84" s="91"/>
      <c r="U84" s="92"/>
      <c r="V84" s="91"/>
      <c r="W84" s="235"/>
      <c r="X84" s="236"/>
      <c r="Y84" s="236"/>
      <c r="Z84" s="212"/>
      <c r="AA84" s="236"/>
      <c r="AB84" s="89"/>
      <c r="AC84" s="224"/>
      <c r="AD84" s="212"/>
      <c r="AE84" s="225"/>
      <c r="AF84" s="89"/>
      <c r="AG84" s="191"/>
      <c r="AH84" s="212"/>
      <c r="AI84" s="328" t="s">
        <v>241</v>
      </c>
      <c r="AJ84" s="328"/>
      <c r="AK84" s="329"/>
      <c r="AL84" s="345" t="s">
        <v>285</v>
      </c>
      <c r="AM84" s="340"/>
      <c r="AN84" s="325"/>
      <c r="AO84" s="321"/>
      <c r="AP84" s="321"/>
      <c r="AQ84" s="321"/>
      <c r="AR84" s="321"/>
      <c r="AS84" s="321"/>
      <c r="AT84" s="323"/>
      <c r="AU84" s="323"/>
      <c r="AV84" s="323"/>
    </row>
    <row r="85" spans="1:48" ht="15" customHeight="1" thickTop="1" thickBot="1" x14ac:dyDescent="0.55000000000000004">
      <c r="A85" s="325">
        <v>35</v>
      </c>
      <c r="B85" s="320" t="str">
        <f>IF(ISERROR(VLOOKUP(A85,参加チーム!$A:$B,2,FALSE))=TRUE,"",VLOOKUP(A85,参加チーム!$A:$B,2,FALSE))</f>
        <v>竹田直入ＦＣ</v>
      </c>
      <c r="C85" s="320"/>
      <c r="D85" s="320"/>
      <c r="E85" s="320"/>
      <c r="F85" s="320"/>
      <c r="G85" s="322" t="s">
        <v>166</v>
      </c>
      <c r="H85" s="323"/>
      <c r="I85" s="323"/>
      <c r="J85" s="328" t="s">
        <v>183</v>
      </c>
      <c r="K85" s="329"/>
      <c r="L85" s="184"/>
      <c r="M85" s="181"/>
      <c r="N85" s="181"/>
      <c r="O85" s="89"/>
      <c r="P85" s="192"/>
      <c r="Q85" s="211"/>
      <c r="R85" s="203"/>
      <c r="S85" s="92"/>
      <c r="T85" s="91"/>
      <c r="U85" s="92"/>
      <c r="V85" s="91"/>
      <c r="W85" s="235"/>
      <c r="X85" s="236"/>
      <c r="Y85" s="236"/>
      <c r="Z85" s="212"/>
      <c r="AA85" s="236"/>
      <c r="AB85" s="89"/>
      <c r="AC85" s="224"/>
      <c r="AD85" s="212"/>
      <c r="AE85" s="225"/>
      <c r="AF85" s="89"/>
      <c r="AG85" s="92"/>
      <c r="AH85" s="89"/>
      <c r="AI85" s="89"/>
      <c r="AJ85" s="89"/>
      <c r="AK85" s="90"/>
      <c r="AL85" s="342" t="s">
        <v>193</v>
      </c>
      <c r="AM85" s="343"/>
      <c r="AN85" s="325">
        <v>84</v>
      </c>
      <c r="AO85" s="320" t="str">
        <f>IF(ISERROR(VLOOKUP(AN85,参加チーム!$A:$B,2,FALSE))=TRUE,"",VLOOKUP(AN85,参加チーム!$A:$B,2,FALSE))</f>
        <v>県央おおのＪＦＣ</v>
      </c>
      <c r="AP85" s="320"/>
      <c r="AQ85" s="320"/>
      <c r="AR85" s="320"/>
      <c r="AS85" s="320"/>
      <c r="AT85" s="322" t="s">
        <v>166</v>
      </c>
      <c r="AU85" s="323"/>
      <c r="AV85" s="323"/>
    </row>
    <row r="86" spans="1:48" ht="15" customHeight="1" thickTop="1" thickBot="1" x14ac:dyDescent="0.55000000000000004">
      <c r="A86" s="325"/>
      <c r="B86" s="321"/>
      <c r="C86" s="321"/>
      <c r="D86" s="321"/>
      <c r="E86" s="321"/>
      <c r="F86" s="321"/>
      <c r="G86" s="323"/>
      <c r="H86" s="323"/>
      <c r="I86" s="323"/>
      <c r="J86" s="101"/>
      <c r="K86" s="101"/>
      <c r="L86" s="90"/>
      <c r="M86" s="90"/>
      <c r="N86" s="350" t="str">
        <f>L68</f>
        <v>別府Ⅱ</v>
      </c>
      <c r="O86" s="350"/>
      <c r="P86" s="350"/>
      <c r="Q86" s="204"/>
      <c r="R86" s="196"/>
      <c r="S86" s="92"/>
      <c r="T86" s="91"/>
      <c r="U86" s="92"/>
      <c r="V86" s="91"/>
      <c r="W86" s="235"/>
      <c r="X86" s="236"/>
      <c r="Y86" s="236"/>
      <c r="Z86" s="212"/>
      <c r="AA86" s="236"/>
      <c r="AB86" s="89"/>
      <c r="AC86" s="224"/>
      <c r="AD86" s="212"/>
      <c r="AE86" s="225"/>
      <c r="AF86" s="192"/>
      <c r="AG86" s="338" t="str">
        <f>AI82</f>
        <v>速杵国Ⅱ</v>
      </c>
      <c r="AH86" s="332"/>
      <c r="AI86" s="332"/>
      <c r="AJ86" s="89"/>
      <c r="AK86" s="90"/>
      <c r="AL86" s="90"/>
      <c r="AM86" s="90"/>
      <c r="AN86" s="325"/>
      <c r="AO86" s="321"/>
      <c r="AP86" s="321"/>
      <c r="AQ86" s="321"/>
      <c r="AR86" s="321"/>
      <c r="AS86" s="321"/>
      <c r="AT86" s="323"/>
      <c r="AU86" s="323"/>
      <c r="AV86" s="323"/>
    </row>
    <row r="87" spans="1:48" ht="15" customHeight="1" thickTop="1" x14ac:dyDescent="0.4">
      <c r="A87" s="325">
        <v>36</v>
      </c>
      <c r="B87" s="320" t="str">
        <f>IF(ISERROR(VLOOKUP(A87,参加チーム!$A:$B,2,FALSE))=TRUE,"",VLOOKUP(A87,参加チーム!$A:$B,2,FALSE))</f>
        <v>臼杵ＳＳＳ</v>
      </c>
      <c r="C87" s="320"/>
      <c r="D87" s="320"/>
      <c r="E87" s="320"/>
      <c r="F87" s="320"/>
      <c r="G87" s="322" t="s">
        <v>158</v>
      </c>
      <c r="H87" s="323"/>
      <c r="I87" s="323"/>
      <c r="J87" s="99"/>
      <c r="K87" s="101"/>
      <c r="L87" s="90"/>
      <c r="M87" s="90"/>
      <c r="N87" s="350" t="s">
        <v>204</v>
      </c>
      <c r="O87" s="350"/>
      <c r="P87" s="351"/>
      <c r="Q87" s="89"/>
      <c r="R87" s="90"/>
      <c r="S87" s="90"/>
      <c r="T87" s="91"/>
      <c r="U87" s="92"/>
      <c r="V87" s="91"/>
      <c r="W87" s="235"/>
      <c r="X87" s="236"/>
      <c r="Y87" s="236"/>
      <c r="Z87" s="212"/>
      <c r="AA87" s="236"/>
      <c r="AB87" s="89"/>
      <c r="AC87" s="92"/>
      <c r="AD87" s="89"/>
      <c r="AE87" s="198"/>
      <c r="AF87" s="199"/>
      <c r="AG87" s="332" t="s">
        <v>204</v>
      </c>
      <c r="AH87" s="332"/>
      <c r="AI87" s="332"/>
      <c r="AJ87" s="89"/>
      <c r="AK87" s="90"/>
      <c r="AL87" s="90"/>
      <c r="AM87" s="90"/>
      <c r="AN87" s="325">
        <v>85</v>
      </c>
      <c r="AO87" s="320" t="str">
        <f>IF(ISERROR(VLOOKUP(AN87,参加チーム!$A:$B,2,FALSE))=TRUE,"",VLOOKUP(AN87,参加チーム!$A:$B,2,FALSE))</f>
        <v>中津豊南フットボールクラブ</v>
      </c>
      <c r="AP87" s="320"/>
      <c r="AQ87" s="320"/>
      <c r="AR87" s="320"/>
      <c r="AS87" s="320"/>
      <c r="AT87" s="322" t="s">
        <v>162</v>
      </c>
      <c r="AU87" s="323"/>
      <c r="AV87" s="323"/>
    </row>
    <row r="88" spans="1:48" ht="15" customHeight="1" thickBot="1" x14ac:dyDescent="0.55000000000000004">
      <c r="A88" s="325"/>
      <c r="B88" s="321"/>
      <c r="C88" s="321"/>
      <c r="D88" s="321"/>
      <c r="E88" s="321"/>
      <c r="F88" s="321"/>
      <c r="G88" s="323"/>
      <c r="H88" s="323"/>
      <c r="I88" s="323"/>
      <c r="J88" s="339" t="s">
        <v>293</v>
      </c>
      <c r="K88" s="344"/>
      <c r="L88" s="171"/>
      <c r="M88" s="172"/>
      <c r="N88" s="326" t="s">
        <v>252</v>
      </c>
      <c r="O88" s="326"/>
      <c r="P88" s="327"/>
      <c r="Q88" s="89"/>
      <c r="R88" s="90"/>
      <c r="S88" s="90"/>
      <c r="T88" s="91"/>
      <c r="U88" s="92"/>
      <c r="V88" s="91"/>
      <c r="W88" s="235"/>
      <c r="X88" s="236"/>
      <c r="Y88" s="236"/>
      <c r="Z88" s="212"/>
      <c r="AA88" s="236"/>
      <c r="AB88" s="89"/>
      <c r="AC88" s="92"/>
      <c r="AD88" s="89"/>
      <c r="AE88" s="192"/>
      <c r="AF88" s="212"/>
      <c r="AG88" s="332" t="s">
        <v>260</v>
      </c>
      <c r="AH88" s="332"/>
      <c r="AI88" s="332"/>
      <c r="AJ88" s="89"/>
      <c r="AK88" s="90"/>
      <c r="AL88" s="355" t="s">
        <v>49</v>
      </c>
      <c r="AM88" s="339"/>
      <c r="AN88" s="325"/>
      <c r="AO88" s="321"/>
      <c r="AP88" s="321"/>
      <c r="AQ88" s="321"/>
      <c r="AR88" s="321"/>
      <c r="AS88" s="321"/>
      <c r="AT88" s="323"/>
      <c r="AU88" s="323"/>
      <c r="AV88" s="323"/>
    </row>
    <row r="89" spans="1:48" ht="15" customHeight="1" thickTop="1" thickBot="1" x14ac:dyDescent="0.55000000000000004">
      <c r="A89" s="325">
        <v>37</v>
      </c>
      <c r="B89" s="320" t="str">
        <f>IF(ISERROR(VLOOKUP(A89,参加チーム!$A:$B,2,FALSE))=TRUE,"",VLOOKUP(A89,参加チーム!$A:$B,2,FALSE))</f>
        <v>カティオーラフットボールクラブ　松岡</v>
      </c>
      <c r="C89" s="320"/>
      <c r="D89" s="320"/>
      <c r="E89" s="320"/>
      <c r="F89" s="320"/>
      <c r="G89" s="322" t="s">
        <v>161</v>
      </c>
      <c r="H89" s="323"/>
      <c r="I89" s="323"/>
      <c r="J89" s="328" t="s">
        <v>176</v>
      </c>
      <c r="K89" s="329"/>
      <c r="L89" s="345" t="str">
        <f>L68</f>
        <v>別府Ⅱ</v>
      </c>
      <c r="M89" s="340"/>
      <c r="N89" s="340"/>
      <c r="O89" s="211"/>
      <c r="P89" s="203"/>
      <c r="Q89" s="89"/>
      <c r="R89" s="90"/>
      <c r="S89" s="90"/>
      <c r="T89" s="91"/>
      <c r="U89" s="92"/>
      <c r="V89" s="91"/>
      <c r="W89" s="235"/>
      <c r="X89" s="236"/>
      <c r="Y89" s="236"/>
      <c r="Z89" s="212"/>
      <c r="AA89" s="236"/>
      <c r="AB89" s="89"/>
      <c r="AC89" s="92"/>
      <c r="AD89" s="89"/>
      <c r="AE89" s="192"/>
      <c r="AF89" s="212"/>
      <c r="AG89" s="192"/>
      <c r="AH89" s="192"/>
      <c r="AI89" s="360" t="str">
        <f>AI82</f>
        <v>速杵国Ⅱ</v>
      </c>
      <c r="AJ89" s="340"/>
      <c r="AK89" s="341"/>
      <c r="AL89" s="354" t="s">
        <v>194</v>
      </c>
      <c r="AM89" s="328"/>
      <c r="AN89" s="325">
        <v>86</v>
      </c>
      <c r="AO89" s="320" t="str">
        <f>IF(ISERROR(VLOOKUP(AN89,参加チーム!$A:$B,2,FALSE))=TRUE,"",VLOOKUP(AN89,参加チーム!$A:$B,2,FALSE))</f>
        <v>上堅田少年サッカークラブ</v>
      </c>
      <c r="AP89" s="320"/>
      <c r="AQ89" s="320"/>
      <c r="AR89" s="320"/>
      <c r="AS89" s="320"/>
      <c r="AT89" s="322" t="s">
        <v>159</v>
      </c>
      <c r="AU89" s="323"/>
      <c r="AV89" s="323"/>
    </row>
    <row r="90" spans="1:48" ht="15" customHeight="1" thickTop="1" thickBot="1" x14ac:dyDescent="0.55000000000000004">
      <c r="A90" s="325"/>
      <c r="B90" s="321"/>
      <c r="C90" s="321"/>
      <c r="D90" s="321"/>
      <c r="E90" s="321"/>
      <c r="F90" s="321"/>
      <c r="G90" s="323"/>
      <c r="H90" s="323"/>
      <c r="I90" s="323"/>
      <c r="J90" s="101"/>
      <c r="K90" s="103"/>
      <c r="L90" s="332" t="s">
        <v>202</v>
      </c>
      <c r="M90" s="332"/>
      <c r="N90" s="332"/>
      <c r="O90" s="204"/>
      <c r="P90" s="196"/>
      <c r="Q90" s="89"/>
      <c r="R90" s="90"/>
      <c r="S90" s="90"/>
      <c r="T90" s="91"/>
      <c r="U90" s="92"/>
      <c r="V90" s="91"/>
      <c r="W90" s="235"/>
      <c r="X90" s="236"/>
      <c r="Y90" s="236"/>
      <c r="Z90" s="212"/>
      <c r="AA90" s="236"/>
      <c r="AB90" s="89"/>
      <c r="AC90" s="92"/>
      <c r="AD90" s="89"/>
      <c r="AE90" s="89"/>
      <c r="AF90" s="90"/>
      <c r="AG90" s="198"/>
      <c r="AH90" s="199"/>
      <c r="AI90" s="332" t="s">
        <v>202</v>
      </c>
      <c r="AJ90" s="332"/>
      <c r="AK90" s="332"/>
      <c r="AL90" s="90"/>
      <c r="AM90" s="90"/>
      <c r="AN90" s="325"/>
      <c r="AO90" s="321"/>
      <c r="AP90" s="321"/>
      <c r="AQ90" s="321"/>
      <c r="AR90" s="321"/>
      <c r="AS90" s="321"/>
      <c r="AT90" s="323"/>
      <c r="AU90" s="323"/>
      <c r="AV90" s="323"/>
    </row>
    <row r="91" spans="1:48" ht="15" customHeight="1" thickTop="1" thickBot="1" x14ac:dyDescent="0.55000000000000004">
      <c r="A91" s="335">
        <v>38</v>
      </c>
      <c r="B91" s="320" t="str">
        <f>IF(ISERROR(VLOOKUP(A91,参加チーム!$A:$B,2,FALSE))=TRUE,"",VLOOKUP(A91,参加チーム!$A:$B,2,FALSE))</f>
        <v>武蔵オークスサッカークラブ</v>
      </c>
      <c r="C91" s="320"/>
      <c r="D91" s="320"/>
      <c r="E91" s="320"/>
      <c r="F91" s="320"/>
      <c r="G91" s="322" t="s">
        <v>160</v>
      </c>
      <c r="H91" s="323"/>
      <c r="I91" s="323"/>
      <c r="J91" s="99"/>
      <c r="K91" s="99"/>
      <c r="L91" s="343" t="s">
        <v>226</v>
      </c>
      <c r="M91" s="343"/>
      <c r="N91" s="349"/>
      <c r="O91" s="89"/>
      <c r="P91" s="90"/>
      <c r="Q91" s="90"/>
      <c r="R91" s="90"/>
      <c r="S91" s="90"/>
      <c r="T91" s="91"/>
      <c r="U91" s="92"/>
      <c r="V91" s="91"/>
      <c r="W91" s="235"/>
      <c r="X91" s="236"/>
      <c r="Y91" s="236"/>
      <c r="Z91" s="212"/>
      <c r="AA91" s="236"/>
      <c r="AB91" s="89"/>
      <c r="AC91" s="92"/>
      <c r="AD91" s="89"/>
      <c r="AE91" s="89"/>
      <c r="AF91" s="90"/>
      <c r="AG91" s="192"/>
      <c r="AH91" s="212"/>
      <c r="AI91" s="332" t="s">
        <v>242</v>
      </c>
      <c r="AJ91" s="332"/>
      <c r="AK91" s="332"/>
      <c r="AL91" s="192"/>
      <c r="AM91" s="192"/>
      <c r="AN91" s="335">
        <v>87</v>
      </c>
      <c r="AO91" s="320" t="str">
        <f>IF(ISERROR(VLOOKUP(AN91,参加チーム!$A:$B,2,FALSE))=TRUE,"",VLOOKUP(AN91,参加チーム!$A:$B,2,FALSE))</f>
        <v>明野東サッカースポーツ少年団</v>
      </c>
      <c r="AP91" s="320"/>
      <c r="AQ91" s="320"/>
      <c r="AR91" s="320"/>
      <c r="AS91" s="320"/>
      <c r="AT91" s="322" t="s">
        <v>161</v>
      </c>
      <c r="AU91" s="323"/>
      <c r="AV91" s="323"/>
    </row>
    <row r="92" spans="1:48" ht="15" customHeight="1" thickTop="1" thickBot="1" x14ac:dyDescent="0.55000000000000004">
      <c r="A92" s="335"/>
      <c r="B92" s="321"/>
      <c r="C92" s="321"/>
      <c r="D92" s="321"/>
      <c r="E92" s="321"/>
      <c r="F92" s="321"/>
      <c r="G92" s="323"/>
      <c r="H92" s="323"/>
      <c r="I92" s="323"/>
      <c r="J92" s="101"/>
      <c r="K92" s="101"/>
      <c r="L92" s="90"/>
      <c r="M92" s="90"/>
      <c r="N92" s="90"/>
      <c r="O92" s="90"/>
      <c r="P92" s="90"/>
      <c r="Q92" s="90"/>
      <c r="R92" s="326" t="s">
        <v>212</v>
      </c>
      <c r="S92" s="326"/>
      <c r="T92" s="327"/>
      <c r="U92" s="224"/>
      <c r="V92" s="226"/>
      <c r="W92" s="235"/>
      <c r="X92" s="236"/>
      <c r="Y92" s="236"/>
      <c r="Z92" s="212"/>
      <c r="AA92" s="236"/>
      <c r="AB92" s="225"/>
      <c r="AC92" s="331" t="s">
        <v>213</v>
      </c>
      <c r="AD92" s="326"/>
      <c r="AE92" s="326"/>
      <c r="AF92" s="90"/>
      <c r="AG92" s="90"/>
      <c r="AH92" s="90"/>
      <c r="AI92" s="198"/>
      <c r="AJ92" s="198"/>
      <c r="AK92" s="198"/>
      <c r="AL92" s="198"/>
      <c r="AM92" s="198"/>
      <c r="AN92" s="335"/>
      <c r="AO92" s="321"/>
      <c r="AP92" s="321"/>
      <c r="AQ92" s="321"/>
      <c r="AR92" s="321"/>
      <c r="AS92" s="321"/>
      <c r="AT92" s="323"/>
      <c r="AU92" s="323"/>
      <c r="AV92" s="323"/>
    </row>
    <row r="93" spans="1:48" ht="15" customHeight="1" thickTop="1" thickBot="1" x14ac:dyDescent="0.55000000000000004">
      <c r="A93" s="335">
        <v>39</v>
      </c>
      <c r="B93" s="320" t="str">
        <f>IF(ISERROR(VLOOKUP(A93,参加チーム!$A:$B,2,FALSE))=TRUE,"",VLOOKUP(A93,参加チーム!$A:$B,2,FALSE))</f>
        <v>玖珠サッカースポーツ少年団</v>
      </c>
      <c r="C93" s="320"/>
      <c r="D93" s="320"/>
      <c r="E93" s="320"/>
      <c r="F93" s="320"/>
      <c r="G93" s="322" t="s">
        <v>164</v>
      </c>
      <c r="H93" s="323"/>
      <c r="I93" s="323"/>
      <c r="J93" s="99"/>
      <c r="K93" s="101"/>
      <c r="L93" s="90"/>
      <c r="M93" s="90"/>
      <c r="N93" s="90"/>
      <c r="O93" s="90"/>
      <c r="P93" s="90"/>
      <c r="Q93" s="90"/>
      <c r="R93" s="333" t="s">
        <v>204</v>
      </c>
      <c r="S93" s="333"/>
      <c r="T93" s="332"/>
      <c r="U93" s="229"/>
      <c r="V93" s="227"/>
      <c r="W93" s="89"/>
      <c r="X93" s="89"/>
      <c r="Y93" s="89"/>
      <c r="Z93" s="90"/>
      <c r="AA93" s="227"/>
      <c r="AB93" s="228"/>
      <c r="AC93" s="332" t="s">
        <v>204</v>
      </c>
      <c r="AD93" s="332"/>
      <c r="AE93" s="332"/>
      <c r="AF93" s="90"/>
      <c r="AG93" s="90"/>
      <c r="AH93" s="90"/>
      <c r="AI93" s="194"/>
      <c r="AJ93" s="194"/>
      <c r="AK93" s="194"/>
      <c r="AL93" s="194"/>
      <c r="AM93" s="194"/>
      <c r="AN93" s="335">
        <v>88</v>
      </c>
      <c r="AO93" s="320" t="str">
        <f>IF(ISERROR(VLOOKUP(AN93,参加チーム!$A:$B,2,FALSE))=TRUE,"",VLOOKUP(AN93,参加チーム!$A:$B,2,FALSE))</f>
        <v>ＦＣ　ＲＥＧＡＴＥ</v>
      </c>
      <c r="AP93" s="320"/>
      <c r="AQ93" s="320"/>
      <c r="AR93" s="320"/>
      <c r="AS93" s="320"/>
      <c r="AT93" s="322" t="s">
        <v>161</v>
      </c>
      <c r="AU93" s="323"/>
      <c r="AV93" s="323"/>
    </row>
    <row r="94" spans="1:48" ht="15" customHeight="1" thickTop="1" thickBot="1" x14ac:dyDescent="0.55000000000000004">
      <c r="A94" s="335"/>
      <c r="B94" s="321"/>
      <c r="C94" s="321"/>
      <c r="D94" s="321"/>
      <c r="E94" s="321"/>
      <c r="F94" s="321"/>
      <c r="G94" s="323"/>
      <c r="H94" s="323"/>
      <c r="I94" s="323"/>
      <c r="J94" s="101"/>
      <c r="K94" s="100"/>
      <c r="L94" s="372" t="s">
        <v>288</v>
      </c>
      <c r="M94" s="372"/>
      <c r="N94" s="373"/>
      <c r="O94" s="89"/>
      <c r="P94" s="90"/>
      <c r="Q94" s="90"/>
      <c r="R94" s="333" t="s">
        <v>275</v>
      </c>
      <c r="S94" s="333"/>
      <c r="T94" s="332"/>
      <c r="U94" s="211"/>
      <c r="V94" s="225"/>
      <c r="W94" s="90"/>
      <c r="X94" s="90"/>
      <c r="Y94" s="90"/>
      <c r="Z94" s="90"/>
      <c r="AA94" s="225"/>
      <c r="AB94" s="212"/>
      <c r="AC94" s="332" t="s">
        <v>277</v>
      </c>
      <c r="AD94" s="332"/>
      <c r="AE94" s="332"/>
      <c r="AF94" s="90"/>
      <c r="AG94" s="194"/>
      <c r="AH94" s="195"/>
      <c r="AI94" s="332" t="s">
        <v>291</v>
      </c>
      <c r="AJ94" s="332"/>
      <c r="AK94" s="332"/>
      <c r="AL94" s="192"/>
      <c r="AM94" s="192"/>
      <c r="AN94" s="335"/>
      <c r="AO94" s="321"/>
      <c r="AP94" s="321"/>
      <c r="AQ94" s="321"/>
      <c r="AR94" s="321"/>
      <c r="AS94" s="321"/>
      <c r="AT94" s="323"/>
      <c r="AU94" s="323"/>
      <c r="AV94" s="323"/>
    </row>
    <row r="95" spans="1:48" ht="15" customHeight="1" thickTop="1" thickBot="1" x14ac:dyDescent="0.55000000000000004">
      <c r="A95" s="325">
        <v>40</v>
      </c>
      <c r="B95" s="320" t="str">
        <f>IF(ISERROR(VLOOKUP(A95,参加チーム!$A:$B,2,FALSE))=TRUE,"",VLOOKUP(A95,参加チーム!$A:$B,2,FALSE))</f>
        <v>Ｓｈｙｎｔ　ＦＣ　Ｂ</v>
      </c>
      <c r="C95" s="320"/>
      <c r="D95" s="320"/>
      <c r="E95" s="320"/>
      <c r="F95" s="320"/>
      <c r="G95" s="322" t="s">
        <v>162</v>
      </c>
      <c r="H95" s="323"/>
      <c r="I95" s="323"/>
      <c r="J95" s="99"/>
      <c r="K95" s="101"/>
      <c r="L95" s="333" t="s">
        <v>207</v>
      </c>
      <c r="M95" s="333"/>
      <c r="N95" s="332"/>
      <c r="O95" s="206"/>
      <c r="P95" s="205"/>
      <c r="Q95" s="89"/>
      <c r="R95" s="90"/>
      <c r="S95" s="90"/>
      <c r="T95" s="225"/>
      <c r="U95" s="211"/>
      <c r="V95" s="225"/>
      <c r="W95" s="90"/>
      <c r="X95" s="90"/>
      <c r="Y95" s="90"/>
      <c r="Z95" s="90"/>
      <c r="AA95" s="225"/>
      <c r="AB95" s="212"/>
      <c r="AC95" s="225"/>
      <c r="AD95" s="89"/>
      <c r="AE95" s="192"/>
      <c r="AF95" s="212"/>
      <c r="AG95" s="192"/>
      <c r="AH95" s="89"/>
      <c r="AI95" s="338" t="s">
        <v>202</v>
      </c>
      <c r="AJ95" s="332"/>
      <c r="AK95" s="332"/>
      <c r="AL95" s="90"/>
      <c r="AM95" s="180"/>
      <c r="AN95" s="325">
        <v>89</v>
      </c>
      <c r="AO95" s="320" t="str">
        <f>IF(ISERROR(VLOOKUP(AN95,参加チーム!$A:$B,2,FALSE))=TRUE,"",VLOOKUP(AN95,参加チーム!$A:$B,2,FALSE))</f>
        <v>くにみＦＣ</v>
      </c>
      <c r="AP95" s="320"/>
      <c r="AQ95" s="320"/>
      <c r="AR95" s="320"/>
      <c r="AS95" s="320"/>
      <c r="AT95" s="322" t="s">
        <v>160</v>
      </c>
      <c r="AU95" s="323"/>
      <c r="AV95" s="323"/>
    </row>
    <row r="96" spans="1:48" ht="15" customHeight="1" thickTop="1" thickBot="1" x14ac:dyDescent="0.55000000000000004">
      <c r="A96" s="325"/>
      <c r="B96" s="321"/>
      <c r="C96" s="321"/>
      <c r="D96" s="321"/>
      <c r="E96" s="321"/>
      <c r="F96" s="321"/>
      <c r="G96" s="323"/>
      <c r="H96" s="323"/>
      <c r="I96" s="323"/>
      <c r="J96" s="336" t="s">
        <v>282</v>
      </c>
      <c r="K96" s="337"/>
      <c r="L96" s="338" t="s">
        <v>227</v>
      </c>
      <c r="M96" s="332"/>
      <c r="N96" s="332"/>
      <c r="O96" s="211"/>
      <c r="P96" s="203"/>
      <c r="Q96" s="89"/>
      <c r="R96" s="90"/>
      <c r="S96" s="90"/>
      <c r="T96" s="225"/>
      <c r="U96" s="211"/>
      <c r="V96" s="225"/>
      <c r="W96" s="90"/>
      <c r="X96" s="90"/>
      <c r="Y96" s="90"/>
      <c r="Z96" s="90"/>
      <c r="AA96" s="225"/>
      <c r="AB96" s="212"/>
      <c r="AC96" s="225"/>
      <c r="AD96" s="89"/>
      <c r="AE96" s="192"/>
      <c r="AF96" s="212"/>
      <c r="AG96" s="192"/>
      <c r="AH96" s="89"/>
      <c r="AI96" s="359" t="s">
        <v>243</v>
      </c>
      <c r="AJ96" s="328"/>
      <c r="AK96" s="329"/>
      <c r="AL96" s="345" t="s">
        <v>53</v>
      </c>
      <c r="AM96" s="340"/>
      <c r="AN96" s="325"/>
      <c r="AO96" s="321"/>
      <c r="AP96" s="321"/>
      <c r="AQ96" s="321"/>
      <c r="AR96" s="321"/>
      <c r="AS96" s="321"/>
      <c r="AT96" s="323"/>
      <c r="AU96" s="323"/>
      <c r="AV96" s="323"/>
    </row>
    <row r="97" spans="1:48" ht="15" customHeight="1" thickTop="1" thickBot="1" x14ac:dyDescent="0.55000000000000004">
      <c r="A97" s="325">
        <v>41</v>
      </c>
      <c r="B97" s="320" t="str">
        <f>IF(ISERROR(VLOOKUP(A97,参加チーム!$A:$B,2,FALSE))=TRUE,"",VLOOKUP(A97,参加チーム!$A:$B,2,FALSE))</f>
        <v>戸次吉野ＳＳＳ</v>
      </c>
      <c r="C97" s="320"/>
      <c r="D97" s="320"/>
      <c r="E97" s="320"/>
      <c r="F97" s="320"/>
      <c r="G97" s="322" t="s">
        <v>161</v>
      </c>
      <c r="H97" s="323"/>
      <c r="I97" s="323"/>
      <c r="J97" s="352" t="s">
        <v>542</v>
      </c>
      <c r="K97" s="353"/>
      <c r="L97" s="167"/>
      <c r="M97" s="168"/>
      <c r="N97" s="168"/>
      <c r="O97" s="89"/>
      <c r="P97" s="91"/>
      <c r="Q97" s="89"/>
      <c r="R97" s="90"/>
      <c r="S97" s="90"/>
      <c r="T97" s="225"/>
      <c r="U97" s="211"/>
      <c r="V97" s="225"/>
      <c r="W97" s="90"/>
      <c r="X97" s="90"/>
      <c r="Y97" s="90"/>
      <c r="Z97" s="90"/>
      <c r="AA97" s="225"/>
      <c r="AB97" s="212"/>
      <c r="AC97" s="225"/>
      <c r="AD97" s="89"/>
      <c r="AE97" s="192"/>
      <c r="AF97" s="212"/>
      <c r="AG97" s="192"/>
      <c r="AH97" s="89"/>
      <c r="AI97" s="89"/>
      <c r="AJ97" s="89"/>
      <c r="AK97" s="90"/>
      <c r="AL97" s="342" t="s">
        <v>195</v>
      </c>
      <c r="AM97" s="343"/>
      <c r="AN97" s="325">
        <v>90</v>
      </c>
      <c r="AO97" s="320" t="str">
        <f>IF(ISERROR(VLOOKUP(AN97,参加チーム!$A:$B,2,FALSE))=TRUE,"",VLOOKUP(AN97,参加チーム!$A:$B,2,FALSE))</f>
        <v>三芳少年サッカースクール</v>
      </c>
      <c r="AP97" s="320"/>
      <c r="AQ97" s="320"/>
      <c r="AR97" s="320"/>
      <c r="AS97" s="320"/>
      <c r="AT97" s="322" t="s">
        <v>164</v>
      </c>
      <c r="AU97" s="323"/>
      <c r="AV97" s="323"/>
    </row>
    <row r="98" spans="1:48" ht="15" customHeight="1" thickTop="1" thickBot="1" x14ac:dyDescent="0.55000000000000004">
      <c r="A98" s="325"/>
      <c r="B98" s="321"/>
      <c r="C98" s="321"/>
      <c r="D98" s="321"/>
      <c r="E98" s="321"/>
      <c r="F98" s="321"/>
      <c r="G98" s="323"/>
      <c r="H98" s="323"/>
      <c r="I98" s="323"/>
      <c r="J98" s="101"/>
      <c r="K98" s="101"/>
      <c r="L98" s="90"/>
      <c r="M98" s="90"/>
      <c r="N98" s="350" t="str">
        <f>L94</f>
        <v>宇高Ⅱ</v>
      </c>
      <c r="O98" s="350"/>
      <c r="P98" s="351"/>
      <c r="Q98" s="89"/>
      <c r="R98" s="90"/>
      <c r="S98" s="90"/>
      <c r="T98" s="225"/>
      <c r="U98" s="211"/>
      <c r="V98" s="225"/>
      <c r="W98" s="90"/>
      <c r="X98" s="90"/>
      <c r="Y98" s="90"/>
      <c r="Z98" s="90"/>
      <c r="AA98" s="225"/>
      <c r="AB98" s="212"/>
      <c r="AC98" s="225"/>
      <c r="AD98" s="89"/>
      <c r="AE98" s="194"/>
      <c r="AF98" s="195"/>
      <c r="AG98" s="332" t="str">
        <f>AI94</f>
        <v>津・臼Ⅱ</v>
      </c>
      <c r="AH98" s="332"/>
      <c r="AI98" s="332"/>
      <c r="AJ98" s="89"/>
      <c r="AK98" s="90"/>
      <c r="AL98" s="90"/>
      <c r="AM98" s="90"/>
      <c r="AN98" s="325"/>
      <c r="AO98" s="321"/>
      <c r="AP98" s="321"/>
      <c r="AQ98" s="321"/>
      <c r="AR98" s="321"/>
      <c r="AS98" s="321"/>
      <c r="AT98" s="323"/>
      <c r="AU98" s="323"/>
      <c r="AV98" s="323"/>
    </row>
    <row r="99" spans="1:48" ht="15" customHeight="1" thickTop="1" thickBot="1" x14ac:dyDescent="0.55000000000000004">
      <c r="A99" s="325">
        <v>42</v>
      </c>
      <c r="B99" s="320" t="str">
        <f>IF(ISERROR(VLOOKUP(A99,参加チーム!$A:$B,2,FALSE))=TRUE,"",VLOOKUP(A99,参加チーム!$A:$B,2,FALSE))</f>
        <v>日出サッカースポーツ少年団</v>
      </c>
      <c r="C99" s="320"/>
      <c r="D99" s="320"/>
      <c r="E99" s="320"/>
      <c r="F99" s="320"/>
      <c r="G99" s="322" t="s">
        <v>160</v>
      </c>
      <c r="H99" s="323"/>
      <c r="I99" s="323"/>
      <c r="J99" s="99"/>
      <c r="K99" s="101"/>
      <c r="L99" s="90"/>
      <c r="M99" s="90"/>
      <c r="N99" s="350" t="s">
        <v>203</v>
      </c>
      <c r="O99" s="350"/>
      <c r="P99" s="350"/>
      <c r="Q99" s="206"/>
      <c r="R99" s="227"/>
      <c r="S99" s="211"/>
      <c r="T99" s="225"/>
      <c r="U99" s="211"/>
      <c r="V99" s="225"/>
      <c r="W99" s="90"/>
      <c r="X99" s="90"/>
      <c r="Y99" s="90"/>
      <c r="Z99" s="90"/>
      <c r="AA99" s="225"/>
      <c r="AB99" s="212"/>
      <c r="AC99" s="225"/>
      <c r="AD99" s="89"/>
      <c r="AE99" s="191"/>
      <c r="AF99" s="192"/>
      <c r="AG99" s="338" t="s">
        <v>204</v>
      </c>
      <c r="AH99" s="332"/>
      <c r="AI99" s="332"/>
      <c r="AJ99" s="89"/>
      <c r="AK99" s="90"/>
      <c r="AL99" s="90"/>
      <c r="AM99" s="90"/>
      <c r="AN99" s="325">
        <v>91</v>
      </c>
      <c r="AO99" s="320" t="str">
        <f>IF(ISERROR(VLOOKUP(AN99,参加チーム!$A:$B,2,FALSE))=TRUE,"",VLOOKUP(AN99,参加チーム!$A:$B,2,FALSE))</f>
        <v>鶴居ＳＳＳ</v>
      </c>
      <c r="AP99" s="320"/>
      <c r="AQ99" s="320"/>
      <c r="AR99" s="320"/>
      <c r="AS99" s="320"/>
      <c r="AT99" s="322" t="s">
        <v>162</v>
      </c>
      <c r="AU99" s="323"/>
      <c r="AV99" s="323"/>
    </row>
    <row r="100" spans="1:48" ht="15" customHeight="1" thickTop="1" thickBot="1" x14ac:dyDescent="0.55000000000000004">
      <c r="A100" s="325"/>
      <c r="B100" s="321"/>
      <c r="C100" s="321"/>
      <c r="D100" s="321"/>
      <c r="E100" s="321"/>
      <c r="F100" s="321"/>
      <c r="G100" s="323"/>
      <c r="H100" s="323"/>
      <c r="I100" s="323"/>
      <c r="J100" s="339" t="s">
        <v>281</v>
      </c>
      <c r="K100" s="344"/>
      <c r="L100" s="179"/>
      <c r="M100" s="180"/>
      <c r="N100" s="326" t="s">
        <v>253</v>
      </c>
      <c r="O100" s="326"/>
      <c r="P100" s="326"/>
      <c r="Q100" s="211"/>
      <c r="R100" s="225"/>
      <c r="S100" s="211"/>
      <c r="T100" s="225"/>
      <c r="U100" s="211"/>
      <c r="V100" s="225"/>
      <c r="W100" s="90"/>
      <c r="X100" s="90"/>
      <c r="Y100" s="90"/>
      <c r="Z100" s="90"/>
      <c r="AA100" s="225"/>
      <c r="AB100" s="212"/>
      <c r="AC100" s="225"/>
      <c r="AD100" s="89"/>
      <c r="AE100" s="92"/>
      <c r="AF100" s="89"/>
      <c r="AG100" s="338" t="s">
        <v>261</v>
      </c>
      <c r="AH100" s="332"/>
      <c r="AI100" s="332"/>
      <c r="AJ100" s="89"/>
      <c r="AK100" s="90"/>
      <c r="AL100" s="345" t="s">
        <v>282</v>
      </c>
      <c r="AM100" s="340"/>
      <c r="AN100" s="325"/>
      <c r="AO100" s="321"/>
      <c r="AP100" s="321"/>
      <c r="AQ100" s="321"/>
      <c r="AR100" s="321"/>
      <c r="AS100" s="321"/>
      <c r="AT100" s="323"/>
      <c r="AU100" s="323"/>
      <c r="AV100" s="323"/>
    </row>
    <row r="101" spans="1:48" ht="15" customHeight="1" thickTop="1" thickBot="1" x14ac:dyDescent="0.55000000000000004">
      <c r="A101" s="325">
        <v>43</v>
      </c>
      <c r="B101" s="320" t="str">
        <f>IF(ISERROR(VLOOKUP(A101,参加チーム!$A:$B,2,FALSE))=TRUE,"",VLOOKUP(A101,参加チーム!$A:$B,2,FALSE))</f>
        <v>リノスフットサルクラブ　Ｕ－１２</v>
      </c>
      <c r="C101" s="320"/>
      <c r="D101" s="320"/>
      <c r="E101" s="320"/>
      <c r="F101" s="320"/>
      <c r="G101" s="322" t="s">
        <v>161</v>
      </c>
      <c r="H101" s="323"/>
      <c r="I101" s="323"/>
      <c r="J101" s="328" t="s">
        <v>177</v>
      </c>
      <c r="K101" s="329"/>
      <c r="L101" s="345" t="str">
        <f>L94</f>
        <v>宇高Ⅱ</v>
      </c>
      <c r="M101" s="340"/>
      <c r="N101" s="371"/>
      <c r="O101" s="89"/>
      <c r="P101" s="192"/>
      <c r="Q101" s="211"/>
      <c r="R101" s="225"/>
      <c r="S101" s="211"/>
      <c r="T101" s="225"/>
      <c r="U101" s="211"/>
      <c r="V101" s="225"/>
      <c r="W101" s="90"/>
      <c r="X101" s="90"/>
      <c r="Y101" s="90"/>
      <c r="Z101" s="90"/>
      <c r="AA101" s="225"/>
      <c r="AB101" s="212"/>
      <c r="AC101" s="225"/>
      <c r="AD101" s="89"/>
      <c r="AE101" s="92"/>
      <c r="AF101" s="89"/>
      <c r="AG101" s="193"/>
      <c r="AH101" s="195"/>
      <c r="AI101" s="340" t="str">
        <f>AI94</f>
        <v>津・臼Ⅱ</v>
      </c>
      <c r="AJ101" s="340"/>
      <c r="AK101" s="371"/>
      <c r="AL101" s="342" t="s">
        <v>196</v>
      </c>
      <c r="AM101" s="343"/>
      <c r="AN101" s="325">
        <v>92</v>
      </c>
      <c r="AO101" s="320" t="str">
        <f>IF(ISERROR(VLOOKUP(AN101,参加チーム!$A:$B,2,FALSE))=TRUE,"",VLOOKUP(AN101,参加チーム!$A:$B,2,FALSE))</f>
        <v>大分トリニータタートルズ</v>
      </c>
      <c r="AP101" s="320"/>
      <c r="AQ101" s="320"/>
      <c r="AR101" s="320"/>
      <c r="AS101" s="320"/>
      <c r="AT101" s="322" t="s">
        <v>161</v>
      </c>
      <c r="AU101" s="323"/>
      <c r="AV101" s="323"/>
    </row>
    <row r="102" spans="1:48" ht="15" customHeight="1" thickTop="1" thickBot="1" x14ac:dyDescent="0.55000000000000004">
      <c r="A102" s="325"/>
      <c r="B102" s="321"/>
      <c r="C102" s="321"/>
      <c r="D102" s="321"/>
      <c r="E102" s="321"/>
      <c r="F102" s="321"/>
      <c r="G102" s="323"/>
      <c r="H102" s="323"/>
      <c r="I102" s="323"/>
      <c r="J102" s="101"/>
      <c r="K102" s="103"/>
      <c r="L102" s="332" t="s">
        <v>208</v>
      </c>
      <c r="M102" s="332"/>
      <c r="N102" s="334"/>
      <c r="O102" s="192"/>
      <c r="P102" s="192"/>
      <c r="Q102" s="211"/>
      <c r="R102" s="225"/>
      <c r="S102" s="211"/>
      <c r="T102" s="225"/>
      <c r="U102" s="211"/>
      <c r="V102" s="225"/>
      <c r="W102" s="90"/>
      <c r="X102" s="90"/>
      <c r="Y102" s="90"/>
      <c r="Z102" s="90"/>
      <c r="AA102" s="225"/>
      <c r="AB102" s="212"/>
      <c r="AC102" s="225"/>
      <c r="AD102" s="89"/>
      <c r="AE102" s="92"/>
      <c r="AF102" s="89"/>
      <c r="AG102" s="89"/>
      <c r="AH102" s="90"/>
      <c r="AI102" s="338" t="s">
        <v>201</v>
      </c>
      <c r="AJ102" s="332"/>
      <c r="AK102" s="332"/>
      <c r="AL102" s="90"/>
      <c r="AM102" s="90"/>
      <c r="AN102" s="325"/>
      <c r="AO102" s="321"/>
      <c r="AP102" s="321"/>
      <c r="AQ102" s="321"/>
      <c r="AR102" s="321"/>
      <c r="AS102" s="321"/>
      <c r="AT102" s="323"/>
      <c r="AU102" s="323"/>
      <c r="AV102" s="323"/>
    </row>
    <row r="103" spans="1:48" ht="15" customHeight="1" thickTop="1" thickBot="1" x14ac:dyDescent="0.55000000000000004">
      <c r="A103" s="335">
        <v>44</v>
      </c>
      <c r="B103" s="320" t="str">
        <f>IF(ISERROR(VLOOKUP(A103,参加チーム!$A:$B,2,FALSE))=TRUE,"",VLOOKUP(A103,参加チーム!$A:$B,2,FALSE))</f>
        <v>ＦＣ　ＵＮＩＴＥ</v>
      </c>
      <c r="C103" s="320"/>
      <c r="D103" s="320"/>
      <c r="E103" s="320"/>
      <c r="F103" s="320"/>
      <c r="G103" s="322" t="s">
        <v>157</v>
      </c>
      <c r="H103" s="323"/>
      <c r="I103" s="323"/>
      <c r="J103" s="192"/>
      <c r="K103" s="192"/>
      <c r="L103" s="332" t="s">
        <v>228</v>
      </c>
      <c r="M103" s="332"/>
      <c r="N103" s="332"/>
      <c r="O103" s="206"/>
      <c r="P103" s="198"/>
      <c r="Q103" s="90"/>
      <c r="R103" s="225"/>
      <c r="S103" s="211"/>
      <c r="T103" s="225"/>
      <c r="U103" s="211"/>
      <c r="V103" s="225"/>
      <c r="W103" s="90"/>
      <c r="X103" s="90"/>
      <c r="Y103" s="90"/>
      <c r="Z103" s="90"/>
      <c r="AA103" s="225"/>
      <c r="AB103" s="212"/>
      <c r="AC103" s="225"/>
      <c r="AD103" s="89"/>
      <c r="AE103" s="92"/>
      <c r="AF103" s="89"/>
      <c r="AG103" s="89"/>
      <c r="AH103" s="90"/>
      <c r="AI103" s="342" t="s">
        <v>244</v>
      </c>
      <c r="AJ103" s="343"/>
      <c r="AK103" s="343"/>
      <c r="AL103" s="88"/>
      <c r="AM103" s="88"/>
      <c r="AN103" s="335">
        <v>93</v>
      </c>
      <c r="AO103" s="320" t="str">
        <f>IF(ISERROR(VLOOKUP(AN103,参加チーム!$A:$B,2,FALSE))=TRUE,"",VLOOKUP(AN103,参加チーム!$A:$B,2,FALSE))</f>
        <v>津久見サッカースポーツ少年団</v>
      </c>
      <c r="AP103" s="320"/>
      <c r="AQ103" s="320"/>
      <c r="AR103" s="320"/>
      <c r="AS103" s="320"/>
      <c r="AT103" s="322" t="s">
        <v>163</v>
      </c>
      <c r="AU103" s="323"/>
      <c r="AV103" s="323"/>
    </row>
    <row r="104" spans="1:48" ht="15" customHeight="1" thickTop="1" x14ac:dyDescent="0.4">
      <c r="A104" s="335"/>
      <c r="B104" s="321"/>
      <c r="C104" s="321"/>
      <c r="D104" s="321"/>
      <c r="E104" s="321"/>
      <c r="F104" s="321"/>
      <c r="G104" s="323"/>
      <c r="H104" s="323"/>
      <c r="I104" s="323"/>
      <c r="J104" s="198"/>
      <c r="K104" s="198"/>
      <c r="L104" s="198"/>
      <c r="M104" s="198"/>
      <c r="N104" s="198"/>
      <c r="O104" s="90"/>
      <c r="P104" s="15"/>
      <c r="Q104" s="15"/>
      <c r="R104" s="15"/>
      <c r="S104" s="238"/>
      <c r="T104" s="225"/>
      <c r="U104" s="211"/>
      <c r="V104" s="225"/>
      <c r="W104" s="90"/>
      <c r="X104" s="90"/>
      <c r="Y104" s="90"/>
      <c r="Z104" s="90"/>
      <c r="AA104" s="225"/>
      <c r="AB104" s="212"/>
      <c r="AC104" s="225"/>
      <c r="AE104" s="16"/>
      <c r="AF104" s="15"/>
      <c r="AG104" s="15"/>
      <c r="AH104" s="90"/>
      <c r="AI104" s="90"/>
      <c r="AJ104" s="90"/>
      <c r="AK104" s="90"/>
      <c r="AL104" s="90"/>
      <c r="AM104" s="90"/>
      <c r="AN104" s="335"/>
      <c r="AO104" s="321"/>
      <c r="AP104" s="321"/>
      <c r="AQ104" s="321"/>
      <c r="AR104" s="321"/>
      <c r="AS104" s="321"/>
      <c r="AT104" s="323"/>
      <c r="AU104" s="323"/>
      <c r="AV104" s="323"/>
    </row>
    <row r="105" spans="1:48" ht="15" customHeight="1" thickBot="1" x14ac:dyDescent="0.55000000000000004">
      <c r="A105" s="325"/>
      <c r="B105" s="325" t="str">
        <f>IF(ISERROR(VLOOKUP(A105,参加チーム!$A:$B,2,FALSE))=TRUE,"",VLOOKUP(A105,参加チーム!$A:$B,2,FALSE))</f>
        <v/>
      </c>
      <c r="C105" s="325"/>
      <c r="D105" s="325"/>
      <c r="E105" s="325"/>
      <c r="F105" s="325"/>
      <c r="G105" s="324"/>
      <c r="H105" s="324"/>
      <c r="I105" s="324"/>
      <c r="J105" s="111"/>
      <c r="K105" s="111"/>
      <c r="L105" s="111"/>
      <c r="M105" s="111"/>
      <c r="N105" s="111"/>
      <c r="O105" s="111"/>
      <c r="P105" s="326" t="s">
        <v>212</v>
      </c>
      <c r="Q105" s="326"/>
      <c r="R105" s="326"/>
      <c r="S105" s="231"/>
      <c r="T105" s="221"/>
      <c r="U105" s="217"/>
      <c r="V105" s="220"/>
      <c r="W105" s="111"/>
      <c r="X105" s="111"/>
      <c r="Y105" s="111"/>
      <c r="Z105" s="111"/>
      <c r="AA105" s="220"/>
      <c r="AB105" s="239"/>
      <c r="AC105" s="225"/>
      <c r="AD105" s="225"/>
      <c r="AE105" s="331" t="s">
        <v>213</v>
      </c>
      <c r="AF105" s="326"/>
      <c r="AG105" s="326"/>
      <c r="AH105" s="111"/>
      <c r="AI105" s="111"/>
      <c r="AJ105" s="111"/>
      <c r="AK105" s="111"/>
      <c r="AL105" s="111"/>
      <c r="AM105" s="111"/>
      <c r="AN105" s="325"/>
      <c r="AO105" s="325" t="str">
        <f>IF(ISERROR(VLOOKUP(AN105,参加チーム!$A:$B,2,FALSE))=TRUE,"",VLOOKUP(AN105,参加チーム!$A:$B,2,FALSE))</f>
        <v/>
      </c>
      <c r="AP105" s="325"/>
      <c r="AQ105" s="325"/>
      <c r="AR105" s="325"/>
      <c r="AS105" s="325"/>
      <c r="AT105" s="324"/>
      <c r="AU105" s="324"/>
      <c r="AV105" s="324"/>
    </row>
    <row r="106" spans="1:48" ht="15" customHeight="1" thickTop="1" x14ac:dyDescent="0.4">
      <c r="A106" s="325"/>
      <c r="B106" s="325"/>
      <c r="C106" s="325"/>
      <c r="D106" s="325"/>
      <c r="E106" s="325"/>
      <c r="F106" s="325"/>
      <c r="G106" s="324"/>
      <c r="H106" s="324"/>
      <c r="I106" s="324"/>
      <c r="J106" s="111"/>
      <c r="K106" s="111"/>
      <c r="L106" s="111"/>
      <c r="M106" s="111"/>
      <c r="N106" s="111"/>
      <c r="O106" s="111"/>
      <c r="P106" s="326" t="s">
        <v>202</v>
      </c>
      <c r="Q106" s="326"/>
      <c r="R106" s="327"/>
      <c r="S106" s="223"/>
      <c r="T106" s="104"/>
      <c r="U106" s="104"/>
      <c r="V106" s="111"/>
      <c r="W106" s="111"/>
      <c r="X106" s="111"/>
      <c r="Y106" s="111"/>
      <c r="Z106" s="111"/>
      <c r="AA106" s="111"/>
      <c r="AB106" s="111"/>
      <c r="AC106" s="230"/>
      <c r="AD106" s="232"/>
      <c r="AE106" s="332" t="s">
        <v>201</v>
      </c>
      <c r="AF106" s="332"/>
      <c r="AG106" s="332"/>
      <c r="AH106" s="111"/>
      <c r="AI106" s="111"/>
      <c r="AJ106" s="111"/>
      <c r="AK106" s="111"/>
      <c r="AL106" s="111"/>
      <c r="AM106" s="111"/>
      <c r="AN106" s="325"/>
      <c r="AO106" s="325"/>
      <c r="AP106" s="325"/>
      <c r="AQ106" s="325"/>
      <c r="AR106" s="325"/>
      <c r="AS106" s="325"/>
      <c r="AT106" s="324"/>
      <c r="AU106" s="324"/>
      <c r="AV106" s="324"/>
    </row>
    <row r="107" spans="1:48" ht="15" customHeight="1" thickBot="1" x14ac:dyDescent="0.55000000000000004">
      <c r="A107" s="335">
        <v>45</v>
      </c>
      <c r="B107" s="320" t="str">
        <f>IF(ISERROR(VLOOKUP(A107,参加チーム!$A:$B,2,FALSE))=TRUE,"",VLOOKUP(A107,参加チーム!$A:$B,2,FALSE))</f>
        <v>ＭＳＳ</v>
      </c>
      <c r="C107" s="320"/>
      <c r="D107" s="320"/>
      <c r="E107" s="320"/>
      <c r="F107" s="320"/>
      <c r="G107" s="322" t="s">
        <v>161</v>
      </c>
      <c r="H107" s="323"/>
      <c r="I107" s="323"/>
      <c r="J107" s="194"/>
      <c r="K107" s="194"/>
      <c r="L107" s="194"/>
      <c r="M107" s="194"/>
      <c r="N107" s="194"/>
      <c r="O107" s="90"/>
      <c r="P107" s="333" t="s">
        <v>269</v>
      </c>
      <c r="Q107" s="333"/>
      <c r="R107" s="334"/>
      <c r="S107" s="105"/>
      <c r="T107" s="90"/>
      <c r="U107" s="90"/>
      <c r="V107" s="90"/>
      <c r="W107" s="90"/>
      <c r="X107" s="90"/>
      <c r="Y107" s="90"/>
      <c r="Z107" s="90"/>
      <c r="AA107" s="90"/>
      <c r="AB107" s="90"/>
      <c r="AC107" s="225"/>
      <c r="AD107" s="212"/>
      <c r="AE107" s="332" t="s">
        <v>273</v>
      </c>
      <c r="AF107" s="332"/>
      <c r="AG107" s="332"/>
      <c r="AH107" s="90"/>
      <c r="AI107" s="194"/>
      <c r="AJ107" s="194"/>
      <c r="AK107" s="194"/>
      <c r="AL107" s="194"/>
      <c r="AM107" s="194"/>
      <c r="AN107" s="335">
        <v>94</v>
      </c>
      <c r="AO107" s="320" t="str">
        <f>IF(ISERROR(VLOOKUP(AN107,参加チーム!$A:$B,2,FALSE))=TRUE,"",VLOOKUP(AN107,参加チーム!$A:$B,2,FALSE))</f>
        <v>野津ＦＣ</v>
      </c>
      <c r="AP107" s="320"/>
      <c r="AQ107" s="320"/>
      <c r="AR107" s="320"/>
      <c r="AS107" s="320"/>
      <c r="AT107" s="322" t="s">
        <v>158</v>
      </c>
      <c r="AU107" s="323"/>
      <c r="AV107" s="323"/>
    </row>
    <row r="108" spans="1:48" ht="15" customHeight="1" thickTop="1" thickBot="1" x14ac:dyDescent="0.55000000000000004">
      <c r="A108" s="335"/>
      <c r="B108" s="321"/>
      <c r="C108" s="321"/>
      <c r="D108" s="321"/>
      <c r="E108" s="321"/>
      <c r="F108" s="321"/>
      <c r="G108" s="323"/>
      <c r="H108" s="323"/>
      <c r="I108" s="323"/>
      <c r="J108" s="101"/>
      <c r="K108" s="192"/>
      <c r="L108" s="332" t="str">
        <f>L94</f>
        <v>宇高Ⅱ</v>
      </c>
      <c r="M108" s="332"/>
      <c r="N108" s="332"/>
      <c r="O108" s="204"/>
      <c r="P108" s="215"/>
      <c r="Q108" s="83"/>
      <c r="R108" s="85"/>
      <c r="S108" s="92"/>
      <c r="T108" s="90"/>
      <c r="U108" s="90"/>
      <c r="V108" s="90"/>
      <c r="W108" s="90"/>
      <c r="X108" s="90"/>
      <c r="Y108" s="90"/>
      <c r="Z108" s="90"/>
      <c r="AA108" s="90"/>
      <c r="AB108" s="90"/>
      <c r="AC108" s="225"/>
      <c r="AD108" s="212"/>
      <c r="AE108" s="84"/>
      <c r="AF108" s="84"/>
      <c r="AG108" s="215"/>
      <c r="AH108" s="195"/>
      <c r="AI108" s="332" t="str">
        <f>AI94</f>
        <v>津・臼Ⅱ</v>
      </c>
      <c r="AJ108" s="332"/>
      <c r="AK108" s="332"/>
      <c r="AL108" s="192"/>
      <c r="AM108" s="192"/>
      <c r="AN108" s="335"/>
      <c r="AO108" s="321"/>
      <c r="AP108" s="321"/>
      <c r="AQ108" s="321"/>
      <c r="AR108" s="321"/>
      <c r="AS108" s="321"/>
      <c r="AT108" s="323"/>
      <c r="AU108" s="323"/>
      <c r="AV108" s="323"/>
    </row>
    <row r="109" spans="1:48" ht="15" customHeight="1" thickTop="1" x14ac:dyDescent="0.4">
      <c r="A109" s="325">
        <v>46</v>
      </c>
      <c r="B109" s="320" t="str">
        <f>IF(ISERROR(VLOOKUP(A109,参加チーム!$A:$B,2,FALSE))=TRUE,"",VLOOKUP(A109,参加チーム!$A:$B,2,FALSE))</f>
        <v>大分トリニータタートルズ　Ｂ</v>
      </c>
      <c r="C109" s="320"/>
      <c r="D109" s="320"/>
      <c r="E109" s="320"/>
      <c r="F109" s="320"/>
      <c r="G109" s="322" t="s">
        <v>161</v>
      </c>
      <c r="H109" s="323"/>
      <c r="I109" s="323"/>
      <c r="J109" s="99"/>
      <c r="K109" s="101"/>
      <c r="L109" s="333" t="s">
        <v>209</v>
      </c>
      <c r="M109" s="333"/>
      <c r="N109" s="334"/>
      <c r="O109" s="192"/>
      <c r="P109" s="203"/>
      <c r="Q109" s="89"/>
      <c r="R109" s="89"/>
      <c r="S109" s="92"/>
      <c r="T109" s="90"/>
      <c r="U109" s="90"/>
      <c r="V109" s="90"/>
      <c r="W109" s="90"/>
      <c r="X109" s="90"/>
      <c r="Y109" s="90"/>
      <c r="Z109" s="90"/>
      <c r="AA109" s="90"/>
      <c r="AB109" s="90"/>
      <c r="AC109" s="225"/>
      <c r="AD109" s="212"/>
      <c r="AE109" s="225"/>
      <c r="AF109" s="89"/>
      <c r="AG109" s="191"/>
      <c r="AH109" s="89"/>
      <c r="AI109" s="338" t="s">
        <v>101</v>
      </c>
      <c r="AJ109" s="332"/>
      <c r="AK109" s="332"/>
      <c r="AL109" s="90"/>
      <c r="AM109" s="88"/>
      <c r="AN109" s="325">
        <v>95</v>
      </c>
      <c r="AO109" s="320" t="str">
        <f>IF(ISERROR(VLOOKUP(AN109,参加チーム!$A:$B,2,FALSE))=TRUE,"",VLOOKUP(AN109,参加チーム!$A:$B,2,FALSE))</f>
        <v>石井ジュニアサッカークラブ</v>
      </c>
      <c r="AP109" s="320"/>
      <c r="AQ109" s="320"/>
      <c r="AR109" s="320"/>
      <c r="AS109" s="320"/>
      <c r="AT109" s="322" t="s">
        <v>164</v>
      </c>
      <c r="AU109" s="323"/>
      <c r="AV109" s="323"/>
    </row>
    <row r="110" spans="1:48" ht="15" customHeight="1" thickBot="1" x14ac:dyDescent="0.55000000000000004">
      <c r="A110" s="325"/>
      <c r="B110" s="321"/>
      <c r="C110" s="321"/>
      <c r="D110" s="321"/>
      <c r="E110" s="321"/>
      <c r="F110" s="321"/>
      <c r="G110" s="323"/>
      <c r="H110" s="323"/>
      <c r="I110" s="323"/>
      <c r="J110" s="339" t="s">
        <v>50</v>
      </c>
      <c r="K110" s="344"/>
      <c r="L110" s="338" t="s">
        <v>229</v>
      </c>
      <c r="M110" s="332"/>
      <c r="N110" s="334"/>
      <c r="O110" s="89"/>
      <c r="P110" s="91"/>
      <c r="Q110" s="89"/>
      <c r="R110" s="89"/>
      <c r="S110" s="92"/>
      <c r="T110" s="90"/>
      <c r="U110" s="90"/>
      <c r="V110" s="90"/>
      <c r="W110" s="90"/>
      <c r="X110" s="90"/>
      <c r="Y110" s="90"/>
      <c r="Z110" s="90"/>
      <c r="AA110" s="90"/>
      <c r="AB110" s="90"/>
      <c r="AC110" s="225"/>
      <c r="AD110" s="212"/>
      <c r="AE110" s="225"/>
      <c r="AF110" s="89"/>
      <c r="AG110" s="92"/>
      <c r="AH110" s="89"/>
      <c r="AI110" s="359" t="s">
        <v>245</v>
      </c>
      <c r="AJ110" s="328"/>
      <c r="AK110" s="366"/>
      <c r="AL110" s="355" t="s">
        <v>50</v>
      </c>
      <c r="AM110" s="339"/>
      <c r="AN110" s="325"/>
      <c r="AO110" s="321"/>
      <c r="AP110" s="321"/>
      <c r="AQ110" s="321"/>
      <c r="AR110" s="321"/>
      <c r="AS110" s="321"/>
      <c r="AT110" s="323"/>
      <c r="AU110" s="323"/>
      <c r="AV110" s="323"/>
    </row>
    <row r="111" spans="1:48" ht="15" customHeight="1" thickTop="1" thickBot="1" x14ac:dyDescent="0.55000000000000004">
      <c r="A111" s="325">
        <v>47</v>
      </c>
      <c r="B111" s="320" t="str">
        <f>IF(ISERROR(VLOOKUP(A111,参加チーム!$A:$B,2,FALSE))=TRUE,"",VLOOKUP(A111,参加チーム!$A:$B,2,FALSE))</f>
        <v>大平山アソシエーション式フットボールクラブ</v>
      </c>
      <c r="C111" s="320"/>
      <c r="D111" s="320"/>
      <c r="E111" s="320"/>
      <c r="F111" s="320"/>
      <c r="G111" s="322" t="s">
        <v>165</v>
      </c>
      <c r="H111" s="323"/>
      <c r="I111" s="323"/>
      <c r="J111" s="328" t="s">
        <v>178</v>
      </c>
      <c r="K111" s="329"/>
      <c r="L111" s="167"/>
      <c r="M111" s="173"/>
      <c r="N111" s="173"/>
      <c r="O111" s="89"/>
      <c r="P111" s="91"/>
      <c r="Q111" s="89"/>
      <c r="R111" s="89"/>
      <c r="S111" s="92"/>
      <c r="T111" s="90"/>
      <c r="U111" s="90"/>
      <c r="V111" s="90"/>
      <c r="W111" s="90"/>
      <c r="X111" s="90"/>
      <c r="Y111" s="90"/>
      <c r="Z111" s="90"/>
      <c r="AA111" s="90"/>
      <c r="AB111" s="90"/>
      <c r="AC111" s="225"/>
      <c r="AD111" s="212"/>
      <c r="AE111" s="225"/>
      <c r="AF111" s="89"/>
      <c r="AG111" s="92"/>
      <c r="AH111" s="89"/>
      <c r="AI111" s="89"/>
      <c r="AJ111" s="89"/>
      <c r="AK111" s="90"/>
      <c r="AL111" s="354" t="s">
        <v>197</v>
      </c>
      <c r="AM111" s="328"/>
      <c r="AN111" s="325">
        <v>96</v>
      </c>
      <c r="AO111" s="320" t="str">
        <f>IF(ISERROR(VLOOKUP(AN111,参加チーム!$A:$B,2,FALSE))=TRUE,"",VLOOKUP(AN111,参加チーム!$A:$B,2,FALSE))</f>
        <v>鶴見ジュニアサッカークラブ</v>
      </c>
      <c r="AP111" s="320"/>
      <c r="AQ111" s="320"/>
      <c r="AR111" s="320"/>
      <c r="AS111" s="320"/>
      <c r="AT111" s="322" t="s">
        <v>165</v>
      </c>
      <c r="AU111" s="323"/>
      <c r="AV111" s="323"/>
    </row>
    <row r="112" spans="1:48" ht="15" customHeight="1" thickTop="1" thickBot="1" x14ac:dyDescent="0.55000000000000004">
      <c r="A112" s="325"/>
      <c r="B112" s="321"/>
      <c r="C112" s="321"/>
      <c r="D112" s="321"/>
      <c r="E112" s="321"/>
      <c r="F112" s="321"/>
      <c r="G112" s="323"/>
      <c r="H112" s="323"/>
      <c r="I112" s="323"/>
      <c r="J112" s="101"/>
      <c r="K112" s="101"/>
      <c r="L112" s="90"/>
      <c r="M112" s="90"/>
      <c r="N112" s="350" t="str">
        <f>L94</f>
        <v>宇高Ⅱ</v>
      </c>
      <c r="O112" s="350"/>
      <c r="P112" s="351"/>
      <c r="Q112" s="191"/>
      <c r="R112" s="192"/>
      <c r="S112" s="92"/>
      <c r="T112" s="90"/>
      <c r="U112" s="90"/>
      <c r="V112" s="90"/>
      <c r="W112" s="90"/>
      <c r="X112" s="90"/>
      <c r="Y112" s="90"/>
      <c r="Z112" s="90"/>
      <c r="AA112" s="90"/>
      <c r="AB112" s="90"/>
      <c r="AC112" s="225"/>
      <c r="AD112" s="212"/>
      <c r="AE112" s="225"/>
      <c r="AF112" s="192"/>
      <c r="AG112" s="338" t="str">
        <f>AI94</f>
        <v>津・臼Ⅱ</v>
      </c>
      <c r="AH112" s="332"/>
      <c r="AI112" s="332"/>
      <c r="AJ112" s="89"/>
      <c r="AK112" s="90"/>
      <c r="AL112" s="90"/>
      <c r="AM112" s="90"/>
      <c r="AN112" s="325"/>
      <c r="AO112" s="321"/>
      <c r="AP112" s="321"/>
      <c r="AQ112" s="321"/>
      <c r="AR112" s="321"/>
      <c r="AS112" s="321"/>
      <c r="AT112" s="323"/>
      <c r="AU112" s="323"/>
      <c r="AV112" s="323"/>
    </row>
    <row r="113" spans="1:48" ht="15" customHeight="1" thickTop="1" x14ac:dyDescent="0.4">
      <c r="A113" s="325">
        <v>48</v>
      </c>
      <c r="B113" s="320" t="str">
        <f>IF(ISERROR(VLOOKUP(A113,参加チーム!$A:$B,2,FALSE))=TRUE,"",VLOOKUP(A113,参加チーム!$A:$B,2,FALSE))</f>
        <v>ＦＣ　ＪＵＮＩＯＲＳ</v>
      </c>
      <c r="C113" s="320"/>
      <c r="D113" s="320"/>
      <c r="E113" s="320"/>
      <c r="F113" s="320"/>
      <c r="G113" s="322" t="s">
        <v>162</v>
      </c>
      <c r="H113" s="323"/>
      <c r="I113" s="323"/>
      <c r="J113" s="99"/>
      <c r="K113" s="101"/>
      <c r="L113" s="90"/>
      <c r="M113" s="90"/>
      <c r="N113" s="350" t="s">
        <v>204</v>
      </c>
      <c r="O113" s="350"/>
      <c r="P113" s="350"/>
      <c r="Q113" s="206"/>
      <c r="R113" s="198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198"/>
      <c r="AF113" s="199"/>
      <c r="AG113" s="332" t="s">
        <v>203</v>
      </c>
      <c r="AH113" s="332"/>
      <c r="AI113" s="332"/>
      <c r="AJ113" s="89"/>
      <c r="AK113" s="90"/>
      <c r="AL113" s="101"/>
      <c r="AM113" s="99"/>
      <c r="AN113" s="325">
        <v>97</v>
      </c>
      <c r="AO113" s="320" t="str">
        <f>IF(ISERROR(VLOOKUP(AN113,参加チーム!$A:$B,2,FALSE))=TRUE,"",VLOOKUP(AN113,参加チーム!$A:$B,2,FALSE))</f>
        <v>ＦＣ．ＵＳＡ</v>
      </c>
      <c r="AP113" s="320"/>
      <c r="AQ113" s="320"/>
      <c r="AR113" s="320"/>
      <c r="AS113" s="320"/>
      <c r="AT113" s="322" t="s">
        <v>157</v>
      </c>
      <c r="AU113" s="323"/>
      <c r="AV113" s="323"/>
    </row>
    <row r="114" spans="1:48" ht="15" customHeight="1" thickBot="1" x14ac:dyDescent="0.55000000000000004">
      <c r="A114" s="325"/>
      <c r="B114" s="321"/>
      <c r="C114" s="321"/>
      <c r="D114" s="321"/>
      <c r="E114" s="321"/>
      <c r="F114" s="321"/>
      <c r="G114" s="323"/>
      <c r="H114" s="323"/>
      <c r="I114" s="323"/>
      <c r="J114" s="339" t="s">
        <v>282</v>
      </c>
      <c r="K114" s="344"/>
      <c r="L114" s="179"/>
      <c r="M114" s="180"/>
      <c r="N114" s="326" t="s">
        <v>254</v>
      </c>
      <c r="O114" s="326"/>
      <c r="P114" s="326"/>
      <c r="Q114" s="211"/>
      <c r="R114" s="192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192"/>
      <c r="AF114" s="212"/>
      <c r="AG114" s="332" t="s">
        <v>262</v>
      </c>
      <c r="AH114" s="332"/>
      <c r="AI114" s="332"/>
      <c r="AJ114" s="89"/>
      <c r="AK114" s="90"/>
      <c r="AL114" s="355" t="s">
        <v>286</v>
      </c>
      <c r="AM114" s="339"/>
      <c r="AN114" s="325"/>
      <c r="AO114" s="321"/>
      <c r="AP114" s="321"/>
      <c r="AQ114" s="321"/>
      <c r="AR114" s="321"/>
      <c r="AS114" s="321"/>
      <c r="AT114" s="323"/>
      <c r="AU114" s="323"/>
      <c r="AV114" s="323"/>
    </row>
    <row r="115" spans="1:48" ht="15" customHeight="1" thickTop="1" thickBot="1" x14ac:dyDescent="0.55000000000000004">
      <c r="A115" s="325">
        <v>49</v>
      </c>
      <c r="B115" s="320" t="str">
        <f>IF(ISERROR(VLOOKUP(A115,参加チーム!$A:$B,2,FALSE))=TRUE,"",VLOOKUP(A115,参加チーム!$A:$B,2,FALSE))</f>
        <v>咸宜日隈ｓｃ</v>
      </c>
      <c r="C115" s="320"/>
      <c r="D115" s="320"/>
      <c r="E115" s="320"/>
      <c r="F115" s="320"/>
      <c r="G115" s="322" t="s">
        <v>164</v>
      </c>
      <c r="H115" s="323"/>
      <c r="I115" s="323"/>
      <c r="J115" s="328" t="s">
        <v>179</v>
      </c>
      <c r="K115" s="329"/>
      <c r="L115" s="345" t="str">
        <f>L94</f>
        <v>宇高Ⅱ</v>
      </c>
      <c r="M115" s="340"/>
      <c r="N115" s="371"/>
      <c r="O115" s="89"/>
      <c r="P115" s="192"/>
      <c r="Q115" s="211"/>
      <c r="R115" s="192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192"/>
      <c r="AF115" s="212"/>
      <c r="AG115" s="192"/>
      <c r="AH115" s="192"/>
      <c r="AI115" s="360" t="str">
        <f>AI94</f>
        <v>津・臼Ⅱ</v>
      </c>
      <c r="AJ115" s="340"/>
      <c r="AK115" s="341"/>
      <c r="AL115" s="354" t="s">
        <v>198</v>
      </c>
      <c r="AM115" s="328"/>
      <c r="AN115" s="325">
        <v>98</v>
      </c>
      <c r="AO115" s="320" t="str">
        <f>IF(ISERROR(VLOOKUP(AN115,参加チーム!$A:$B,2,FALSE))=TRUE,"",VLOOKUP(AN115,参加チーム!$A:$B,2,FALSE))</f>
        <v>北郡坂ノ市サッカースポーツ少年団</v>
      </c>
      <c r="AP115" s="320"/>
      <c r="AQ115" s="320"/>
      <c r="AR115" s="320"/>
      <c r="AS115" s="320"/>
      <c r="AT115" s="322" t="s">
        <v>161</v>
      </c>
      <c r="AU115" s="323"/>
      <c r="AV115" s="323"/>
    </row>
    <row r="116" spans="1:48" ht="15" customHeight="1" thickTop="1" thickBot="1" x14ac:dyDescent="0.55000000000000004">
      <c r="A116" s="325"/>
      <c r="B116" s="321"/>
      <c r="C116" s="321"/>
      <c r="D116" s="321"/>
      <c r="E116" s="321"/>
      <c r="F116" s="321"/>
      <c r="G116" s="323"/>
      <c r="H116" s="323"/>
      <c r="I116" s="323"/>
      <c r="J116" s="101"/>
      <c r="K116" s="103"/>
      <c r="L116" s="332" t="s">
        <v>202</v>
      </c>
      <c r="M116" s="332"/>
      <c r="N116" s="334"/>
      <c r="O116" s="192"/>
      <c r="P116" s="192"/>
      <c r="Q116" s="211"/>
      <c r="R116" s="192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198"/>
      <c r="AH116" s="199"/>
      <c r="AI116" s="332" t="s">
        <v>100</v>
      </c>
      <c r="AJ116" s="332"/>
      <c r="AK116" s="332"/>
      <c r="AL116" s="101"/>
      <c r="AM116" s="101"/>
      <c r="AN116" s="325"/>
      <c r="AO116" s="321"/>
      <c r="AP116" s="321"/>
      <c r="AQ116" s="321"/>
      <c r="AR116" s="321"/>
      <c r="AS116" s="321"/>
      <c r="AT116" s="323"/>
      <c r="AU116" s="323"/>
      <c r="AV116" s="323"/>
    </row>
    <row r="117" spans="1:48" ht="15" customHeight="1" thickTop="1" thickBot="1" x14ac:dyDescent="0.55000000000000004">
      <c r="A117" s="335">
        <v>50</v>
      </c>
      <c r="B117" s="320" t="str">
        <f>IF(ISERROR(VLOOKUP(A117,参加チーム!$A:$B,2,FALSE))=TRUE,"",VLOOKUP(A117,参加チーム!$A:$B,2,FALSE))</f>
        <v>大分トリニータＵ－１２</v>
      </c>
      <c r="C117" s="320"/>
      <c r="D117" s="320"/>
      <c r="E117" s="320"/>
      <c r="F117" s="320"/>
      <c r="G117" s="322" t="s">
        <v>161</v>
      </c>
      <c r="H117" s="323"/>
      <c r="I117" s="323"/>
      <c r="J117" s="192"/>
      <c r="K117" s="192"/>
      <c r="L117" s="332" t="s">
        <v>230</v>
      </c>
      <c r="M117" s="332"/>
      <c r="N117" s="332"/>
      <c r="O117" s="206"/>
      <c r="P117" s="198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192"/>
      <c r="AH117" s="212"/>
      <c r="AI117" s="332" t="s">
        <v>246</v>
      </c>
      <c r="AJ117" s="332"/>
      <c r="AK117" s="332"/>
      <c r="AL117" s="192"/>
      <c r="AM117" s="192"/>
      <c r="AN117" s="335">
        <v>99</v>
      </c>
      <c r="AO117" s="325" t="str">
        <f>IF(ISERROR(VLOOKUP(AN117,参加チーム!$A:$B,2,FALSE))=TRUE,"",VLOOKUP(AN117,参加チーム!$A:$B,2,FALSE))</f>
        <v>明治北ＳＳＣ</v>
      </c>
      <c r="AP117" s="325"/>
      <c r="AQ117" s="325"/>
      <c r="AR117" s="325"/>
      <c r="AS117" s="325"/>
      <c r="AT117" s="324" t="s">
        <v>161</v>
      </c>
      <c r="AU117" s="324"/>
      <c r="AV117" s="324"/>
    </row>
    <row r="118" spans="1:48" ht="15" customHeight="1" thickTop="1" x14ac:dyDescent="0.4">
      <c r="A118" s="335"/>
      <c r="B118" s="321"/>
      <c r="C118" s="321"/>
      <c r="D118" s="321"/>
      <c r="E118" s="321"/>
      <c r="F118" s="321"/>
      <c r="G118" s="323"/>
      <c r="H118" s="323"/>
      <c r="I118" s="323"/>
      <c r="J118" s="198"/>
      <c r="K118" s="198"/>
      <c r="L118" s="198"/>
      <c r="M118" s="198"/>
      <c r="N118" s="198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198"/>
      <c r="AJ118" s="198"/>
      <c r="AK118" s="198"/>
      <c r="AL118" s="198"/>
      <c r="AM118" s="198"/>
      <c r="AN118" s="335"/>
      <c r="AO118" s="325"/>
      <c r="AP118" s="325"/>
      <c r="AQ118" s="325"/>
      <c r="AR118" s="325"/>
      <c r="AS118" s="325"/>
      <c r="AT118" s="324"/>
      <c r="AU118" s="324"/>
      <c r="AV118" s="324"/>
    </row>
    <row r="119" spans="1:48" ht="12" customHeight="1" x14ac:dyDescent="0.4">
      <c r="W119" s="90"/>
      <c r="X119" s="90"/>
      <c r="Y119" s="90"/>
      <c r="Z119" s="90"/>
    </row>
    <row r="121" spans="1:48" ht="12" customHeight="1" x14ac:dyDescent="0.4"/>
  </sheetData>
  <mergeCells count="605">
    <mergeCell ref="AR1:AV1"/>
    <mergeCell ref="A1:AQ1"/>
    <mergeCell ref="G51:I52"/>
    <mergeCell ref="AT57:AV58"/>
    <mergeCell ref="G45:I46"/>
    <mergeCell ref="J4:M4"/>
    <mergeCell ref="J5:M5"/>
    <mergeCell ref="J6:M6"/>
    <mergeCell ref="J7:M7"/>
    <mergeCell ref="AT47:AV48"/>
    <mergeCell ref="A43:A44"/>
    <mergeCell ref="A25:A26"/>
    <mergeCell ref="A29:A30"/>
    <mergeCell ref="A31:A32"/>
    <mergeCell ref="A39:A40"/>
    <mergeCell ref="B39:F40"/>
    <mergeCell ref="A37:A38"/>
    <mergeCell ref="A35:A36"/>
    <mergeCell ref="AT19:AV20"/>
    <mergeCell ref="G23:I24"/>
    <mergeCell ref="AT25:AV26"/>
    <mergeCell ref="AT29:AV30"/>
    <mergeCell ref="AI16:AK16"/>
    <mergeCell ref="AT21:AV22"/>
    <mergeCell ref="B37:F38"/>
    <mergeCell ref="O14:P14"/>
    <mergeCell ref="Q14:R14"/>
    <mergeCell ref="AE14:AF14"/>
    <mergeCell ref="AG14:AH14"/>
    <mergeCell ref="AI14:AK14"/>
    <mergeCell ref="AT17:AV18"/>
    <mergeCell ref="AL14:AM14"/>
    <mergeCell ref="AI31:AK31"/>
    <mergeCell ref="AI32:AK32"/>
    <mergeCell ref="AI17:AK17"/>
    <mergeCell ref="AI18:AK18"/>
    <mergeCell ref="AI23:AK23"/>
    <mergeCell ref="AI24:AK24"/>
    <mergeCell ref="AI25:AK25"/>
    <mergeCell ref="AG20:AI20"/>
    <mergeCell ref="AG21:AI21"/>
    <mergeCell ref="AG22:AI22"/>
    <mergeCell ref="N21:P21"/>
    <mergeCell ref="N22:P22"/>
    <mergeCell ref="L17:N17"/>
    <mergeCell ref="L18:N18"/>
    <mergeCell ref="L24:N24"/>
    <mergeCell ref="L25:N25"/>
    <mergeCell ref="AL18:AM18"/>
    <mergeCell ref="AN33:AN34"/>
    <mergeCell ref="AN35:AN36"/>
    <mergeCell ref="AN31:AN32"/>
    <mergeCell ref="AN15:AN16"/>
    <mergeCell ref="AT39:AV40"/>
    <mergeCell ref="AO45:AS46"/>
    <mergeCell ref="AT31:AV32"/>
    <mergeCell ref="AO31:AS32"/>
    <mergeCell ref="AO25:AS26"/>
    <mergeCell ref="AT23:AV24"/>
    <mergeCell ref="AT15:AV16"/>
    <mergeCell ref="AO37:AS38"/>
    <mergeCell ref="AN21:AN22"/>
    <mergeCell ref="AO21:AS22"/>
    <mergeCell ref="AO15:AS16"/>
    <mergeCell ref="AN17:AN18"/>
    <mergeCell ref="AO17:AS18"/>
    <mergeCell ref="AN19:AN20"/>
    <mergeCell ref="AO19:AS20"/>
    <mergeCell ref="AO29:AS30"/>
    <mergeCell ref="AN25:AN26"/>
    <mergeCell ref="AN29:AN30"/>
    <mergeCell ref="AO35:AS36"/>
    <mergeCell ref="G49:I50"/>
    <mergeCell ref="AN45:AN46"/>
    <mergeCell ref="G115:I116"/>
    <mergeCell ref="G47:I48"/>
    <mergeCell ref="AN23:AN24"/>
    <mergeCell ref="AO23:AS24"/>
    <mergeCell ref="AN59:AN60"/>
    <mergeCell ref="AO59:AS60"/>
    <mergeCell ref="G113:I114"/>
    <mergeCell ref="G41:I42"/>
    <mergeCell ref="AO53:AS54"/>
    <mergeCell ref="AN73:AN74"/>
    <mergeCell ref="P29:R29"/>
    <mergeCell ref="R42:T42"/>
    <mergeCell ref="R41:T41"/>
    <mergeCell ref="G35:I36"/>
    <mergeCell ref="G67:I68"/>
    <mergeCell ref="L56:N56"/>
    <mergeCell ref="L57:N57"/>
    <mergeCell ref="L58:N58"/>
    <mergeCell ref="N60:P60"/>
    <mergeCell ref="AN41:AN42"/>
    <mergeCell ref="AI63:AK63"/>
    <mergeCell ref="AL59:AM59"/>
    <mergeCell ref="AT41:AV42"/>
    <mergeCell ref="AT35:AV36"/>
    <mergeCell ref="AT33:AV34"/>
    <mergeCell ref="AO33:AS34"/>
    <mergeCell ref="G33:I34"/>
    <mergeCell ref="AT37:AV38"/>
    <mergeCell ref="AC42:AE42"/>
    <mergeCell ref="G61:I62"/>
    <mergeCell ref="G43:I44"/>
    <mergeCell ref="AN47:AN48"/>
    <mergeCell ref="AT59:AV60"/>
    <mergeCell ref="AT55:AV56"/>
    <mergeCell ref="AO55:AS56"/>
    <mergeCell ref="AO57:AS58"/>
    <mergeCell ref="AT51:AV52"/>
    <mergeCell ref="AT43:AV44"/>
    <mergeCell ref="AC41:AE41"/>
    <mergeCell ref="AN43:AN44"/>
    <mergeCell ref="AO43:AS44"/>
    <mergeCell ref="AO41:AS42"/>
    <mergeCell ref="AL48:AM48"/>
    <mergeCell ref="AL49:AM49"/>
    <mergeCell ref="AL58:AM58"/>
    <mergeCell ref="AN37:AN38"/>
    <mergeCell ref="AT53:AV54"/>
    <mergeCell ref="AO49:AS50"/>
    <mergeCell ref="AN51:AN52"/>
    <mergeCell ref="AO51:AS52"/>
    <mergeCell ref="AG60:AI60"/>
    <mergeCell ref="AT45:AV46"/>
    <mergeCell ref="AN55:AN56"/>
    <mergeCell ref="AN57:AN58"/>
    <mergeCell ref="AO47:AS48"/>
    <mergeCell ref="AE55:AG55"/>
    <mergeCell ref="AI57:AK57"/>
    <mergeCell ref="AI58:AK58"/>
    <mergeCell ref="AT49:AV50"/>
    <mergeCell ref="AN49:AN50"/>
    <mergeCell ref="AI42:AK42"/>
    <mergeCell ref="AN39:AN40"/>
    <mergeCell ref="AO39:AS40"/>
    <mergeCell ref="AL70:AM70"/>
    <mergeCell ref="AL71:AM71"/>
    <mergeCell ref="AL74:AM74"/>
    <mergeCell ref="AT65:AV66"/>
    <mergeCell ref="AA66:AD67"/>
    <mergeCell ref="J70:K70"/>
    <mergeCell ref="AT61:AV62"/>
    <mergeCell ref="AN61:AN62"/>
    <mergeCell ref="AO61:AS62"/>
    <mergeCell ref="AN69:AN70"/>
    <mergeCell ref="AO69:AS70"/>
    <mergeCell ref="AT63:AV64"/>
    <mergeCell ref="AN63:AN64"/>
    <mergeCell ref="AO63:AS64"/>
    <mergeCell ref="AO65:AS66"/>
    <mergeCell ref="AN65:AN66"/>
    <mergeCell ref="L63:N63"/>
    <mergeCell ref="N61:P61"/>
    <mergeCell ref="N62:P62"/>
    <mergeCell ref="AL62:AM62"/>
    <mergeCell ref="AL63:AM63"/>
    <mergeCell ref="S64:V65"/>
    <mergeCell ref="AA64:AD65"/>
    <mergeCell ref="AT95:AV96"/>
    <mergeCell ref="AO95:AS96"/>
    <mergeCell ref="L64:N64"/>
    <mergeCell ref="AI83:AK83"/>
    <mergeCell ref="G77:I78"/>
    <mergeCell ref="G71:I72"/>
    <mergeCell ref="AG73:AI73"/>
    <mergeCell ref="N74:P74"/>
    <mergeCell ref="AN81:AN82"/>
    <mergeCell ref="AT81:AV82"/>
    <mergeCell ref="G83:I84"/>
    <mergeCell ref="AT83:AV84"/>
    <mergeCell ref="AO75:AS76"/>
    <mergeCell ref="AN77:AN78"/>
    <mergeCell ref="AO77:AS78"/>
    <mergeCell ref="AT75:AV76"/>
    <mergeCell ref="AI84:AK84"/>
    <mergeCell ref="J75:K75"/>
    <mergeCell ref="AT71:AV72"/>
    <mergeCell ref="G73:I74"/>
    <mergeCell ref="AN71:AN72"/>
    <mergeCell ref="AT77:AV78"/>
    <mergeCell ref="AN75:AN76"/>
    <mergeCell ref="AT89:AV90"/>
    <mergeCell ref="AT93:AV94"/>
    <mergeCell ref="AT85:AV86"/>
    <mergeCell ref="G87:I88"/>
    <mergeCell ref="AT91:AV92"/>
    <mergeCell ref="AC94:AE94"/>
    <mergeCell ref="AT87:AV88"/>
    <mergeCell ref="AN87:AN88"/>
    <mergeCell ref="AO87:AS88"/>
    <mergeCell ref="AI89:AK89"/>
    <mergeCell ref="AG86:AI86"/>
    <mergeCell ref="AN93:AN94"/>
    <mergeCell ref="AN91:AN92"/>
    <mergeCell ref="AO91:AS92"/>
    <mergeCell ref="AE80:AG80"/>
    <mergeCell ref="G85:I86"/>
    <mergeCell ref="S66:V67"/>
    <mergeCell ref="L68:N68"/>
    <mergeCell ref="L69:N69"/>
    <mergeCell ref="AT73:AV74"/>
    <mergeCell ref="G65:I66"/>
    <mergeCell ref="L75:N75"/>
    <mergeCell ref="L76:N76"/>
    <mergeCell ref="N72:P72"/>
    <mergeCell ref="N73:P73"/>
    <mergeCell ref="AO73:AS74"/>
    <mergeCell ref="J74:K74"/>
    <mergeCell ref="S68:V68"/>
    <mergeCell ref="AA68:AD68"/>
    <mergeCell ref="W69:Z70"/>
    <mergeCell ref="W71:Z71"/>
    <mergeCell ref="AO67:AS68"/>
    <mergeCell ref="AT69:AV70"/>
    <mergeCell ref="AN67:AN68"/>
    <mergeCell ref="L70:N70"/>
    <mergeCell ref="W67:Z68"/>
    <mergeCell ref="AG74:AI74"/>
    <mergeCell ref="AT67:AV68"/>
    <mergeCell ref="AO71:AS72"/>
    <mergeCell ref="L65:N65"/>
    <mergeCell ref="G57:I58"/>
    <mergeCell ref="AG34:AI34"/>
    <mergeCell ref="G39:I40"/>
    <mergeCell ref="G37:I38"/>
    <mergeCell ref="AT99:AV100"/>
    <mergeCell ref="AT101:AV102"/>
    <mergeCell ref="G101:I102"/>
    <mergeCell ref="AN99:AN100"/>
    <mergeCell ref="AO99:AS100"/>
    <mergeCell ref="AN101:AN102"/>
    <mergeCell ref="G99:I100"/>
    <mergeCell ref="AG61:AI61"/>
    <mergeCell ref="AN95:AN96"/>
    <mergeCell ref="AN97:AN98"/>
    <mergeCell ref="AG72:AI72"/>
    <mergeCell ref="AG62:AI62"/>
    <mergeCell ref="G69:I70"/>
    <mergeCell ref="L77:N77"/>
    <mergeCell ref="L83:N83"/>
    <mergeCell ref="L84:N84"/>
    <mergeCell ref="L89:N89"/>
    <mergeCell ref="L90:N90"/>
    <mergeCell ref="AT97:AV98"/>
    <mergeCell ref="AL75:AM75"/>
    <mergeCell ref="L101:N101"/>
    <mergeCell ref="N98:P98"/>
    <mergeCell ref="N99:P99"/>
    <mergeCell ref="N100:P100"/>
    <mergeCell ref="L82:N82"/>
    <mergeCell ref="G103:I104"/>
    <mergeCell ref="G95:I96"/>
    <mergeCell ref="G93:I94"/>
    <mergeCell ref="AI82:AK82"/>
    <mergeCell ref="J89:K89"/>
    <mergeCell ref="J96:K96"/>
    <mergeCell ref="J97:K97"/>
    <mergeCell ref="J100:K100"/>
    <mergeCell ref="R92:T92"/>
    <mergeCell ref="N86:P86"/>
    <mergeCell ref="N87:P87"/>
    <mergeCell ref="N88:P88"/>
    <mergeCell ref="L102:N102"/>
    <mergeCell ref="J101:K101"/>
    <mergeCell ref="AC93:AE93"/>
    <mergeCell ref="AC92:AE92"/>
    <mergeCell ref="AI102:AK102"/>
    <mergeCell ref="R93:T93"/>
    <mergeCell ref="R94:T94"/>
    <mergeCell ref="G97:I98"/>
    <mergeCell ref="AG99:AI99"/>
    <mergeCell ref="G81:I82"/>
    <mergeCell ref="P81:R81"/>
    <mergeCell ref="AE81:AG81"/>
    <mergeCell ref="L91:N91"/>
    <mergeCell ref="L94:N94"/>
    <mergeCell ref="L95:N95"/>
    <mergeCell ref="L96:N96"/>
    <mergeCell ref="J88:K88"/>
    <mergeCell ref="A109:A110"/>
    <mergeCell ref="B109:F110"/>
    <mergeCell ref="AT103:AV104"/>
    <mergeCell ref="AO109:AS110"/>
    <mergeCell ref="A103:A104"/>
    <mergeCell ref="A107:A108"/>
    <mergeCell ref="G109:I110"/>
    <mergeCell ref="AI109:AK109"/>
    <mergeCell ref="AI110:AK110"/>
    <mergeCell ref="J110:K110"/>
    <mergeCell ref="AT107:AV108"/>
    <mergeCell ref="AT109:AV110"/>
    <mergeCell ref="AE107:AG107"/>
    <mergeCell ref="G107:I108"/>
    <mergeCell ref="AI101:AK101"/>
    <mergeCell ref="AO81:AS82"/>
    <mergeCell ref="AN83:AN84"/>
    <mergeCell ref="AO89:AS90"/>
    <mergeCell ref="AO85:AS86"/>
    <mergeCell ref="AN89:AN90"/>
    <mergeCell ref="AO93:AS94"/>
    <mergeCell ref="AN85:AN86"/>
    <mergeCell ref="AO83:AS84"/>
    <mergeCell ref="AO101:AS102"/>
    <mergeCell ref="AL88:AM88"/>
    <mergeCell ref="AL89:AM89"/>
    <mergeCell ref="AL96:AM96"/>
    <mergeCell ref="AL97:AM97"/>
    <mergeCell ref="AL100:AM100"/>
    <mergeCell ref="AO97:AS98"/>
    <mergeCell ref="AL101:AM101"/>
    <mergeCell ref="AL84:AM84"/>
    <mergeCell ref="AL85:AM85"/>
    <mergeCell ref="L115:N115"/>
    <mergeCell ref="AL110:AM110"/>
    <mergeCell ref="AN103:AN104"/>
    <mergeCell ref="AO103:AS104"/>
    <mergeCell ref="AN107:AN108"/>
    <mergeCell ref="AN109:AN110"/>
    <mergeCell ref="AO107:AS108"/>
    <mergeCell ref="AI115:AK115"/>
    <mergeCell ref="G117:I118"/>
    <mergeCell ref="G111:I112"/>
    <mergeCell ref="J115:K115"/>
    <mergeCell ref="P107:R107"/>
    <mergeCell ref="J114:K114"/>
    <mergeCell ref="J111:K111"/>
    <mergeCell ref="AT117:AV118"/>
    <mergeCell ref="AN111:AN112"/>
    <mergeCell ref="AO111:AS112"/>
    <mergeCell ref="AT111:AV112"/>
    <mergeCell ref="AG112:AI112"/>
    <mergeCell ref="AG113:AI113"/>
    <mergeCell ref="AG114:AI114"/>
    <mergeCell ref="AI116:AK116"/>
    <mergeCell ref="AN117:AN118"/>
    <mergeCell ref="AO117:AS118"/>
    <mergeCell ref="AL111:AM111"/>
    <mergeCell ref="AL115:AM115"/>
    <mergeCell ref="AN113:AN114"/>
    <mergeCell ref="AO113:AS114"/>
    <mergeCell ref="AL114:AM114"/>
    <mergeCell ref="AN115:AN116"/>
    <mergeCell ref="AO115:AS116"/>
    <mergeCell ref="AT113:AV114"/>
    <mergeCell ref="AT115:AV116"/>
    <mergeCell ref="J8:M8"/>
    <mergeCell ref="G21:I22"/>
    <mergeCell ref="G17:I18"/>
    <mergeCell ref="F4:I4"/>
    <mergeCell ref="F5:I5"/>
    <mergeCell ref="F6:I6"/>
    <mergeCell ref="F7:I7"/>
    <mergeCell ref="F8:I8"/>
    <mergeCell ref="G19:I20"/>
    <mergeCell ref="J18:K18"/>
    <mergeCell ref="L16:N16"/>
    <mergeCell ref="S14:T14"/>
    <mergeCell ref="U14:V14"/>
    <mergeCell ref="X14:Y14"/>
    <mergeCell ref="AA14:AB14"/>
    <mergeCell ref="G15:I16"/>
    <mergeCell ref="G31:I32"/>
    <mergeCell ref="G29:I30"/>
    <mergeCell ref="G25:I26"/>
    <mergeCell ref="G27:I28"/>
    <mergeCell ref="AC14:AD14"/>
    <mergeCell ref="J14:K14"/>
    <mergeCell ref="L14:N14"/>
    <mergeCell ref="G63:I64"/>
    <mergeCell ref="G91:I92"/>
    <mergeCell ref="G89:I90"/>
    <mergeCell ref="B93:F94"/>
    <mergeCell ref="A65:A66"/>
    <mergeCell ref="A83:A84"/>
    <mergeCell ref="A85:A86"/>
    <mergeCell ref="A87:A88"/>
    <mergeCell ref="B63:F64"/>
    <mergeCell ref="B67:F68"/>
    <mergeCell ref="B65:F66"/>
    <mergeCell ref="B71:F72"/>
    <mergeCell ref="B73:F74"/>
    <mergeCell ref="J66:K66"/>
    <mergeCell ref="J71:K71"/>
    <mergeCell ref="P55:R55"/>
    <mergeCell ref="L51:N51"/>
    <mergeCell ref="L42:N42"/>
    <mergeCell ref="L43:N43"/>
    <mergeCell ref="L44:N44"/>
    <mergeCell ref="J63:K63"/>
    <mergeCell ref="A115:A116"/>
    <mergeCell ref="A117:A118"/>
    <mergeCell ref="B15:F16"/>
    <mergeCell ref="B17:F18"/>
    <mergeCell ref="B19:F20"/>
    <mergeCell ref="B21:F22"/>
    <mergeCell ref="B23:F24"/>
    <mergeCell ref="A95:A96"/>
    <mergeCell ref="A97:A98"/>
    <mergeCell ref="A99:A100"/>
    <mergeCell ref="B41:F42"/>
    <mergeCell ref="B43:F44"/>
    <mergeCell ref="B45:F46"/>
    <mergeCell ref="B47:F48"/>
    <mergeCell ref="B49:F50"/>
    <mergeCell ref="B69:F70"/>
    <mergeCell ref="B61:F62"/>
    <mergeCell ref="B75:F76"/>
    <mergeCell ref="B77:F78"/>
    <mergeCell ref="B83:F84"/>
    <mergeCell ref="B85:F86"/>
    <mergeCell ref="B87:F88"/>
    <mergeCell ref="B89:F90"/>
    <mergeCell ref="B91:F92"/>
    <mergeCell ref="B117:F118"/>
    <mergeCell ref="B111:F112"/>
    <mergeCell ref="B113:F114"/>
    <mergeCell ref="B95:F96"/>
    <mergeCell ref="B97:F98"/>
    <mergeCell ref="B99:F100"/>
    <mergeCell ref="B101:F102"/>
    <mergeCell ref="AI117:AK117"/>
    <mergeCell ref="N114:P114"/>
    <mergeCell ref="AI103:AK103"/>
    <mergeCell ref="AI108:AK108"/>
    <mergeCell ref="AG98:AI98"/>
    <mergeCell ref="AG100:AI100"/>
    <mergeCell ref="N112:P112"/>
    <mergeCell ref="N113:P113"/>
    <mergeCell ref="L116:N116"/>
    <mergeCell ref="L117:N117"/>
    <mergeCell ref="L103:N103"/>
    <mergeCell ref="L108:N108"/>
    <mergeCell ref="L109:N109"/>
    <mergeCell ref="L110:N110"/>
    <mergeCell ref="B115:F116"/>
    <mergeCell ref="B103:F104"/>
    <mergeCell ref="B107:F108"/>
    <mergeCell ref="A6:D7"/>
    <mergeCell ref="A8:D9"/>
    <mergeCell ref="B55:F56"/>
    <mergeCell ref="B57:F58"/>
    <mergeCell ref="B59:F60"/>
    <mergeCell ref="A47:A48"/>
    <mergeCell ref="A49:A50"/>
    <mergeCell ref="A51:A52"/>
    <mergeCell ref="A55:A56"/>
    <mergeCell ref="B35:F36"/>
    <mergeCell ref="B27:F28"/>
    <mergeCell ref="A15:A16"/>
    <mergeCell ref="A17:A18"/>
    <mergeCell ref="A19:A20"/>
    <mergeCell ref="A21:A22"/>
    <mergeCell ref="A23:A24"/>
    <mergeCell ref="B51:F52"/>
    <mergeCell ref="B25:F26"/>
    <mergeCell ref="B29:F30"/>
    <mergeCell ref="B31:F32"/>
    <mergeCell ref="A33:A34"/>
    <mergeCell ref="A45:A46"/>
    <mergeCell ref="A41:A42"/>
    <mergeCell ref="A57:A58"/>
    <mergeCell ref="J3:M3"/>
    <mergeCell ref="AI90:AK90"/>
    <mergeCell ref="AI91:AK91"/>
    <mergeCell ref="AI94:AK94"/>
    <mergeCell ref="AI95:AK95"/>
    <mergeCell ref="AI96:AK96"/>
    <mergeCell ref="AI69:AK69"/>
    <mergeCell ref="AI70:AK70"/>
    <mergeCell ref="AI75:AK75"/>
    <mergeCell ref="AI76:AK76"/>
    <mergeCell ref="AG87:AI87"/>
    <mergeCell ref="AG88:AI88"/>
    <mergeCell ref="AI77:AK77"/>
    <mergeCell ref="AI64:AK64"/>
    <mergeCell ref="AI65:AK65"/>
    <mergeCell ref="AI68:AK68"/>
    <mergeCell ref="AI49:AK49"/>
    <mergeCell ref="AI50:AK50"/>
    <mergeCell ref="AI51:AK51"/>
    <mergeCell ref="AI56:AK56"/>
    <mergeCell ref="AG35:AI35"/>
    <mergeCell ref="AG36:AI36"/>
    <mergeCell ref="AI43:AK43"/>
    <mergeCell ref="N20:P20"/>
    <mergeCell ref="AL19:AM19"/>
    <mergeCell ref="AL22:AM22"/>
    <mergeCell ref="AL23:AM23"/>
    <mergeCell ref="AL32:AM32"/>
    <mergeCell ref="AL33:AM33"/>
    <mergeCell ref="AL36:AM36"/>
    <mergeCell ref="AL37:AM37"/>
    <mergeCell ref="AL40:AM40"/>
    <mergeCell ref="J19:K19"/>
    <mergeCell ref="J22:K22"/>
    <mergeCell ref="J23:K23"/>
    <mergeCell ref="J32:K32"/>
    <mergeCell ref="J25:K25"/>
    <mergeCell ref="J26:K26"/>
    <mergeCell ref="L30:N30"/>
    <mergeCell ref="L31:N31"/>
    <mergeCell ref="L32:N32"/>
    <mergeCell ref="N34:P34"/>
    <mergeCell ref="N35:P35"/>
    <mergeCell ref="N36:P36"/>
    <mergeCell ref="L39:N39"/>
    <mergeCell ref="AL28:AM28"/>
    <mergeCell ref="A27:A28"/>
    <mergeCell ref="L37:N37"/>
    <mergeCell ref="L38:N38"/>
    <mergeCell ref="J58:K58"/>
    <mergeCell ref="J59:K59"/>
    <mergeCell ref="J62:K62"/>
    <mergeCell ref="L26:N26"/>
    <mergeCell ref="A53:A54"/>
    <mergeCell ref="J33:K33"/>
    <mergeCell ref="J36:K36"/>
    <mergeCell ref="J37:K37"/>
    <mergeCell ref="J40:K40"/>
    <mergeCell ref="J44:K44"/>
    <mergeCell ref="J45:K45"/>
    <mergeCell ref="J48:K48"/>
    <mergeCell ref="J49:K49"/>
    <mergeCell ref="A61:A62"/>
    <mergeCell ref="A59:A60"/>
    <mergeCell ref="L50:N50"/>
    <mergeCell ref="N46:P46"/>
    <mergeCell ref="N47:P47"/>
    <mergeCell ref="G59:I60"/>
    <mergeCell ref="J53:K53"/>
    <mergeCell ref="B33:F34"/>
    <mergeCell ref="G55:I56"/>
    <mergeCell ref="A101:A102"/>
    <mergeCell ref="A111:A112"/>
    <mergeCell ref="A113:A114"/>
    <mergeCell ref="A67:A68"/>
    <mergeCell ref="A69:A70"/>
    <mergeCell ref="A71:A72"/>
    <mergeCell ref="A73:A74"/>
    <mergeCell ref="AL29:AM29"/>
    <mergeCell ref="AI30:AK30"/>
    <mergeCell ref="J84:K84"/>
    <mergeCell ref="J85:K85"/>
    <mergeCell ref="AL44:AM44"/>
    <mergeCell ref="AL45:AM45"/>
    <mergeCell ref="A75:A76"/>
    <mergeCell ref="A89:A90"/>
    <mergeCell ref="A91:A92"/>
    <mergeCell ref="A93:A94"/>
    <mergeCell ref="A81:A82"/>
    <mergeCell ref="B81:F82"/>
    <mergeCell ref="A63:A64"/>
    <mergeCell ref="A77:A78"/>
    <mergeCell ref="G75:I76"/>
    <mergeCell ref="N48:P48"/>
    <mergeCell ref="AN27:AN28"/>
    <mergeCell ref="B53:F54"/>
    <mergeCell ref="G53:I54"/>
    <mergeCell ref="J51:K51"/>
    <mergeCell ref="J52:K52"/>
    <mergeCell ref="L52:N52"/>
    <mergeCell ref="AN53:AN54"/>
    <mergeCell ref="P53:R53"/>
    <mergeCell ref="P54:R54"/>
    <mergeCell ref="AE53:AG53"/>
    <mergeCell ref="AE54:AG54"/>
    <mergeCell ref="AE27:AG27"/>
    <mergeCell ref="AE28:AG28"/>
    <mergeCell ref="R40:T40"/>
    <mergeCell ref="AC40:AE40"/>
    <mergeCell ref="AE29:AG29"/>
    <mergeCell ref="AG46:AI46"/>
    <mergeCell ref="AG47:AI47"/>
    <mergeCell ref="AG48:AI48"/>
    <mergeCell ref="AI40:AK40"/>
    <mergeCell ref="AI44:AK44"/>
    <mergeCell ref="AI37:AK37"/>
    <mergeCell ref="AI38:AK38"/>
    <mergeCell ref="AI39:AK39"/>
    <mergeCell ref="AO27:AS28"/>
    <mergeCell ref="AT27:AV28"/>
    <mergeCell ref="AT79:AV80"/>
    <mergeCell ref="AO79:AS80"/>
    <mergeCell ref="B79:F80"/>
    <mergeCell ref="G79:I80"/>
    <mergeCell ref="A79:A80"/>
    <mergeCell ref="AN79:AN80"/>
    <mergeCell ref="A105:A106"/>
    <mergeCell ref="B105:F106"/>
    <mergeCell ref="G105:I106"/>
    <mergeCell ref="AN105:AN106"/>
    <mergeCell ref="AO105:AS106"/>
    <mergeCell ref="AT105:AV106"/>
    <mergeCell ref="P105:R105"/>
    <mergeCell ref="P106:R106"/>
    <mergeCell ref="J27:K27"/>
    <mergeCell ref="P28:R28"/>
    <mergeCell ref="P27:R27"/>
    <mergeCell ref="AE105:AG105"/>
    <mergeCell ref="AE106:AG106"/>
    <mergeCell ref="P79:R79"/>
    <mergeCell ref="P80:R80"/>
    <mergeCell ref="AE79:AG79"/>
  </mergeCells>
  <phoneticPr fontId="2"/>
  <printOptions horizontalCentered="1" verticalCentered="1"/>
  <pageMargins left="0" right="0" top="0" bottom="0" header="0.31496062992125984" footer="0.31496062992125984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選択肢!$A$1:$A$11</xm:f>
          </x14:formula1>
          <xm:sqref>G15:I118 AT15:AV118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01E7-CE3D-4209-9048-0DDF06075348}">
  <sheetPr>
    <pageSetUpPr fitToPage="1"/>
  </sheetPr>
  <dimension ref="A1:AL71"/>
  <sheetViews>
    <sheetView zoomScale="80" zoomScaleNormal="80" zoomScaleSheetLayoutView="75" workbookViewId="0">
      <selection activeCell="M1" sqref="M1"/>
    </sheetView>
  </sheetViews>
  <sheetFormatPr defaultColWidth="5.17578125" defaultRowHeight="13.25" x14ac:dyDescent="0.4"/>
  <cols>
    <col min="1" max="38" width="5.17578125" style="1" customWidth="1"/>
    <col min="39" max="256" width="5.17578125" style="1"/>
    <col min="257" max="294" width="5.17578125" style="1" customWidth="1"/>
    <col min="295" max="512" width="5.17578125" style="1"/>
    <col min="513" max="550" width="5.17578125" style="1" customWidth="1"/>
    <col min="551" max="768" width="5.17578125" style="1"/>
    <col min="769" max="806" width="5.17578125" style="1" customWidth="1"/>
    <col min="807" max="1024" width="5.17578125" style="1"/>
    <col min="1025" max="1062" width="5.17578125" style="1" customWidth="1"/>
    <col min="1063" max="1280" width="5.17578125" style="1"/>
    <col min="1281" max="1318" width="5.17578125" style="1" customWidth="1"/>
    <col min="1319" max="1536" width="5.17578125" style="1"/>
    <col min="1537" max="1574" width="5.17578125" style="1" customWidth="1"/>
    <col min="1575" max="1792" width="5.17578125" style="1"/>
    <col min="1793" max="1830" width="5.17578125" style="1" customWidth="1"/>
    <col min="1831" max="2048" width="5.17578125" style="1"/>
    <col min="2049" max="2086" width="5.17578125" style="1" customWidth="1"/>
    <col min="2087" max="2304" width="5.17578125" style="1"/>
    <col min="2305" max="2342" width="5.17578125" style="1" customWidth="1"/>
    <col min="2343" max="2560" width="5.17578125" style="1"/>
    <col min="2561" max="2598" width="5.17578125" style="1" customWidth="1"/>
    <col min="2599" max="2816" width="5.17578125" style="1"/>
    <col min="2817" max="2854" width="5.17578125" style="1" customWidth="1"/>
    <col min="2855" max="3072" width="5.17578125" style="1"/>
    <col min="3073" max="3110" width="5.17578125" style="1" customWidth="1"/>
    <col min="3111" max="3328" width="5.17578125" style="1"/>
    <col min="3329" max="3366" width="5.17578125" style="1" customWidth="1"/>
    <col min="3367" max="3584" width="5.17578125" style="1"/>
    <col min="3585" max="3622" width="5.17578125" style="1" customWidth="1"/>
    <col min="3623" max="3840" width="5.17578125" style="1"/>
    <col min="3841" max="3878" width="5.17578125" style="1" customWidth="1"/>
    <col min="3879" max="4096" width="5.17578125" style="1"/>
    <col min="4097" max="4134" width="5.17578125" style="1" customWidth="1"/>
    <col min="4135" max="4352" width="5.17578125" style="1"/>
    <col min="4353" max="4390" width="5.17578125" style="1" customWidth="1"/>
    <col min="4391" max="4608" width="5.17578125" style="1"/>
    <col min="4609" max="4646" width="5.17578125" style="1" customWidth="1"/>
    <col min="4647" max="4864" width="5.17578125" style="1"/>
    <col min="4865" max="4902" width="5.17578125" style="1" customWidth="1"/>
    <col min="4903" max="5120" width="5.17578125" style="1"/>
    <col min="5121" max="5158" width="5.17578125" style="1" customWidth="1"/>
    <col min="5159" max="5376" width="5.17578125" style="1"/>
    <col min="5377" max="5414" width="5.17578125" style="1" customWidth="1"/>
    <col min="5415" max="5632" width="5.17578125" style="1"/>
    <col min="5633" max="5670" width="5.17578125" style="1" customWidth="1"/>
    <col min="5671" max="5888" width="5.17578125" style="1"/>
    <col min="5889" max="5926" width="5.17578125" style="1" customWidth="1"/>
    <col min="5927" max="6144" width="5.17578125" style="1"/>
    <col min="6145" max="6182" width="5.17578125" style="1" customWidth="1"/>
    <col min="6183" max="6400" width="5.17578125" style="1"/>
    <col min="6401" max="6438" width="5.17578125" style="1" customWidth="1"/>
    <col min="6439" max="6656" width="5.17578125" style="1"/>
    <col min="6657" max="6694" width="5.17578125" style="1" customWidth="1"/>
    <col min="6695" max="6912" width="5.17578125" style="1"/>
    <col min="6913" max="6950" width="5.17578125" style="1" customWidth="1"/>
    <col min="6951" max="7168" width="5.17578125" style="1"/>
    <col min="7169" max="7206" width="5.17578125" style="1" customWidth="1"/>
    <col min="7207" max="7424" width="5.17578125" style="1"/>
    <col min="7425" max="7462" width="5.17578125" style="1" customWidth="1"/>
    <col min="7463" max="7680" width="5.17578125" style="1"/>
    <col min="7681" max="7718" width="5.17578125" style="1" customWidth="1"/>
    <col min="7719" max="7936" width="5.17578125" style="1"/>
    <col min="7937" max="7974" width="5.17578125" style="1" customWidth="1"/>
    <col min="7975" max="8192" width="5.17578125" style="1"/>
    <col min="8193" max="8230" width="5.17578125" style="1" customWidth="1"/>
    <col min="8231" max="8448" width="5.17578125" style="1"/>
    <col min="8449" max="8486" width="5.17578125" style="1" customWidth="1"/>
    <col min="8487" max="8704" width="5.17578125" style="1"/>
    <col min="8705" max="8742" width="5.17578125" style="1" customWidth="1"/>
    <col min="8743" max="8960" width="5.17578125" style="1"/>
    <col min="8961" max="8998" width="5.17578125" style="1" customWidth="1"/>
    <col min="8999" max="9216" width="5.17578125" style="1"/>
    <col min="9217" max="9254" width="5.17578125" style="1" customWidth="1"/>
    <col min="9255" max="9472" width="5.17578125" style="1"/>
    <col min="9473" max="9510" width="5.17578125" style="1" customWidth="1"/>
    <col min="9511" max="9728" width="5.17578125" style="1"/>
    <col min="9729" max="9766" width="5.17578125" style="1" customWidth="1"/>
    <col min="9767" max="9984" width="5.17578125" style="1"/>
    <col min="9985" max="10022" width="5.17578125" style="1" customWidth="1"/>
    <col min="10023" max="10240" width="5.17578125" style="1"/>
    <col min="10241" max="10278" width="5.17578125" style="1" customWidth="1"/>
    <col min="10279" max="10496" width="5.17578125" style="1"/>
    <col min="10497" max="10534" width="5.17578125" style="1" customWidth="1"/>
    <col min="10535" max="10752" width="5.17578125" style="1"/>
    <col min="10753" max="10790" width="5.17578125" style="1" customWidth="1"/>
    <col min="10791" max="11008" width="5.17578125" style="1"/>
    <col min="11009" max="11046" width="5.17578125" style="1" customWidth="1"/>
    <col min="11047" max="11264" width="5.17578125" style="1"/>
    <col min="11265" max="11302" width="5.17578125" style="1" customWidth="1"/>
    <col min="11303" max="11520" width="5.17578125" style="1"/>
    <col min="11521" max="11558" width="5.17578125" style="1" customWidth="1"/>
    <col min="11559" max="11776" width="5.17578125" style="1"/>
    <col min="11777" max="11814" width="5.17578125" style="1" customWidth="1"/>
    <col min="11815" max="12032" width="5.17578125" style="1"/>
    <col min="12033" max="12070" width="5.17578125" style="1" customWidth="1"/>
    <col min="12071" max="12288" width="5.17578125" style="1"/>
    <col min="12289" max="12326" width="5.17578125" style="1" customWidth="1"/>
    <col min="12327" max="12544" width="5.17578125" style="1"/>
    <col min="12545" max="12582" width="5.17578125" style="1" customWidth="1"/>
    <col min="12583" max="12800" width="5.17578125" style="1"/>
    <col min="12801" max="12838" width="5.17578125" style="1" customWidth="1"/>
    <col min="12839" max="13056" width="5.17578125" style="1"/>
    <col min="13057" max="13094" width="5.17578125" style="1" customWidth="1"/>
    <col min="13095" max="13312" width="5.17578125" style="1"/>
    <col min="13313" max="13350" width="5.17578125" style="1" customWidth="1"/>
    <col min="13351" max="13568" width="5.17578125" style="1"/>
    <col min="13569" max="13606" width="5.17578125" style="1" customWidth="1"/>
    <col min="13607" max="13824" width="5.17578125" style="1"/>
    <col min="13825" max="13862" width="5.17578125" style="1" customWidth="1"/>
    <col min="13863" max="14080" width="5.17578125" style="1"/>
    <col min="14081" max="14118" width="5.17578125" style="1" customWidth="1"/>
    <col min="14119" max="14336" width="5.17578125" style="1"/>
    <col min="14337" max="14374" width="5.17578125" style="1" customWidth="1"/>
    <col min="14375" max="14592" width="5.17578125" style="1"/>
    <col min="14593" max="14630" width="5.17578125" style="1" customWidth="1"/>
    <col min="14631" max="14848" width="5.17578125" style="1"/>
    <col min="14849" max="14886" width="5.17578125" style="1" customWidth="1"/>
    <col min="14887" max="15104" width="5.17578125" style="1"/>
    <col min="15105" max="15142" width="5.17578125" style="1" customWidth="1"/>
    <col min="15143" max="15360" width="5.17578125" style="1"/>
    <col min="15361" max="15398" width="5.17578125" style="1" customWidth="1"/>
    <col min="15399" max="15616" width="5.17578125" style="1"/>
    <col min="15617" max="15654" width="5.17578125" style="1" customWidth="1"/>
    <col min="15655" max="15872" width="5.17578125" style="1"/>
    <col min="15873" max="15910" width="5.17578125" style="1" customWidth="1"/>
    <col min="15911" max="16128" width="5.17578125" style="1"/>
    <col min="16129" max="16166" width="5.17578125" style="1" customWidth="1"/>
    <col min="16167" max="16384" width="5.17578125" style="1"/>
  </cols>
  <sheetData>
    <row r="1" spans="1:37" ht="30" customHeight="1" thickBot="1" x14ac:dyDescent="0.55000000000000004">
      <c r="A1" s="396" t="s">
        <v>558</v>
      </c>
      <c r="B1" s="396"/>
      <c r="C1" s="397"/>
      <c r="D1" s="397"/>
      <c r="E1" s="397"/>
      <c r="F1" s="397"/>
      <c r="G1" s="398" t="s">
        <v>559</v>
      </c>
      <c r="H1" s="398"/>
      <c r="I1" s="398"/>
      <c r="J1" s="398"/>
      <c r="K1" s="399">
        <v>98</v>
      </c>
      <c r="L1" s="398"/>
      <c r="T1" s="245"/>
      <c r="U1" s="245"/>
      <c r="V1" s="245"/>
      <c r="W1" s="245"/>
      <c r="X1" s="245"/>
      <c r="Y1" s="245"/>
      <c r="AA1" s="245"/>
    </row>
    <row r="2" spans="1:37" ht="20.149999999999999" customHeight="1" x14ac:dyDescent="0.4">
      <c r="A2" s="400" t="s">
        <v>560</v>
      </c>
      <c r="B2" s="382"/>
      <c r="C2" s="401" t="s">
        <v>561</v>
      </c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3"/>
      <c r="O2" s="246" t="s">
        <v>562</v>
      </c>
      <c r="P2" s="407">
        <v>6</v>
      </c>
      <c r="Q2" s="407"/>
      <c r="R2" s="247" t="s">
        <v>563</v>
      </c>
      <c r="S2" s="248"/>
      <c r="T2" s="249"/>
      <c r="U2" s="249"/>
      <c r="V2" s="249"/>
      <c r="W2" s="249"/>
      <c r="X2" s="249"/>
      <c r="Y2" s="249"/>
      <c r="Z2" s="249"/>
      <c r="AA2" s="250"/>
      <c r="AB2" s="251" t="s">
        <v>564</v>
      </c>
      <c r="AC2" s="381" t="s">
        <v>565</v>
      </c>
      <c r="AD2" s="382"/>
      <c r="AE2" s="251" t="s">
        <v>566</v>
      </c>
      <c r="AF2" s="381"/>
      <c r="AG2" s="385"/>
      <c r="AH2" s="385"/>
      <c r="AI2" s="385"/>
      <c r="AJ2" s="386"/>
    </row>
    <row r="3" spans="1:37" ht="20.149999999999999" customHeight="1" x14ac:dyDescent="0.4">
      <c r="A3" s="387" t="s">
        <v>567</v>
      </c>
      <c r="B3" s="388"/>
      <c r="C3" s="391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3"/>
      <c r="O3" s="389" t="s">
        <v>0</v>
      </c>
      <c r="P3" s="390"/>
      <c r="Q3" s="389" t="s">
        <v>1</v>
      </c>
      <c r="R3" s="390"/>
      <c r="S3" s="391" t="s">
        <v>681</v>
      </c>
      <c r="T3" s="392"/>
      <c r="U3" s="392"/>
      <c r="V3" s="392"/>
      <c r="W3" s="392"/>
      <c r="X3" s="392"/>
      <c r="Y3" s="392"/>
      <c r="Z3" s="392"/>
      <c r="AA3" s="393"/>
      <c r="AB3" s="252" t="s">
        <v>568</v>
      </c>
      <c r="AC3" s="383"/>
      <c r="AD3" s="384"/>
      <c r="AE3" s="253" t="s">
        <v>569</v>
      </c>
      <c r="AF3" s="394" t="s">
        <v>682</v>
      </c>
      <c r="AG3" s="388"/>
      <c r="AH3" s="388"/>
      <c r="AI3" s="388"/>
      <c r="AJ3" s="395"/>
    </row>
    <row r="4" spans="1:37" ht="20.149999999999999" customHeight="1" x14ac:dyDescent="0.4">
      <c r="A4" s="408" t="s">
        <v>570</v>
      </c>
      <c r="B4" s="384"/>
      <c r="C4" s="404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6"/>
      <c r="O4" s="409" t="s">
        <v>5</v>
      </c>
      <c r="P4" s="384"/>
      <c r="Q4" s="409" t="s">
        <v>6</v>
      </c>
      <c r="R4" s="384"/>
      <c r="S4" s="404" t="s">
        <v>571</v>
      </c>
      <c r="T4" s="405"/>
      <c r="U4" s="405"/>
      <c r="V4" s="405"/>
      <c r="W4" s="405"/>
      <c r="X4" s="405"/>
      <c r="Y4" s="405"/>
      <c r="Z4" s="405"/>
      <c r="AA4" s="406"/>
      <c r="AB4" s="252" t="s">
        <v>572</v>
      </c>
      <c r="AC4" s="410" t="s">
        <v>573</v>
      </c>
      <c r="AD4" s="411"/>
      <c r="AE4" s="253" t="s">
        <v>574</v>
      </c>
      <c r="AF4" s="383" t="s">
        <v>683</v>
      </c>
      <c r="AG4" s="412"/>
      <c r="AH4" s="412"/>
      <c r="AI4" s="412"/>
      <c r="AJ4" s="413"/>
    </row>
    <row r="5" spans="1:37" ht="20.149999999999999" customHeight="1" x14ac:dyDescent="0.4">
      <c r="A5" s="414" t="s">
        <v>567</v>
      </c>
      <c r="B5" s="390"/>
      <c r="C5" s="415" t="s">
        <v>575</v>
      </c>
      <c r="D5" s="416"/>
      <c r="E5" s="416"/>
      <c r="F5" s="416"/>
      <c r="G5" s="416"/>
      <c r="H5" s="416"/>
      <c r="I5" s="417"/>
      <c r="J5" s="254" t="s">
        <v>576</v>
      </c>
      <c r="K5" s="255" t="s">
        <v>577</v>
      </c>
      <c r="L5" s="424" t="s">
        <v>578</v>
      </c>
      <c r="M5" s="425"/>
      <c r="N5" s="256" t="s">
        <v>579</v>
      </c>
      <c r="O5" s="257" t="s">
        <v>580</v>
      </c>
      <c r="P5" s="258" t="s">
        <v>581</v>
      </c>
      <c r="Q5" s="259" t="s">
        <v>582</v>
      </c>
      <c r="R5" s="254" t="s">
        <v>583</v>
      </c>
      <c r="S5" s="426" t="s">
        <v>584</v>
      </c>
      <c r="T5" s="427"/>
      <c r="U5" s="254" t="s">
        <v>585</v>
      </c>
      <c r="V5" s="260" t="s">
        <v>586</v>
      </c>
      <c r="W5" s="260"/>
      <c r="X5" s="261"/>
      <c r="Y5" s="260"/>
      <c r="Z5" s="262"/>
      <c r="AA5" s="263" t="s">
        <v>64</v>
      </c>
      <c r="AB5" s="260"/>
      <c r="AC5" s="260"/>
      <c r="AD5" s="260"/>
      <c r="AE5" s="262"/>
      <c r="AF5" s="263" t="s">
        <v>587</v>
      </c>
      <c r="AG5" s="260"/>
      <c r="AH5" s="260"/>
      <c r="AI5" s="260"/>
      <c r="AJ5" s="264"/>
    </row>
    <row r="6" spans="1:37" ht="20.149999999999999" customHeight="1" x14ac:dyDescent="0.4">
      <c r="A6" s="387"/>
      <c r="B6" s="428"/>
      <c r="C6" s="418"/>
      <c r="D6" s="419"/>
      <c r="E6" s="419"/>
      <c r="F6" s="419"/>
      <c r="G6" s="419"/>
      <c r="H6" s="419"/>
      <c r="I6" s="420"/>
      <c r="J6" s="265"/>
      <c r="K6" s="266" t="s">
        <v>588</v>
      </c>
      <c r="L6" s="424" t="s">
        <v>589</v>
      </c>
      <c r="M6" s="425"/>
      <c r="N6" s="429">
        <v>27.5</v>
      </c>
      <c r="O6" s="430"/>
      <c r="P6" s="267" t="s">
        <v>590</v>
      </c>
      <c r="Q6" s="253"/>
      <c r="R6" s="265"/>
      <c r="S6" s="431" t="s">
        <v>591</v>
      </c>
      <c r="T6" s="432"/>
      <c r="U6" s="265"/>
      <c r="V6" s="433" t="s">
        <v>684</v>
      </c>
      <c r="W6" s="434"/>
      <c r="X6" s="434"/>
      <c r="Y6" s="434"/>
      <c r="Z6" s="435"/>
      <c r="AA6" s="433" t="s">
        <v>685</v>
      </c>
      <c r="AB6" s="434"/>
      <c r="AC6" s="434"/>
      <c r="AD6" s="434"/>
      <c r="AE6" s="435"/>
      <c r="AF6" s="433" t="s">
        <v>686</v>
      </c>
      <c r="AG6" s="434"/>
      <c r="AH6" s="434"/>
      <c r="AI6" s="434"/>
      <c r="AJ6" s="436"/>
      <c r="AK6" s="268"/>
    </row>
    <row r="7" spans="1:37" ht="20.149999999999999" customHeight="1" x14ac:dyDescent="0.4">
      <c r="A7" s="408" t="s">
        <v>592</v>
      </c>
      <c r="B7" s="384"/>
      <c r="C7" s="421"/>
      <c r="D7" s="422"/>
      <c r="E7" s="422"/>
      <c r="F7" s="422"/>
      <c r="G7" s="422"/>
      <c r="H7" s="422"/>
      <c r="I7" s="423"/>
      <c r="J7" s="269" t="s">
        <v>593</v>
      </c>
      <c r="K7" s="270" t="s">
        <v>594</v>
      </c>
      <c r="L7" s="424" t="s">
        <v>595</v>
      </c>
      <c r="M7" s="425"/>
      <c r="N7" s="429">
        <v>20</v>
      </c>
      <c r="O7" s="430"/>
      <c r="P7" s="267" t="s">
        <v>596</v>
      </c>
      <c r="Q7" s="252" t="s">
        <v>597</v>
      </c>
      <c r="R7" s="269" t="s">
        <v>598</v>
      </c>
      <c r="S7" s="437" t="s">
        <v>599</v>
      </c>
      <c r="T7" s="438"/>
      <c r="U7" s="269" t="s">
        <v>600</v>
      </c>
      <c r="V7" s="271"/>
      <c r="W7" s="271"/>
      <c r="X7" s="271"/>
      <c r="Y7" s="271"/>
      <c r="Z7" s="272"/>
      <c r="AA7" s="439" t="s">
        <v>687</v>
      </c>
      <c r="AB7" s="440"/>
      <c r="AC7" s="440"/>
      <c r="AD7" s="440"/>
      <c r="AE7" s="441"/>
      <c r="AF7" s="273"/>
      <c r="AG7" s="271"/>
      <c r="AH7" s="271"/>
      <c r="AI7" s="271"/>
      <c r="AJ7" s="274"/>
    </row>
    <row r="8" spans="1:37" s="278" customFormat="1" ht="20.149999999999999" customHeight="1" x14ac:dyDescent="0.4">
      <c r="A8" s="414" t="s">
        <v>601</v>
      </c>
      <c r="B8" s="442"/>
      <c r="C8" s="442"/>
      <c r="D8" s="275"/>
      <c r="E8" s="275"/>
      <c r="F8" s="275"/>
      <c r="G8" s="275"/>
      <c r="H8" s="275"/>
      <c r="I8" s="275"/>
      <c r="J8" s="275"/>
      <c r="K8" s="275"/>
      <c r="L8" s="442"/>
      <c r="M8" s="442"/>
      <c r="N8" s="442"/>
      <c r="O8" s="390"/>
      <c r="P8" s="447">
        <v>0</v>
      </c>
      <c r="Q8" s="276">
        <v>0</v>
      </c>
      <c r="R8" s="424" t="s">
        <v>602</v>
      </c>
      <c r="S8" s="411"/>
      <c r="T8" s="276">
        <v>1</v>
      </c>
      <c r="U8" s="447">
        <v>2</v>
      </c>
      <c r="V8" s="389" t="s">
        <v>601</v>
      </c>
      <c r="W8" s="442"/>
      <c r="X8" s="442"/>
      <c r="Y8" s="275"/>
      <c r="Z8" s="275"/>
      <c r="AA8" s="275"/>
      <c r="AB8" s="277"/>
      <c r="AC8" s="277"/>
      <c r="AD8" s="277"/>
      <c r="AE8" s="275"/>
      <c r="AF8" s="275"/>
      <c r="AG8" s="442"/>
      <c r="AH8" s="442"/>
      <c r="AI8" s="442"/>
      <c r="AJ8" s="443"/>
    </row>
    <row r="9" spans="1:37" s="278" customFormat="1" ht="20.149999999999999" customHeight="1" x14ac:dyDescent="0.4">
      <c r="A9" s="279"/>
      <c r="B9" s="444" t="s">
        <v>358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5"/>
      <c r="P9" s="448"/>
      <c r="Q9" s="276">
        <v>0</v>
      </c>
      <c r="R9" s="424" t="s">
        <v>603</v>
      </c>
      <c r="S9" s="411"/>
      <c r="T9" s="276">
        <v>1</v>
      </c>
      <c r="U9" s="448"/>
      <c r="V9" s="253"/>
      <c r="W9" s="444" t="s">
        <v>331</v>
      </c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6"/>
    </row>
    <row r="10" spans="1:37" s="278" customFormat="1" ht="20.149999999999999" customHeight="1" x14ac:dyDescent="0.4">
      <c r="A10" s="280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412" t="s">
        <v>604</v>
      </c>
      <c r="N10" s="412"/>
      <c r="O10" s="384"/>
      <c r="P10" s="448"/>
      <c r="Q10" s="276"/>
      <c r="R10" s="424" t="s">
        <v>605</v>
      </c>
      <c r="S10" s="411"/>
      <c r="T10" s="276"/>
      <c r="U10" s="448"/>
      <c r="V10" s="409" t="s">
        <v>604</v>
      </c>
      <c r="W10" s="412"/>
      <c r="X10" s="412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2"/>
    </row>
    <row r="11" spans="1:37" s="278" customFormat="1" ht="20.149999999999999" customHeight="1" x14ac:dyDescent="0.4">
      <c r="A11" s="283"/>
      <c r="B11" s="276"/>
      <c r="C11" s="276"/>
      <c r="D11" s="276"/>
      <c r="E11" s="276"/>
      <c r="F11" s="276"/>
      <c r="G11" s="276"/>
      <c r="H11" s="276"/>
      <c r="I11" s="276"/>
      <c r="J11" s="276"/>
      <c r="K11" s="284"/>
      <c r="L11" s="424" t="s">
        <v>606</v>
      </c>
      <c r="M11" s="411"/>
      <c r="N11" s="450" t="s">
        <v>67</v>
      </c>
      <c r="O11" s="450"/>
      <c r="P11" s="448"/>
      <c r="Q11" s="276"/>
      <c r="R11" s="424" t="s">
        <v>607</v>
      </c>
      <c r="S11" s="411"/>
      <c r="T11" s="276"/>
      <c r="U11" s="448"/>
      <c r="V11" s="450" t="s">
        <v>67</v>
      </c>
      <c r="W11" s="450"/>
      <c r="X11" s="424" t="s">
        <v>606</v>
      </c>
      <c r="Y11" s="411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85"/>
    </row>
    <row r="12" spans="1:37" s="278" customFormat="1" ht="20.149999999999999" customHeight="1" x14ac:dyDescent="0.4">
      <c r="A12" s="283"/>
      <c r="B12" s="276"/>
      <c r="C12" s="286"/>
      <c r="D12" s="286"/>
      <c r="E12" s="286"/>
      <c r="F12" s="286"/>
      <c r="G12" s="276"/>
      <c r="H12" s="276"/>
      <c r="I12" s="276"/>
      <c r="J12" s="276"/>
      <c r="K12" s="284"/>
      <c r="L12" s="284" t="s">
        <v>608</v>
      </c>
      <c r="M12" s="267" t="s">
        <v>609</v>
      </c>
      <c r="N12" s="284" t="s">
        <v>610</v>
      </c>
      <c r="O12" s="267" t="s">
        <v>611</v>
      </c>
      <c r="P12" s="449"/>
      <c r="Q12" s="276"/>
      <c r="R12" s="424" t="s">
        <v>612</v>
      </c>
      <c r="S12" s="411"/>
      <c r="T12" s="276"/>
      <c r="U12" s="449"/>
      <c r="V12" s="284" t="s">
        <v>610</v>
      </c>
      <c r="W12" s="267" t="s">
        <v>611</v>
      </c>
      <c r="X12" s="284" t="s">
        <v>608</v>
      </c>
      <c r="Y12" s="267" t="s">
        <v>609</v>
      </c>
      <c r="Z12" s="276"/>
      <c r="AA12" s="276"/>
      <c r="AB12" s="276"/>
      <c r="AC12" s="276"/>
      <c r="AD12" s="276"/>
      <c r="AE12" s="276"/>
      <c r="AF12" s="276"/>
      <c r="AG12" s="276"/>
      <c r="AH12" s="270"/>
      <c r="AI12" s="276"/>
      <c r="AJ12" s="285"/>
    </row>
    <row r="13" spans="1:37" s="278" customFormat="1" ht="20.149999999999999" customHeight="1" x14ac:dyDescent="0.4">
      <c r="A13" s="287"/>
      <c r="B13" s="275"/>
      <c r="C13" s="453" t="s">
        <v>613</v>
      </c>
      <c r="D13" s="453"/>
      <c r="E13" s="453"/>
      <c r="F13" s="453"/>
      <c r="G13" s="453"/>
      <c r="H13" s="453"/>
      <c r="I13" s="453"/>
      <c r="J13" s="411"/>
      <c r="K13" s="286" t="s">
        <v>614</v>
      </c>
      <c r="L13" s="259"/>
      <c r="M13" s="275"/>
      <c r="N13" s="275"/>
      <c r="O13" s="275"/>
      <c r="P13" s="255"/>
      <c r="Q13" s="286" t="s">
        <v>615</v>
      </c>
      <c r="R13" s="259"/>
      <c r="S13" s="255"/>
      <c r="T13" s="286" t="s">
        <v>615</v>
      </c>
      <c r="U13" s="259"/>
      <c r="V13" s="275"/>
      <c r="W13" s="275"/>
      <c r="X13" s="275"/>
      <c r="Y13" s="255"/>
      <c r="Z13" s="286" t="s">
        <v>614</v>
      </c>
      <c r="AA13" s="389" t="s">
        <v>613</v>
      </c>
      <c r="AB13" s="442"/>
      <c r="AC13" s="442"/>
      <c r="AD13" s="442"/>
      <c r="AE13" s="442"/>
      <c r="AF13" s="442"/>
      <c r="AG13" s="442"/>
      <c r="AH13" s="442"/>
      <c r="AI13" s="275"/>
      <c r="AJ13" s="288"/>
    </row>
    <row r="14" spans="1:37" s="278" customFormat="1" ht="20.149999999999999" customHeight="1" x14ac:dyDescent="0.4">
      <c r="A14" s="414" t="s">
        <v>616</v>
      </c>
      <c r="B14" s="390"/>
      <c r="C14" s="454" t="s">
        <v>617</v>
      </c>
      <c r="D14" s="454"/>
      <c r="E14" s="454" t="s">
        <v>617</v>
      </c>
      <c r="F14" s="454"/>
      <c r="G14" s="389" t="s">
        <v>611</v>
      </c>
      <c r="H14" s="390"/>
      <c r="I14" s="452" t="s">
        <v>618</v>
      </c>
      <c r="J14" s="428"/>
      <c r="K14" s="289"/>
      <c r="L14" s="253"/>
      <c r="M14" s="277" t="s">
        <v>619</v>
      </c>
      <c r="N14" s="277" t="s">
        <v>620</v>
      </c>
      <c r="O14" s="277" t="s">
        <v>570</v>
      </c>
      <c r="P14" s="266"/>
      <c r="Q14" s="289" t="s">
        <v>621</v>
      </c>
      <c r="R14" s="452" t="s">
        <v>622</v>
      </c>
      <c r="S14" s="428"/>
      <c r="T14" s="289" t="s">
        <v>621</v>
      </c>
      <c r="U14" s="253"/>
      <c r="V14" s="277" t="s">
        <v>619</v>
      </c>
      <c r="W14" s="277" t="s">
        <v>620</v>
      </c>
      <c r="X14" s="277" t="s">
        <v>623</v>
      </c>
      <c r="Y14" s="266"/>
      <c r="Z14" s="289"/>
      <c r="AA14" s="389" t="s">
        <v>618</v>
      </c>
      <c r="AB14" s="390"/>
      <c r="AC14" s="389" t="s">
        <v>611</v>
      </c>
      <c r="AD14" s="390"/>
      <c r="AE14" s="389" t="s">
        <v>617</v>
      </c>
      <c r="AF14" s="390"/>
      <c r="AG14" s="389" t="s">
        <v>617</v>
      </c>
      <c r="AH14" s="390"/>
      <c r="AI14" s="389" t="s">
        <v>616</v>
      </c>
      <c r="AJ14" s="443"/>
    </row>
    <row r="15" spans="1:37" s="278" customFormat="1" ht="20.149999999999999" customHeight="1" x14ac:dyDescent="0.4">
      <c r="A15" s="408" t="s">
        <v>624</v>
      </c>
      <c r="B15" s="384"/>
      <c r="C15" s="451" t="s">
        <v>611</v>
      </c>
      <c r="D15" s="451"/>
      <c r="E15" s="451" t="s">
        <v>618</v>
      </c>
      <c r="F15" s="451"/>
      <c r="G15" s="452" t="s">
        <v>625</v>
      </c>
      <c r="H15" s="428"/>
      <c r="I15" s="452" t="s">
        <v>625</v>
      </c>
      <c r="J15" s="428"/>
      <c r="K15" s="290" t="s">
        <v>626</v>
      </c>
      <c r="L15" s="252"/>
      <c r="M15" s="281"/>
      <c r="N15" s="281"/>
      <c r="O15" s="281"/>
      <c r="P15" s="270"/>
      <c r="Q15" s="290" t="s">
        <v>627</v>
      </c>
      <c r="R15" s="252"/>
      <c r="S15" s="270"/>
      <c r="T15" s="290" t="s">
        <v>627</v>
      </c>
      <c r="U15" s="252"/>
      <c r="V15" s="281"/>
      <c r="W15" s="281"/>
      <c r="X15" s="281"/>
      <c r="Y15" s="270"/>
      <c r="Z15" s="290" t="s">
        <v>626</v>
      </c>
      <c r="AA15" s="409" t="s">
        <v>625</v>
      </c>
      <c r="AB15" s="384"/>
      <c r="AC15" s="409" t="s">
        <v>625</v>
      </c>
      <c r="AD15" s="384"/>
      <c r="AE15" s="409" t="s">
        <v>618</v>
      </c>
      <c r="AF15" s="384"/>
      <c r="AG15" s="409" t="s">
        <v>611</v>
      </c>
      <c r="AH15" s="384"/>
      <c r="AI15" s="409" t="s">
        <v>624</v>
      </c>
      <c r="AJ15" s="413"/>
    </row>
    <row r="16" spans="1:37" s="297" customFormat="1" ht="20.149999999999999" customHeight="1" x14ac:dyDescent="0.4">
      <c r="A16" s="291"/>
      <c r="B16" s="292">
        <v>0</v>
      </c>
      <c r="C16" s="277"/>
      <c r="D16" s="293"/>
      <c r="E16" s="284"/>
      <c r="F16" s="292"/>
      <c r="G16" s="284"/>
      <c r="H16" s="292"/>
      <c r="I16" s="284"/>
      <c r="J16" s="292"/>
      <c r="K16" s="294">
        <v>6</v>
      </c>
      <c r="L16" s="424" t="s">
        <v>688</v>
      </c>
      <c r="M16" s="453"/>
      <c r="N16" s="453"/>
      <c r="O16" s="453"/>
      <c r="P16" s="411"/>
      <c r="Q16" s="294">
        <v>1</v>
      </c>
      <c r="R16" s="295" t="s">
        <v>689</v>
      </c>
      <c r="S16" s="292" t="s">
        <v>689</v>
      </c>
      <c r="T16" s="294">
        <v>1</v>
      </c>
      <c r="U16" s="455" t="s">
        <v>690</v>
      </c>
      <c r="V16" s="456"/>
      <c r="W16" s="456"/>
      <c r="X16" s="456"/>
      <c r="Y16" s="457"/>
      <c r="Z16" s="294">
        <v>6</v>
      </c>
      <c r="AA16" s="284"/>
      <c r="AB16" s="292">
        <v>1</v>
      </c>
      <c r="AC16" s="284"/>
      <c r="AD16" s="292">
        <v>2</v>
      </c>
      <c r="AE16" s="284"/>
      <c r="AF16" s="292"/>
      <c r="AG16" s="284"/>
      <c r="AH16" s="292"/>
      <c r="AI16" s="296"/>
      <c r="AJ16" s="285">
        <v>3</v>
      </c>
    </row>
    <row r="17" spans="1:36" s="297" customFormat="1" ht="20.149999999999999" customHeight="1" x14ac:dyDescent="0.4">
      <c r="A17" s="291"/>
      <c r="B17" s="292">
        <v>0</v>
      </c>
      <c r="C17" s="284"/>
      <c r="D17" s="296"/>
      <c r="E17" s="284"/>
      <c r="F17" s="292"/>
      <c r="G17" s="284"/>
      <c r="H17" s="292"/>
      <c r="I17" s="284"/>
      <c r="J17" s="292"/>
      <c r="K17" s="294">
        <v>6</v>
      </c>
      <c r="L17" s="455" t="s">
        <v>691</v>
      </c>
      <c r="M17" s="456"/>
      <c r="N17" s="456"/>
      <c r="O17" s="456"/>
      <c r="P17" s="457"/>
      <c r="Q17" s="294">
        <v>4</v>
      </c>
      <c r="R17" s="295" t="s">
        <v>692</v>
      </c>
      <c r="S17" s="292" t="s">
        <v>692</v>
      </c>
      <c r="T17" s="294">
        <v>7</v>
      </c>
      <c r="U17" s="455" t="s">
        <v>693</v>
      </c>
      <c r="V17" s="456"/>
      <c r="W17" s="456"/>
      <c r="X17" s="456"/>
      <c r="Y17" s="457"/>
      <c r="Z17" s="294">
        <v>6</v>
      </c>
      <c r="AA17" s="284"/>
      <c r="AB17" s="292"/>
      <c r="AC17" s="284"/>
      <c r="AD17" s="292"/>
      <c r="AE17" s="284"/>
      <c r="AF17" s="292"/>
      <c r="AG17" s="284"/>
      <c r="AH17" s="292"/>
      <c r="AI17" s="296"/>
      <c r="AJ17" s="285">
        <v>0</v>
      </c>
    </row>
    <row r="18" spans="1:36" s="297" customFormat="1" ht="20.149999999999999" customHeight="1" x14ac:dyDescent="0.4">
      <c r="A18" s="291"/>
      <c r="B18" s="292">
        <v>0</v>
      </c>
      <c r="C18" s="284"/>
      <c r="D18" s="293"/>
      <c r="E18" s="284"/>
      <c r="F18" s="292"/>
      <c r="G18" s="284"/>
      <c r="H18" s="292"/>
      <c r="I18" s="284"/>
      <c r="J18" s="292"/>
      <c r="K18" s="294">
        <v>6</v>
      </c>
      <c r="L18" s="455" t="s">
        <v>694</v>
      </c>
      <c r="M18" s="456"/>
      <c r="N18" s="456"/>
      <c r="O18" s="456"/>
      <c r="P18" s="457"/>
      <c r="Q18" s="294">
        <v>5</v>
      </c>
      <c r="R18" s="295" t="s">
        <v>692</v>
      </c>
      <c r="S18" s="292" t="s">
        <v>692</v>
      </c>
      <c r="T18" s="294">
        <v>10</v>
      </c>
      <c r="U18" s="455" t="s">
        <v>695</v>
      </c>
      <c r="V18" s="456"/>
      <c r="W18" s="456"/>
      <c r="X18" s="456"/>
      <c r="Y18" s="457"/>
      <c r="Z18" s="294">
        <v>5</v>
      </c>
      <c r="AA18" s="284"/>
      <c r="AB18" s="292">
        <v>1</v>
      </c>
      <c r="AC18" s="284"/>
      <c r="AD18" s="292"/>
      <c r="AE18" s="284"/>
      <c r="AF18" s="292"/>
      <c r="AG18" s="284"/>
      <c r="AH18" s="292"/>
      <c r="AI18" s="296"/>
      <c r="AJ18" s="285">
        <v>1</v>
      </c>
    </row>
    <row r="19" spans="1:36" s="297" customFormat="1" ht="20.149999999999999" customHeight="1" x14ac:dyDescent="0.4">
      <c r="A19" s="291"/>
      <c r="B19" s="292">
        <v>0</v>
      </c>
      <c r="C19" s="298"/>
      <c r="D19" s="292"/>
      <c r="E19" s="284"/>
      <c r="F19" s="292"/>
      <c r="G19" s="284"/>
      <c r="H19" s="292"/>
      <c r="I19" s="284"/>
      <c r="J19" s="292"/>
      <c r="K19" s="294">
        <v>6</v>
      </c>
      <c r="L19" s="455" t="s">
        <v>696</v>
      </c>
      <c r="M19" s="456"/>
      <c r="N19" s="456"/>
      <c r="O19" s="456"/>
      <c r="P19" s="457"/>
      <c r="Q19" s="294">
        <v>7</v>
      </c>
      <c r="R19" s="295" t="s">
        <v>697</v>
      </c>
      <c r="S19" s="292" t="s">
        <v>697</v>
      </c>
      <c r="T19" s="294">
        <v>4</v>
      </c>
      <c r="U19" s="455" t="s">
        <v>698</v>
      </c>
      <c r="V19" s="456"/>
      <c r="W19" s="456"/>
      <c r="X19" s="456"/>
      <c r="Y19" s="457"/>
      <c r="Z19" s="294">
        <v>6</v>
      </c>
      <c r="AA19" s="284"/>
      <c r="AB19" s="292"/>
      <c r="AC19" s="284"/>
      <c r="AD19" s="292"/>
      <c r="AE19" s="284"/>
      <c r="AF19" s="292"/>
      <c r="AG19" s="284"/>
      <c r="AH19" s="292"/>
      <c r="AI19" s="296"/>
      <c r="AJ19" s="285">
        <v>0</v>
      </c>
    </row>
    <row r="20" spans="1:36" s="297" customFormat="1" ht="20.149999999999999" customHeight="1" x14ac:dyDescent="0.4">
      <c r="A20" s="291"/>
      <c r="B20" s="292">
        <v>0</v>
      </c>
      <c r="C20" s="298"/>
      <c r="D20" s="299"/>
      <c r="E20" s="284"/>
      <c r="F20" s="292"/>
      <c r="G20" s="284"/>
      <c r="H20" s="296"/>
      <c r="I20" s="284"/>
      <c r="J20" s="292"/>
      <c r="K20" s="294">
        <v>6</v>
      </c>
      <c r="L20" s="455" t="s">
        <v>699</v>
      </c>
      <c r="M20" s="456"/>
      <c r="N20" s="456"/>
      <c r="O20" s="456"/>
      <c r="P20" s="457"/>
      <c r="Q20" s="294">
        <v>9</v>
      </c>
      <c r="R20" s="295" t="s">
        <v>697</v>
      </c>
      <c r="S20" s="292" t="s">
        <v>697</v>
      </c>
      <c r="T20" s="294">
        <v>5</v>
      </c>
      <c r="U20" s="455" t="s">
        <v>700</v>
      </c>
      <c r="V20" s="456"/>
      <c r="W20" s="456"/>
      <c r="X20" s="456"/>
      <c r="Y20" s="457"/>
      <c r="Z20" s="294">
        <v>6</v>
      </c>
      <c r="AA20" s="284"/>
      <c r="AB20" s="292">
        <v>1</v>
      </c>
      <c r="AC20" s="284"/>
      <c r="AD20" s="292"/>
      <c r="AE20" s="284"/>
      <c r="AF20" s="292"/>
      <c r="AG20" s="284"/>
      <c r="AH20" s="292"/>
      <c r="AI20" s="296"/>
      <c r="AJ20" s="285">
        <v>1</v>
      </c>
    </row>
    <row r="21" spans="1:36" s="297" customFormat="1" ht="20.149999999999999" customHeight="1" x14ac:dyDescent="0.4">
      <c r="A21" s="300"/>
      <c r="B21" s="292">
        <v>1</v>
      </c>
      <c r="C21" s="298"/>
      <c r="D21" s="299"/>
      <c r="E21" s="284"/>
      <c r="F21" s="292"/>
      <c r="G21" s="253"/>
      <c r="H21" s="301">
        <v>1</v>
      </c>
      <c r="I21" s="253"/>
      <c r="J21" s="301"/>
      <c r="K21" s="294">
        <v>6</v>
      </c>
      <c r="L21" s="455" t="s">
        <v>701</v>
      </c>
      <c r="M21" s="456"/>
      <c r="N21" s="456"/>
      <c r="O21" s="456"/>
      <c r="P21" s="457"/>
      <c r="Q21" s="294">
        <v>10</v>
      </c>
      <c r="R21" s="295" t="s">
        <v>697</v>
      </c>
      <c r="S21" s="292" t="s">
        <v>697</v>
      </c>
      <c r="T21" s="294">
        <v>6</v>
      </c>
      <c r="U21" s="455" t="s">
        <v>702</v>
      </c>
      <c r="V21" s="456"/>
      <c r="W21" s="456"/>
      <c r="X21" s="456"/>
      <c r="Y21" s="457"/>
      <c r="Z21" s="294">
        <v>6</v>
      </c>
      <c r="AA21" s="253"/>
      <c r="AB21" s="301"/>
      <c r="AC21" s="253" t="s">
        <v>628</v>
      </c>
      <c r="AD21" s="301">
        <v>3</v>
      </c>
      <c r="AE21" s="284"/>
      <c r="AF21" s="301"/>
      <c r="AG21" s="284"/>
      <c r="AH21" s="301"/>
      <c r="AI21" s="296"/>
      <c r="AJ21" s="285">
        <v>3</v>
      </c>
    </row>
    <row r="22" spans="1:36" s="297" customFormat="1" ht="20.149999999999999" customHeight="1" x14ac:dyDescent="0.4">
      <c r="A22" s="300"/>
      <c r="B22" s="292">
        <v>0</v>
      </c>
      <c r="C22" s="284"/>
      <c r="D22" s="292"/>
      <c r="E22" s="284"/>
      <c r="F22" s="292"/>
      <c r="G22" s="284"/>
      <c r="H22" s="292"/>
      <c r="I22" s="284"/>
      <c r="J22" s="292"/>
      <c r="K22" s="294">
        <v>6</v>
      </c>
      <c r="L22" s="455" t="s">
        <v>703</v>
      </c>
      <c r="M22" s="456"/>
      <c r="N22" s="456"/>
      <c r="O22" s="456"/>
      <c r="P22" s="457"/>
      <c r="Q22" s="294">
        <v>11</v>
      </c>
      <c r="R22" s="295" t="s">
        <v>704</v>
      </c>
      <c r="S22" s="292" t="s">
        <v>697</v>
      </c>
      <c r="T22" s="294">
        <v>8</v>
      </c>
      <c r="U22" s="455" t="s">
        <v>705</v>
      </c>
      <c r="V22" s="456"/>
      <c r="W22" s="456"/>
      <c r="X22" s="456"/>
      <c r="Y22" s="457"/>
      <c r="Z22" s="294">
        <v>6</v>
      </c>
      <c r="AA22" s="284" t="s">
        <v>628</v>
      </c>
      <c r="AB22" s="292">
        <v>3</v>
      </c>
      <c r="AC22" s="284"/>
      <c r="AD22" s="292">
        <v>1</v>
      </c>
      <c r="AE22" s="284"/>
      <c r="AF22" s="292"/>
      <c r="AG22" s="284"/>
      <c r="AH22" s="292"/>
      <c r="AI22" s="296"/>
      <c r="AJ22" s="285">
        <v>4</v>
      </c>
    </row>
    <row r="23" spans="1:36" s="297" customFormat="1" ht="20.149999999999999" customHeight="1" x14ac:dyDescent="0.4">
      <c r="A23" s="291"/>
      <c r="B23" s="292">
        <v>0</v>
      </c>
      <c r="C23" s="284"/>
      <c r="D23" s="292"/>
      <c r="E23" s="284"/>
      <c r="F23" s="292"/>
      <c r="G23" s="284"/>
      <c r="H23" s="292"/>
      <c r="I23" s="284"/>
      <c r="J23" s="292"/>
      <c r="K23" s="294">
        <v>5</v>
      </c>
      <c r="L23" s="455" t="s">
        <v>706</v>
      </c>
      <c r="M23" s="456"/>
      <c r="N23" s="456"/>
      <c r="O23" s="456"/>
      <c r="P23" s="457"/>
      <c r="Q23" s="294">
        <v>15</v>
      </c>
      <c r="R23" s="295" t="s">
        <v>704</v>
      </c>
      <c r="S23" s="292" t="s">
        <v>697</v>
      </c>
      <c r="T23" s="294">
        <v>11</v>
      </c>
      <c r="U23" s="455" t="s">
        <v>707</v>
      </c>
      <c r="V23" s="456"/>
      <c r="W23" s="456"/>
      <c r="X23" s="456"/>
      <c r="Y23" s="457"/>
      <c r="Z23" s="294">
        <v>5</v>
      </c>
      <c r="AA23" s="284"/>
      <c r="AB23" s="292"/>
      <c r="AC23" s="284"/>
      <c r="AD23" s="292">
        <v>1</v>
      </c>
      <c r="AE23" s="284"/>
      <c r="AF23" s="292"/>
      <c r="AG23" s="284"/>
      <c r="AH23" s="292"/>
      <c r="AI23" s="296"/>
      <c r="AJ23" s="285">
        <v>1</v>
      </c>
    </row>
    <row r="24" spans="1:36" s="297" customFormat="1" ht="20.149999999999999" customHeight="1" x14ac:dyDescent="0.4">
      <c r="A24" s="300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440" t="s">
        <v>629</v>
      </c>
      <c r="R24" s="440"/>
      <c r="S24" s="440"/>
      <c r="T24" s="440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3"/>
    </row>
    <row r="25" spans="1:36" s="297" customFormat="1" ht="20.149999999999999" customHeight="1" x14ac:dyDescent="0.4">
      <c r="A25" s="291"/>
      <c r="B25" s="292">
        <v>0</v>
      </c>
      <c r="C25" s="277"/>
      <c r="D25" s="293"/>
      <c r="E25" s="284"/>
      <c r="F25" s="293"/>
      <c r="G25" s="284"/>
      <c r="H25" s="292"/>
      <c r="I25" s="284"/>
      <c r="J25" s="292"/>
      <c r="K25" s="294">
        <v>6</v>
      </c>
      <c r="L25" s="455" t="s">
        <v>708</v>
      </c>
      <c r="M25" s="456"/>
      <c r="N25" s="456"/>
      <c r="O25" s="456"/>
      <c r="P25" s="457"/>
      <c r="Q25" s="294">
        <v>6</v>
      </c>
      <c r="R25" s="295" t="s">
        <v>692</v>
      </c>
      <c r="S25" s="292" t="s">
        <v>692</v>
      </c>
      <c r="T25" s="294">
        <v>2</v>
      </c>
      <c r="U25" s="455" t="s">
        <v>709</v>
      </c>
      <c r="V25" s="456"/>
      <c r="W25" s="456"/>
      <c r="X25" s="456"/>
      <c r="Y25" s="457"/>
      <c r="Z25" s="294">
        <v>6</v>
      </c>
      <c r="AA25" s="284"/>
      <c r="AB25" s="292"/>
      <c r="AC25" s="284"/>
      <c r="AD25" s="292"/>
      <c r="AE25" s="284"/>
      <c r="AF25" s="292"/>
      <c r="AG25" s="284"/>
      <c r="AH25" s="292"/>
      <c r="AI25" s="296"/>
      <c r="AJ25" s="285">
        <v>0</v>
      </c>
    </row>
    <row r="26" spans="1:36" s="297" customFormat="1" ht="20.149999999999999" customHeight="1" x14ac:dyDescent="0.4">
      <c r="A26" s="291"/>
      <c r="B26" s="292">
        <v>0</v>
      </c>
      <c r="C26" s="284"/>
      <c r="D26" s="296"/>
      <c r="E26" s="284"/>
      <c r="F26" s="296"/>
      <c r="G26" s="284"/>
      <c r="H26" s="292"/>
      <c r="I26" s="284"/>
      <c r="J26" s="292"/>
      <c r="K26" s="294">
        <v>6</v>
      </c>
      <c r="L26" s="455" t="s">
        <v>710</v>
      </c>
      <c r="M26" s="456"/>
      <c r="N26" s="456"/>
      <c r="O26" s="456"/>
      <c r="P26" s="457"/>
      <c r="Q26" s="294">
        <v>8</v>
      </c>
      <c r="R26" s="295" t="s">
        <v>697</v>
      </c>
      <c r="S26" s="292" t="s">
        <v>704</v>
      </c>
      <c r="T26" s="294">
        <v>3</v>
      </c>
      <c r="U26" s="455" t="s">
        <v>711</v>
      </c>
      <c r="V26" s="456"/>
      <c r="W26" s="456"/>
      <c r="X26" s="456"/>
      <c r="Y26" s="457"/>
      <c r="Z26" s="294">
        <v>6</v>
      </c>
      <c r="AA26" s="284"/>
      <c r="AB26" s="292"/>
      <c r="AC26" s="284"/>
      <c r="AD26" s="292"/>
      <c r="AE26" s="284"/>
      <c r="AF26" s="292"/>
      <c r="AG26" s="284"/>
      <c r="AH26" s="292"/>
      <c r="AI26" s="296"/>
      <c r="AJ26" s="285">
        <v>0</v>
      </c>
    </row>
    <row r="27" spans="1:36" s="297" customFormat="1" ht="20.149999999999999" customHeight="1" x14ac:dyDescent="0.4">
      <c r="A27" s="291"/>
      <c r="B27" s="292">
        <v>0</v>
      </c>
      <c r="C27" s="284"/>
      <c r="D27" s="296"/>
      <c r="E27" s="284"/>
      <c r="F27" s="296"/>
      <c r="G27" s="284"/>
      <c r="H27" s="292"/>
      <c r="I27" s="284"/>
      <c r="J27" s="292"/>
      <c r="K27" s="294">
        <v>6</v>
      </c>
      <c r="L27" s="455" t="s">
        <v>712</v>
      </c>
      <c r="M27" s="456"/>
      <c r="N27" s="456"/>
      <c r="O27" s="456"/>
      <c r="P27" s="457"/>
      <c r="Q27" s="294">
        <v>13</v>
      </c>
      <c r="R27" s="295" t="s">
        <v>704</v>
      </c>
      <c r="S27" s="292" t="s">
        <v>704</v>
      </c>
      <c r="T27" s="294">
        <v>9</v>
      </c>
      <c r="U27" s="455" t="s">
        <v>713</v>
      </c>
      <c r="V27" s="456"/>
      <c r="W27" s="456"/>
      <c r="X27" s="456"/>
      <c r="Y27" s="457"/>
      <c r="Z27" s="294">
        <v>6</v>
      </c>
      <c r="AA27" s="284"/>
      <c r="AB27" s="292"/>
      <c r="AC27" s="284"/>
      <c r="AD27" s="292"/>
      <c r="AE27" s="284"/>
      <c r="AF27" s="292"/>
      <c r="AG27" s="284"/>
      <c r="AH27" s="292"/>
      <c r="AI27" s="296"/>
      <c r="AJ27" s="285">
        <v>0</v>
      </c>
    </row>
    <row r="28" spans="1:36" s="297" customFormat="1" ht="20.149999999999999" customHeight="1" x14ac:dyDescent="0.4">
      <c r="A28" s="291"/>
      <c r="B28" s="292">
        <v>0</v>
      </c>
      <c r="C28" s="284"/>
      <c r="D28" s="296"/>
      <c r="E28" s="284"/>
      <c r="F28" s="296"/>
      <c r="G28" s="284"/>
      <c r="H28" s="292"/>
      <c r="I28" s="284"/>
      <c r="J28" s="292"/>
      <c r="K28" s="294">
        <v>5</v>
      </c>
      <c r="L28" s="455" t="s">
        <v>714</v>
      </c>
      <c r="M28" s="456"/>
      <c r="N28" s="456"/>
      <c r="O28" s="456"/>
      <c r="P28" s="457"/>
      <c r="Q28" s="294">
        <v>14</v>
      </c>
      <c r="R28" s="295" t="s">
        <v>697</v>
      </c>
      <c r="S28" s="292" t="s">
        <v>704</v>
      </c>
      <c r="T28" s="294">
        <v>12</v>
      </c>
      <c r="U28" s="455" t="s">
        <v>715</v>
      </c>
      <c r="V28" s="456"/>
      <c r="W28" s="456"/>
      <c r="X28" s="456"/>
      <c r="Y28" s="457"/>
      <c r="Z28" s="294">
        <v>5</v>
      </c>
      <c r="AA28" s="284"/>
      <c r="AB28" s="292"/>
      <c r="AC28" s="284"/>
      <c r="AD28" s="292"/>
      <c r="AE28" s="284"/>
      <c r="AF28" s="292"/>
      <c r="AG28" s="284"/>
      <c r="AH28" s="292"/>
      <c r="AI28" s="296"/>
      <c r="AJ28" s="285">
        <v>0</v>
      </c>
    </row>
    <row r="29" spans="1:36" s="297" customFormat="1" ht="20.149999999999999" customHeight="1" x14ac:dyDescent="0.4">
      <c r="A29" s="291"/>
      <c r="B29" s="292">
        <v>0</v>
      </c>
      <c r="C29" s="284"/>
      <c r="D29" s="296"/>
      <c r="E29" s="284"/>
      <c r="F29" s="296"/>
      <c r="G29" s="284"/>
      <c r="H29" s="292"/>
      <c r="I29" s="284"/>
      <c r="J29" s="292"/>
      <c r="K29" s="294" t="s">
        <v>716</v>
      </c>
      <c r="L29" s="455" t="s">
        <v>716</v>
      </c>
      <c r="M29" s="456"/>
      <c r="N29" s="456"/>
      <c r="O29" s="456"/>
      <c r="P29" s="457"/>
      <c r="Q29" s="294"/>
      <c r="R29" s="295" t="s">
        <v>716</v>
      </c>
      <c r="S29" s="292" t="s">
        <v>704</v>
      </c>
      <c r="T29" s="294">
        <v>13</v>
      </c>
      <c r="U29" s="455" t="s">
        <v>717</v>
      </c>
      <c r="V29" s="456"/>
      <c r="W29" s="456"/>
      <c r="X29" s="456"/>
      <c r="Y29" s="457"/>
      <c r="Z29" s="294">
        <v>4</v>
      </c>
      <c r="AA29" s="284"/>
      <c r="AB29" s="292"/>
      <c r="AC29" s="284"/>
      <c r="AD29" s="292"/>
      <c r="AE29" s="284"/>
      <c r="AF29" s="292"/>
      <c r="AG29" s="284"/>
      <c r="AH29" s="292"/>
      <c r="AI29" s="296"/>
      <c r="AJ29" s="285">
        <v>0</v>
      </c>
    </row>
    <row r="30" spans="1:36" s="297" customFormat="1" ht="20.149999999999999" customHeight="1" x14ac:dyDescent="0.4">
      <c r="A30" s="291"/>
      <c r="B30" s="292">
        <v>0</v>
      </c>
      <c r="C30" s="284"/>
      <c r="D30" s="296"/>
      <c r="E30" s="284"/>
      <c r="F30" s="296"/>
      <c r="G30" s="284"/>
      <c r="H30" s="292"/>
      <c r="I30" s="284"/>
      <c r="J30" s="292"/>
      <c r="K30" s="294" t="s">
        <v>716</v>
      </c>
      <c r="L30" s="455" t="s">
        <v>716</v>
      </c>
      <c r="M30" s="456"/>
      <c r="N30" s="456"/>
      <c r="O30" s="456"/>
      <c r="P30" s="457"/>
      <c r="Q30" s="294"/>
      <c r="R30" s="295" t="s">
        <v>716</v>
      </c>
      <c r="S30" s="292" t="s">
        <v>704</v>
      </c>
      <c r="T30" s="294">
        <v>14</v>
      </c>
      <c r="U30" s="455" t="s">
        <v>718</v>
      </c>
      <c r="V30" s="456"/>
      <c r="W30" s="456"/>
      <c r="X30" s="456"/>
      <c r="Y30" s="457"/>
      <c r="Z30" s="294">
        <v>4</v>
      </c>
      <c r="AA30" s="284"/>
      <c r="AB30" s="292"/>
      <c r="AC30" s="284"/>
      <c r="AD30" s="292"/>
      <c r="AE30" s="284"/>
      <c r="AF30" s="292"/>
      <c r="AG30" s="284"/>
      <c r="AH30" s="292"/>
      <c r="AI30" s="296"/>
      <c r="AJ30" s="285">
        <v>0</v>
      </c>
    </row>
    <row r="31" spans="1:36" s="297" customFormat="1" ht="20.149999999999999" customHeight="1" x14ac:dyDescent="0.4">
      <c r="A31" s="291"/>
      <c r="B31" s="292">
        <v>0</v>
      </c>
      <c r="C31" s="284"/>
      <c r="D31" s="293"/>
      <c r="E31" s="284"/>
      <c r="F31" s="293"/>
      <c r="G31" s="284"/>
      <c r="H31" s="292"/>
      <c r="I31" s="284"/>
      <c r="J31" s="292"/>
      <c r="K31" s="294" t="s">
        <v>716</v>
      </c>
      <c r="L31" s="455" t="s">
        <v>716</v>
      </c>
      <c r="M31" s="456"/>
      <c r="N31" s="456"/>
      <c r="O31" s="456"/>
      <c r="P31" s="457"/>
      <c r="Q31" s="294"/>
      <c r="R31" s="295" t="s">
        <v>716</v>
      </c>
      <c r="S31" s="292" t="s">
        <v>704</v>
      </c>
      <c r="T31" s="294">
        <v>15</v>
      </c>
      <c r="U31" s="455" t="s">
        <v>719</v>
      </c>
      <c r="V31" s="456"/>
      <c r="W31" s="456"/>
      <c r="X31" s="456"/>
      <c r="Y31" s="457"/>
      <c r="Z31" s="294">
        <v>3</v>
      </c>
      <c r="AA31" s="284"/>
      <c r="AB31" s="292"/>
      <c r="AC31" s="284"/>
      <c r="AD31" s="292"/>
      <c r="AE31" s="284"/>
      <c r="AF31" s="292"/>
      <c r="AG31" s="284"/>
      <c r="AH31" s="292"/>
      <c r="AI31" s="296"/>
      <c r="AJ31" s="285">
        <v>0</v>
      </c>
    </row>
    <row r="32" spans="1:36" s="297" customFormat="1" ht="20.149999999999999" customHeight="1" x14ac:dyDescent="0.4">
      <c r="A32" s="291"/>
      <c r="B32" s="292">
        <v>0</v>
      </c>
      <c r="C32" s="298"/>
      <c r="D32" s="292"/>
      <c r="E32" s="298"/>
      <c r="F32" s="292"/>
      <c r="G32" s="284"/>
      <c r="H32" s="292"/>
      <c r="I32" s="284"/>
      <c r="J32" s="292"/>
      <c r="K32" s="294" t="s">
        <v>716</v>
      </c>
      <c r="L32" s="455" t="s">
        <v>716</v>
      </c>
      <c r="M32" s="456"/>
      <c r="N32" s="456"/>
      <c r="O32" s="456"/>
      <c r="P32" s="457"/>
      <c r="Q32" s="294"/>
      <c r="R32" s="295" t="s">
        <v>716</v>
      </c>
      <c r="S32" s="292" t="s">
        <v>704</v>
      </c>
      <c r="T32" s="294">
        <v>16</v>
      </c>
      <c r="U32" s="455" t="s">
        <v>720</v>
      </c>
      <c r="V32" s="456"/>
      <c r="W32" s="456"/>
      <c r="X32" s="456"/>
      <c r="Y32" s="457"/>
      <c r="Z32" s="294">
        <v>3</v>
      </c>
      <c r="AA32" s="284"/>
      <c r="AB32" s="292"/>
      <c r="AC32" s="284"/>
      <c r="AD32" s="292"/>
      <c r="AE32" s="284"/>
      <c r="AF32" s="292"/>
      <c r="AG32" s="284"/>
      <c r="AH32" s="292"/>
      <c r="AI32" s="296"/>
      <c r="AJ32" s="285">
        <v>0</v>
      </c>
    </row>
    <row r="33" spans="1:38" s="297" customFormat="1" ht="20.149999999999999" customHeight="1" thickBot="1" x14ac:dyDescent="0.55000000000000004">
      <c r="A33" s="287"/>
      <c r="B33" s="275"/>
      <c r="C33" s="259"/>
      <c r="D33" s="255">
        <v>0</v>
      </c>
      <c r="E33" s="275"/>
      <c r="F33" s="255">
        <v>0</v>
      </c>
      <c r="G33" s="259"/>
      <c r="H33" s="255">
        <v>1</v>
      </c>
      <c r="I33" s="259"/>
      <c r="J33" s="255">
        <v>0</v>
      </c>
      <c r="K33" s="286" t="s">
        <v>630</v>
      </c>
      <c r="L33" s="389">
        <v>1</v>
      </c>
      <c r="M33" s="442"/>
      <c r="N33" s="442"/>
      <c r="O33" s="442"/>
      <c r="P33" s="390"/>
      <c r="Q33" s="286" t="s">
        <v>631</v>
      </c>
      <c r="R33" s="389" t="s">
        <v>632</v>
      </c>
      <c r="S33" s="390"/>
      <c r="T33" s="286" t="s">
        <v>631</v>
      </c>
      <c r="U33" s="389">
        <v>13</v>
      </c>
      <c r="V33" s="442"/>
      <c r="W33" s="442"/>
      <c r="X33" s="442"/>
      <c r="Y33" s="390"/>
      <c r="Z33" s="286" t="s">
        <v>630</v>
      </c>
      <c r="AA33" s="259"/>
      <c r="AB33" s="255">
        <v>6</v>
      </c>
      <c r="AC33" s="259"/>
      <c r="AD33" s="255">
        <v>7</v>
      </c>
      <c r="AE33" s="259"/>
      <c r="AF33" s="255">
        <v>0</v>
      </c>
      <c r="AG33" s="259"/>
      <c r="AH33" s="255">
        <v>0</v>
      </c>
      <c r="AI33" s="275"/>
      <c r="AJ33" s="288"/>
    </row>
    <row r="34" spans="1:38" s="278" customFormat="1" ht="20.149999999999999" customHeight="1" x14ac:dyDescent="0.4">
      <c r="A34" s="304"/>
      <c r="B34" s="305"/>
      <c r="C34" s="385" t="s">
        <v>633</v>
      </c>
      <c r="D34" s="385"/>
      <c r="E34" s="385"/>
      <c r="F34" s="385"/>
      <c r="G34" s="385"/>
      <c r="H34" s="385"/>
      <c r="I34" s="385"/>
      <c r="J34" s="385" t="s">
        <v>634</v>
      </c>
      <c r="K34" s="385" t="s">
        <v>635</v>
      </c>
      <c r="L34" s="385"/>
      <c r="M34" s="385"/>
      <c r="N34" s="385"/>
      <c r="O34" s="385"/>
      <c r="P34" s="385"/>
      <c r="Q34" s="385"/>
      <c r="R34" s="459" t="s">
        <v>636</v>
      </c>
      <c r="S34" s="459"/>
      <c r="T34" s="305"/>
      <c r="U34" s="385" t="s">
        <v>633</v>
      </c>
      <c r="V34" s="385"/>
      <c r="W34" s="385"/>
      <c r="X34" s="385"/>
      <c r="Y34" s="385"/>
      <c r="Z34" s="385"/>
      <c r="AA34" s="385"/>
      <c r="AB34" s="385" t="s">
        <v>634</v>
      </c>
      <c r="AC34" s="385" t="s">
        <v>635</v>
      </c>
      <c r="AD34" s="385"/>
      <c r="AE34" s="385"/>
      <c r="AF34" s="385"/>
      <c r="AG34" s="385"/>
      <c r="AH34" s="385"/>
      <c r="AI34" s="385"/>
      <c r="AJ34" s="306"/>
    </row>
    <row r="35" spans="1:38" s="278" customFormat="1" ht="20.149999999999999" customHeight="1" thickBot="1" x14ac:dyDescent="0.55000000000000004">
      <c r="A35" s="307"/>
      <c r="B35" s="30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60" t="s">
        <v>637</v>
      </c>
      <c r="S35" s="461"/>
      <c r="T35" s="277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09"/>
    </row>
    <row r="36" spans="1:38" s="297" customFormat="1" ht="20.149999999999999" customHeight="1" x14ac:dyDescent="0.4">
      <c r="A36" s="279">
        <v>9</v>
      </c>
      <c r="B36" s="277" t="s">
        <v>638</v>
      </c>
      <c r="C36" s="277">
        <v>9</v>
      </c>
      <c r="D36" s="277" t="s">
        <v>639</v>
      </c>
      <c r="E36" s="388" t="s">
        <v>699</v>
      </c>
      <c r="F36" s="388"/>
      <c r="G36" s="388"/>
      <c r="H36" s="388"/>
      <c r="I36" s="388"/>
      <c r="J36" s="277" t="s">
        <v>640</v>
      </c>
      <c r="K36" s="277">
        <v>13</v>
      </c>
      <c r="L36" s="277" t="s">
        <v>639</v>
      </c>
      <c r="M36" s="388" t="s">
        <v>712</v>
      </c>
      <c r="N36" s="388"/>
      <c r="O36" s="388"/>
      <c r="P36" s="388"/>
      <c r="Q36" s="388"/>
      <c r="R36" s="277"/>
      <c r="S36" s="304"/>
      <c r="T36" s="305" t="s">
        <v>638</v>
      </c>
      <c r="U36" s="305"/>
      <c r="V36" s="305" t="s">
        <v>639</v>
      </c>
      <c r="W36" s="385" t="s">
        <v>716</v>
      </c>
      <c r="X36" s="385"/>
      <c r="Y36" s="385"/>
      <c r="Z36" s="385"/>
      <c r="AA36" s="385"/>
      <c r="AB36" s="305" t="s">
        <v>640</v>
      </c>
      <c r="AC36" s="305"/>
      <c r="AD36" s="305" t="s">
        <v>639</v>
      </c>
      <c r="AE36" s="385" t="s">
        <v>716</v>
      </c>
      <c r="AF36" s="385"/>
      <c r="AG36" s="385"/>
      <c r="AH36" s="385"/>
      <c r="AI36" s="385"/>
      <c r="AJ36" s="310"/>
      <c r="AK36" s="278"/>
      <c r="AL36" s="278"/>
    </row>
    <row r="37" spans="1:38" s="297" customFormat="1" ht="19.5" customHeight="1" x14ac:dyDescent="0.4">
      <c r="A37" s="279">
        <v>24</v>
      </c>
      <c r="B37" s="277" t="s">
        <v>638</v>
      </c>
      <c r="C37" s="277">
        <v>11</v>
      </c>
      <c r="D37" s="277" t="s">
        <v>639</v>
      </c>
      <c r="E37" s="388" t="s">
        <v>703</v>
      </c>
      <c r="F37" s="388"/>
      <c r="G37" s="388"/>
      <c r="H37" s="388"/>
      <c r="I37" s="388"/>
      <c r="J37" s="277" t="s">
        <v>640</v>
      </c>
      <c r="K37" s="277">
        <v>6</v>
      </c>
      <c r="L37" s="277" t="s">
        <v>639</v>
      </c>
      <c r="M37" s="388" t="s">
        <v>708</v>
      </c>
      <c r="N37" s="388"/>
      <c r="O37" s="388"/>
      <c r="P37" s="388"/>
      <c r="Q37" s="388"/>
      <c r="R37" s="277"/>
      <c r="S37" s="279"/>
      <c r="T37" s="277" t="s">
        <v>638</v>
      </c>
      <c r="U37" s="277"/>
      <c r="V37" s="277" t="s">
        <v>639</v>
      </c>
      <c r="W37" s="388" t="s">
        <v>716</v>
      </c>
      <c r="X37" s="388"/>
      <c r="Y37" s="388"/>
      <c r="Z37" s="388"/>
      <c r="AA37" s="388"/>
      <c r="AB37" s="277" t="s">
        <v>640</v>
      </c>
      <c r="AC37" s="277"/>
      <c r="AD37" s="277" t="s">
        <v>639</v>
      </c>
      <c r="AE37" s="388" t="s">
        <v>716</v>
      </c>
      <c r="AF37" s="388"/>
      <c r="AG37" s="388"/>
      <c r="AH37" s="388"/>
      <c r="AI37" s="388"/>
      <c r="AJ37" s="311"/>
      <c r="AK37" s="278"/>
      <c r="AL37" s="278"/>
    </row>
    <row r="38" spans="1:38" s="297" customFormat="1" ht="20.149999999999999" customHeight="1" x14ac:dyDescent="0.4">
      <c r="A38" s="279">
        <v>30</v>
      </c>
      <c r="B38" s="277" t="s">
        <v>638</v>
      </c>
      <c r="C38" s="277">
        <v>15</v>
      </c>
      <c r="D38" s="277" t="s">
        <v>639</v>
      </c>
      <c r="E38" s="388" t="s">
        <v>706</v>
      </c>
      <c r="F38" s="388"/>
      <c r="G38" s="388"/>
      <c r="H38" s="388"/>
      <c r="I38" s="388"/>
      <c r="J38" s="277" t="s">
        <v>640</v>
      </c>
      <c r="K38" s="277">
        <v>8</v>
      </c>
      <c r="L38" s="277" t="s">
        <v>639</v>
      </c>
      <c r="M38" s="388" t="s">
        <v>710</v>
      </c>
      <c r="N38" s="388"/>
      <c r="O38" s="388"/>
      <c r="P38" s="388"/>
      <c r="Q38" s="388"/>
      <c r="R38" s="277"/>
      <c r="S38" s="279"/>
      <c r="T38" s="277" t="s">
        <v>638</v>
      </c>
      <c r="U38" s="277"/>
      <c r="V38" s="277" t="s">
        <v>639</v>
      </c>
      <c r="W38" s="388" t="s">
        <v>716</v>
      </c>
      <c r="X38" s="388"/>
      <c r="Y38" s="388"/>
      <c r="Z38" s="388"/>
      <c r="AA38" s="388"/>
      <c r="AB38" s="277" t="s">
        <v>640</v>
      </c>
      <c r="AC38" s="277"/>
      <c r="AD38" s="277" t="s">
        <v>639</v>
      </c>
      <c r="AE38" s="388" t="s">
        <v>716</v>
      </c>
      <c r="AF38" s="388"/>
      <c r="AG38" s="388"/>
      <c r="AH38" s="388"/>
      <c r="AI38" s="388"/>
      <c r="AJ38" s="311"/>
      <c r="AK38" s="278"/>
      <c r="AL38" s="278"/>
    </row>
    <row r="39" spans="1:38" s="297" customFormat="1" ht="20.149999999999999" customHeight="1" x14ac:dyDescent="0.4">
      <c r="A39" s="279">
        <v>37</v>
      </c>
      <c r="B39" s="277" t="s">
        <v>638</v>
      </c>
      <c r="C39" s="277">
        <v>6</v>
      </c>
      <c r="D39" s="277" t="s">
        <v>639</v>
      </c>
      <c r="E39" s="388" t="s">
        <v>708</v>
      </c>
      <c r="F39" s="388"/>
      <c r="G39" s="388"/>
      <c r="H39" s="388"/>
      <c r="I39" s="388"/>
      <c r="J39" s="277" t="s">
        <v>640</v>
      </c>
      <c r="K39" s="277">
        <v>9</v>
      </c>
      <c r="L39" s="277" t="s">
        <v>639</v>
      </c>
      <c r="M39" s="388" t="s">
        <v>699</v>
      </c>
      <c r="N39" s="388"/>
      <c r="O39" s="388"/>
      <c r="P39" s="388"/>
      <c r="Q39" s="388"/>
      <c r="R39" s="277"/>
      <c r="S39" s="279"/>
      <c r="T39" s="277" t="s">
        <v>638</v>
      </c>
      <c r="U39" s="277"/>
      <c r="V39" s="277" t="s">
        <v>639</v>
      </c>
      <c r="W39" s="388" t="s">
        <v>716</v>
      </c>
      <c r="X39" s="388"/>
      <c r="Y39" s="388"/>
      <c r="Z39" s="388"/>
      <c r="AA39" s="388"/>
      <c r="AB39" s="277" t="s">
        <v>640</v>
      </c>
      <c r="AC39" s="277"/>
      <c r="AD39" s="277" t="s">
        <v>639</v>
      </c>
      <c r="AE39" s="388" t="s">
        <v>716</v>
      </c>
      <c r="AF39" s="388"/>
      <c r="AG39" s="388"/>
      <c r="AH39" s="388"/>
      <c r="AI39" s="388"/>
      <c r="AJ39" s="311"/>
      <c r="AK39" s="278"/>
      <c r="AL39" s="278"/>
    </row>
    <row r="40" spans="1:38" s="297" customFormat="1" ht="20.149999999999999" customHeight="1" x14ac:dyDescent="0.4">
      <c r="A40" s="279"/>
      <c r="B40" s="277" t="s">
        <v>638</v>
      </c>
      <c r="C40" s="277"/>
      <c r="D40" s="277" t="s">
        <v>639</v>
      </c>
      <c r="E40" s="388" t="s">
        <v>716</v>
      </c>
      <c r="F40" s="388"/>
      <c r="G40" s="388"/>
      <c r="H40" s="388"/>
      <c r="I40" s="388"/>
      <c r="J40" s="277" t="s">
        <v>640</v>
      </c>
      <c r="K40" s="277"/>
      <c r="L40" s="277" t="s">
        <v>639</v>
      </c>
      <c r="M40" s="388" t="s">
        <v>716</v>
      </c>
      <c r="N40" s="388"/>
      <c r="O40" s="388"/>
      <c r="P40" s="388"/>
      <c r="Q40" s="388"/>
      <c r="R40" s="277"/>
      <c r="S40" s="279"/>
      <c r="T40" s="277" t="s">
        <v>638</v>
      </c>
      <c r="U40" s="277"/>
      <c r="V40" s="277" t="s">
        <v>639</v>
      </c>
      <c r="W40" s="388" t="s">
        <v>716</v>
      </c>
      <c r="X40" s="388"/>
      <c r="Y40" s="388"/>
      <c r="Z40" s="388"/>
      <c r="AA40" s="388"/>
      <c r="AB40" s="277" t="s">
        <v>640</v>
      </c>
      <c r="AC40" s="277"/>
      <c r="AD40" s="277" t="s">
        <v>639</v>
      </c>
      <c r="AE40" s="388" t="s">
        <v>716</v>
      </c>
      <c r="AF40" s="388"/>
      <c r="AG40" s="388"/>
      <c r="AH40" s="388"/>
      <c r="AI40" s="388"/>
      <c r="AJ40" s="311"/>
      <c r="AK40" s="278"/>
      <c r="AL40" s="278"/>
    </row>
    <row r="41" spans="1:38" s="297" customFormat="1" ht="20.149999999999999" customHeight="1" x14ac:dyDescent="0.4">
      <c r="A41" s="279"/>
      <c r="B41" s="277" t="s">
        <v>638</v>
      </c>
      <c r="C41" s="277"/>
      <c r="D41" s="277" t="s">
        <v>639</v>
      </c>
      <c r="E41" s="388" t="s">
        <v>716</v>
      </c>
      <c r="F41" s="388"/>
      <c r="G41" s="388"/>
      <c r="H41" s="388"/>
      <c r="I41" s="388"/>
      <c r="J41" s="277" t="s">
        <v>640</v>
      </c>
      <c r="K41" s="277"/>
      <c r="L41" s="277" t="s">
        <v>639</v>
      </c>
      <c r="M41" s="388" t="s">
        <v>716</v>
      </c>
      <c r="N41" s="388"/>
      <c r="O41" s="388"/>
      <c r="P41" s="388"/>
      <c r="Q41" s="388"/>
      <c r="R41" s="277"/>
      <c r="S41" s="279"/>
      <c r="T41" s="277" t="s">
        <v>638</v>
      </c>
      <c r="U41" s="277"/>
      <c r="V41" s="277" t="s">
        <v>639</v>
      </c>
      <c r="W41" s="388" t="s">
        <v>716</v>
      </c>
      <c r="X41" s="388"/>
      <c r="Y41" s="388"/>
      <c r="Z41" s="388"/>
      <c r="AA41" s="388"/>
      <c r="AB41" s="277" t="s">
        <v>640</v>
      </c>
      <c r="AC41" s="277"/>
      <c r="AD41" s="277" t="s">
        <v>639</v>
      </c>
      <c r="AE41" s="388" t="s">
        <v>716</v>
      </c>
      <c r="AF41" s="388"/>
      <c r="AG41" s="388"/>
      <c r="AH41" s="388"/>
      <c r="AI41" s="388"/>
      <c r="AJ41" s="311"/>
      <c r="AK41" s="278"/>
      <c r="AL41" s="278"/>
    </row>
    <row r="42" spans="1:38" s="297" customFormat="1" ht="20.149999999999999" customHeight="1" x14ac:dyDescent="0.4">
      <c r="A42" s="279"/>
      <c r="B42" s="277" t="s">
        <v>638</v>
      </c>
      <c r="C42" s="277"/>
      <c r="D42" s="277" t="s">
        <v>639</v>
      </c>
      <c r="E42" s="388" t="s">
        <v>716</v>
      </c>
      <c r="F42" s="388"/>
      <c r="G42" s="388"/>
      <c r="H42" s="388"/>
      <c r="I42" s="388"/>
      <c r="J42" s="277" t="s">
        <v>640</v>
      </c>
      <c r="K42" s="277"/>
      <c r="L42" s="277" t="s">
        <v>639</v>
      </c>
      <c r="M42" s="388" t="s">
        <v>716</v>
      </c>
      <c r="N42" s="388"/>
      <c r="O42" s="388"/>
      <c r="P42" s="388"/>
      <c r="Q42" s="388"/>
      <c r="R42" s="277"/>
      <c r="S42" s="279"/>
      <c r="T42" s="277" t="s">
        <v>638</v>
      </c>
      <c r="U42" s="277"/>
      <c r="V42" s="277" t="s">
        <v>639</v>
      </c>
      <c r="W42" s="388" t="s">
        <v>716</v>
      </c>
      <c r="X42" s="388"/>
      <c r="Y42" s="388"/>
      <c r="Z42" s="388"/>
      <c r="AA42" s="388"/>
      <c r="AB42" s="277" t="s">
        <v>640</v>
      </c>
      <c r="AC42" s="277"/>
      <c r="AD42" s="277" t="s">
        <v>639</v>
      </c>
      <c r="AE42" s="388" t="s">
        <v>716</v>
      </c>
      <c r="AF42" s="388"/>
      <c r="AG42" s="388"/>
      <c r="AH42" s="388"/>
      <c r="AI42" s="388"/>
      <c r="AJ42" s="311"/>
      <c r="AK42" s="278"/>
      <c r="AL42" s="278"/>
    </row>
    <row r="43" spans="1:38" s="297" customFormat="1" ht="20.149999999999999" customHeight="1" thickBot="1" x14ac:dyDescent="0.55000000000000004">
      <c r="A43" s="307"/>
      <c r="B43" s="308" t="s">
        <v>638</v>
      </c>
      <c r="C43" s="308"/>
      <c r="D43" s="308" t="s">
        <v>639</v>
      </c>
      <c r="E43" s="458" t="s">
        <v>716</v>
      </c>
      <c r="F43" s="458"/>
      <c r="G43" s="458"/>
      <c r="H43" s="458"/>
      <c r="I43" s="458"/>
      <c r="J43" s="308" t="s">
        <v>640</v>
      </c>
      <c r="K43" s="308"/>
      <c r="L43" s="308" t="s">
        <v>639</v>
      </c>
      <c r="M43" s="458" t="s">
        <v>716</v>
      </c>
      <c r="N43" s="458"/>
      <c r="O43" s="458"/>
      <c r="P43" s="458"/>
      <c r="Q43" s="458"/>
      <c r="R43" s="308"/>
      <c r="S43" s="307"/>
      <c r="T43" s="308" t="s">
        <v>638</v>
      </c>
      <c r="U43" s="308"/>
      <c r="V43" s="308" t="s">
        <v>639</v>
      </c>
      <c r="W43" s="458" t="s">
        <v>716</v>
      </c>
      <c r="X43" s="458"/>
      <c r="Y43" s="458"/>
      <c r="Z43" s="458"/>
      <c r="AA43" s="458"/>
      <c r="AB43" s="308" t="s">
        <v>640</v>
      </c>
      <c r="AC43" s="308"/>
      <c r="AD43" s="308" t="s">
        <v>639</v>
      </c>
      <c r="AE43" s="458" t="s">
        <v>716</v>
      </c>
      <c r="AF43" s="458"/>
      <c r="AG43" s="458"/>
      <c r="AH43" s="458"/>
      <c r="AI43" s="458"/>
      <c r="AJ43" s="312"/>
      <c r="AK43" s="278"/>
      <c r="AL43" s="278"/>
    </row>
    <row r="44" spans="1:38" s="278" customFormat="1" ht="36" customHeight="1" x14ac:dyDescent="0.4">
      <c r="A44" s="408" t="s">
        <v>641</v>
      </c>
      <c r="B44" s="412"/>
      <c r="C44" s="412"/>
      <c r="D44" s="412"/>
      <c r="E44" s="412"/>
      <c r="F44" s="412"/>
      <c r="G44" s="384"/>
      <c r="H44" s="409" t="s">
        <v>631</v>
      </c>
      <c r="I44" s="384"/>
      <c r="J44" s="409" t="s">
        <v>642</v>
      </c>
      <c r="K44" s="384"/>
      <c r="L44" s="412" t="s">
        <v>643</v>
      </c>
      <c r="M44" s="384"/>
      <c r="N44" s="409" t="s">
        <v>644</v>
      </c>
      <c r="O44" s="384"/>
      <c r="P44" s="409" t="s">
        <v>645</v>
      </c>
      <c r="Q44" s="384"/>
      <c r="R44" s="462" t="s">
        <v>646</v>
      </c>
      <c r="S44" s="406"/>
      <c r="T44" s="409" t="s">
        <v>645</v>
      </c>
      <c r="U44" s="384"/>
      <c r="V44" s="409" t="s">
        <v>644</v>
      </c>
      <c r="W44" s="384"/>
      <c r="X44" s="412" t="s">
        <v>643</v>
      </c>
      <c r="Y44" s="384"/>
      <c r="Z44" s="409" t="s">
        <v>642</v>
      </c>
      <c r="AA44" s="412"/>
      <c r="AB44" s="409" t="s">
        <v>631</v>
      </c>
      <c r="AC44" s="384"/>
      <c r="AD44" s="409" t="s">
        <v>641</v>
      </c>
      <c r="AE44" s="412"/>
      <c r="AF44" s="412"/>
      <c r="AG44" s="412"/>
      <c r="AH44" s="412"/>
      <c r="AI44" s="412"/>
      <c r="AJ44" s="413"/>
    </row>
    <row r="45" spans="1:38" s="278" customFormat="1" ht="20.149999999999999" customHeight="1" x14ac:dyDescent="0.4">
      <c r="A45" s="279"/>
      <c r="B45" s="277"/>
      <c r="C45" s="277"/>
      <c r="D45" s="277"/>
      <c r="E45" s="277"/>
      <c r="F45" s="277"/>
      <c r="G45" s="277"/>
      <c r="H45" s="450">
        <v>12</v>
      </c>
      <c r="I45" s="450"/>
      <c r="J45" s="450"/>
      <c r="K45" s="450"/>
      <c r="L45" s="453"/>
      <c r="M45" s="411"/>
      <c r="N45" s="424">
        <v>7</v>
      </c>
      <c r="O45" s="411"/>
      <c r="P45" s="424">
        <v>5</v>
      </c>
      <c r="Q45" s="411"/>
      <c r="R45" s="284" t="s">
        <v>647</v>
      </c>
      <c r="S45" s="267" t="s">
        <v>648</v>
      </c>
      <c r="T45" s="424">
        <v>3</v>
      </c>
      <c r="U45" s="411"/>
      <c r="V45" s="424">
        <v>3</v>
      </c>
      <c r="W45" s="411"/>
      <c r="X45" s="453"/>
      <c r="Y45" s="411"/>
      <c r="Z45" s="450"/>
      <c r="AA45" s="450"/>
      <c r="AB45" s="450">
        <v>6</v>
      </c>
      <c r="AC45" s="450"/>
      <c r="AD45" s="275"/>
      <c r="AE45" s="275"/>
      <c r="AF45" s="275"/>
      <c r="AG45" s="275"/>
      <c r="AH45" s="275"/>
      <c r="AI45" s="275"/>
      <c r="AJ45" s="288"/>
    </row>
    <row r="46" spans="1:38" s="278" customFormat="1" ht="20.149999999999999" customHeight="1" x14ac:dyDescent="0.4">
      <c r="A46" s="279"/>
      <c r="B46" s="277"/>
      <c r="C46" s="277"/>
      <c r="D46" s="277"/>
      <c r="E46" s="277"/>
      <c r="F46" s="277"/>
      <c r="G46" s="277"/>
      <c r="H46" s="450">
        <v>2</v>
      </c>
      <c r="I46" s="450"/>
      <c r="J46" s="450"/>
      <c r="K46" s="450"/>
      <c r="L46" s="453"/>
      <c r="M46" s="411"/>
      <c r="N46" s="424">
        <v>0</v>
      </c>
      <c r="O46" s="411"/>
      <c r="P46" s="424">
        <v>2</v>
      </c>
      <c r="Q46" s="411"/>
      <c r="R46" s="284" t="s">
        <v>649</v>
      </c>
      <c r="S46" s="267" t="s">
        <v>648</v>
      </c>
      <c r="T46" s="424">
        <v>5</v>
      </c>
      <c r="U46" s="411"/>
      <c r="V46" s="424">
        <v>0</v>
      </c>
      <c r="W46" s="411"/>
      <c r="X46" s="453"/>
      <c r="Y46" s="411"/>
      <c r="Z46" s="450"/>
      <c r="AA46" s="450"/>
      <c r="AB46" s="450">
        <v>5</v>
      </c>
      <c r="AC46" s="450"/>
      <c r="AD46" s="277"/>
      <c r="AE46" s="277"/>
      <c r="AF46" s="277"/>
      <c r="AG46" s="277"/>
      <c r="AH46" s="277"/>
      <c r="AI46" s="277"/>
      <c r="AJ46" s="309"/>
    </row>
    <row r="47" spans="1:38" s="278" customFormat="1" ht="20.149999999999999" customHeight="1" x14ac:dyDescent="0.4">
      <c r="A47" s="279"/>
      <c r="B47" s="277"/>
      <c r="C47" s="277"/>
      <c r="D47" s="277"/>
      <c r="E47" s="277"/>
      <c r="F47" s="277"/>
      <c r="G47" s="277"/>
      <c r="H47" s="450">
        <v>2</v>
      </c>
      <c r="I47" s="450"/>
      <c r="J47" s="450"/>
      <c r="K47" s="450"/>
      <c r="L47" s="453"/>
      <c r="M47" s="411"/>
      <c r="N47" s="424">
        <v>1</v>
      </c>
      <c r="O47" s="411"/>
      <c r="P47" s="424">
        <v>1</v>
      </c>
      <c r="Q47" s="411"/>
      <c r="R47" s="284" t="s">
        <v>650</v>
      </c>
      <c r="S47" s="267" t="s">
        <v>651</v>
      </c>
      <c r="T47" s="424">
        <v>1</v>
      </c>
      <c r="U47" s="411"/>
      <c r="V47" s="424">
        <v>2</v>
      </c>
      <c r="W47" s="411"/>
      <c r="X47" s="453"/>
      <c r="Y47" s="411"/>
      <c r="Z47" s="450"/>
      <c r="AA47" s="450"/>
      <c r="AB47" s="450">
        <v>3</v>
      </c>
      <c r="AC47" s="450"/>
      <c r="AD47" s="277"/>
      <c r="AE47" s="277"/>
      <c r="AF47" s="277"/>
      <c r="AG47" s="277"/>
      <c r="AH47" s="277"/>
      <c r="AI47" s="277"/>
      <c r="AJ47" s="309"/>
    </row>
    <row r="48" spans="1:38" s="278" customFormat="1" ht="20.149999999999999" customHeight="1" x14ac:dyDescent="0.4">
      <c r="A48" s="279"/>
      <c r="B48" s="277"/>
      <c r="C48" s="277"/>
      <c r="D48" s="277"/>
      <c r="E48" s="277"/>
      <c r="F48" s="277"/>
      <c r="G48" s="277"/>
      <c r="H48" s="450">
        <v>0</v>
      </c>
      <c r="I48" s="450"/>
      <c r="J48" s="450"/>
      <c r="K48" s="450"/>
      <c r="L48" s="453"/>
      <c r="M48" s="411"/>
      <c r="N48" s="424">
        <v>0</v>
      </c>
      <c r="O48" s="411"/>
      <c r="P48" s="424">
        <v>0</v>
      </c>
      <c r="Q48" s="411"/>
      <c r="R48" s="284" t="s">
        <v>652</v>
      </c>
      <c r="S48" s="267" t="s">
        <v>651</v>
      </c>
      <c r="T48" s="424">
        <v>2</v>
      </c>
      <c r="U48" s="411"/>
      <c r="V48" s="424">
        <v>4</v>
      </c>
      <c r="W48" s="411"/>
      <c r="X48" s="453"/>
      <c r="Y48" s="411"/>
      <c r="Z48" s="450"/>
      <c r="AA48" s="450"/>
      <c r="AB48" s="450">
        <v>6</v>
      </c>
      <c r="AC48" s="450"/>
      <c r="AD48" s="277"/>
      <c r="AE48" s="277"/>
      <c r="AF48" s="277"/>
      <c r="AG48" s="277"/>
      <c r="AH48" s="277"/>
      <c r="AI48" s="277"/>
      <c r="AJ48" s="309"/>
    </row>
    <row r="49" spans="1:36" s="278" customFormat="1" ht="20.149999999999999" customHeight="1" x14ac:dyDescent="0.4">
      <c r="A49" s="280"/>
      <c r="B49" s="281"/>
      <c r="C49" s="281"/>
      <c r="D49" s="281"/>
      <c r="E49" s="281"/>
      <c r="F49" s="281"/>
      <c r="G49" s="281"/>
      <c r="H49" s="450">
        <v>0</v>
      </c>
      <c r="I49" s="450"/>
      <c r="J49" s="450"/>
      <c r="K49" s="450"/>
      <c r="L49" s="453"/>
      <c r="M49" s="411"/>
      <c r="N49" s="424">
        <v>0</v>
      </c>
      <c r="O49" s="411"/>
      <c r="P49" s="424">
        <v>0</v>
      </c>
      <c r="Q49" s="411"/>
      <c r="R49" s="284" t="s">
        <v>653</v>
      </c>
      <c r="S49" s="255" t="s">
        <v>648</v>
      </c>
      <c r="T49" s="424">
        <v>0</v>
      </c>
      <c r="U49" s="411"/>
      <c r="V49" s="424">
        <v>0</v>
      </c>
      <c r="W49" s="411"/>
      <c r="X49" s="453"/>
      <c r="Y49" s="411"/>
      <c r="Z49" s="450"/>
      <c r="AA49" s="450"/>
      <c r="AB49" s="450">
        <v>0</v>
      </c>
      <c r="AC49" s="450"/>
      <c r="AD49" s="281"/>
      <c r="AE49" s="281"/>
      <c r="AF49" s="281"/>
      <c r="AG49" s="281"/>
      <c r="AH49" s="281"/>
      <c r="AI49" s="281"/>
      <c r="AJ49" s="282"/>
    </row>
    <row r="50" spans="1:36" s="278" customFormat="1" ht="20.149999999999999" customHeight="1" x14ac:dyDescent="0.4">
      <c r="A50" s="463" t="s">
        <v>654</v>
      </c>
      <c r="B50" s="453"/>
      <c r="C50" s="411"/>
      <c r="D50" s="424" t="s">
        <v>655</v>
      </c>
      <c r="E50" s="411"/>
      <c r="F50" s="424" t="s">
        <v>656</v>
      </c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64"/>
      <c r="S50" s="463" t="s">
        <v>654</v>
      </c>
      <c r="T50" s="453"/>
      <c r="U50" s="411"/>
      <c r="V50" s="424" t="s">
        <v>655</v>
      </c>
      <c r="W50" s="411"/>
      <c r="X50" s="424" t="s">
        <v>656</v>
      </c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64"/>
    </row>
    <row r="51" spans="1:36" s="278" customFormat="1" ht="20.149999999999999" customHeight="1" x14ac:dyDescent="0.4">
      <c r="A51" s="283"/>
      <c r="B51" s="298"/>
      <c r="C51" s="267" t="s">
        <v>657</v>
      </c>
      <c r="D51" s="424"/>
      <c r="E51" s="411"/>
      <c r="F51" s="424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64"/>
      <c r="S51" s="283"/>
      <c r="T51" s="298">
        <v>1</v>
      </c>
      <c r="U51" s="267" t="s">
        <v>657</v>
      </c>
      <c r="V51" s="424">
        <v>8</v>
      </c>
      <c r="W51" s="411"/>
      <c r="X51" s="424" t="s">
        <v>725</v>
      </c>
      <c r="Y51" s="453"/>
      <c r="Z51" s="453"/>
      <c r="AA51" s="453"/>
      <c r="AB51" s="453"/>
      <c r="AC51" s="453"/>
      <c r="AD51" s="453"/>
      <c r="AE51" s="453"/>
      <c r="AF51" s="453"/>
      <c r="AG51" s="453"/>
      <c r="AH51" s="453"/>
      <c r="AI51" s="453"/>
      <c r="AJ51" s="464"/>
    </row>
    <row r="52" spans="1:36" s="278" customFormat="1" ht="20.149999999999999" customHeight="1" x14ac:dyDescent="0.4">
      <c r="A52" s="283"/>
      <c r="B52" s="298"/>
      <c r="C52" s="267" t="s">
        <v>657</v>
      </c>
      <c r="D52" s="424"/>
      <c r="E52" s="411"/>
      <c r="F52" s="424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453"/>
      <c r="R52" s="464"/>
      <c r="S52" s="283"/>
      <c r="T52" s="298">
        <v>22</v>
      </c>
      <c r="U52" s="267" t="s">
        <v>657</v>
      </c>
      <c r="V52" s="424">
        <v>6</v>
      </c>
      <c r="W52" s="411"/>
      <c r="X52" s="424" t="s">
        <v>658</v>
      </c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64"/>
    </row>
    <row r="53" spans="1:36" s="278" customFormat="1" ht="20.149999999999999" customHeight="1" x14ac:dyDescent="0.4">
      <c r="A53" s="283"/>
      <c r="B53" s="298"/>
      <c r="C53" s="267" t="s">
        <v>657</v>
      </c>
      <c r="D53" s="424"/>
      <c r="E53" s="411"/>
      <c r="F53" s="424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53"/>
      <c r="R53" s="464"/>
      <c r="S53" s="283"/>
      <c r="T53" s="298"/>
      <c r="U53" s="267" t="s">
        <v>657</v>
      </c>
      <c r="V53" s="424"/>
      <c r="W53" s="411"/>
      <c r="X53" s="424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64"/>
    </row>
    <row r="54" spans="1:36" s="278" customFormat="1" ht="20.149999999999999" customHeight="1" x14ac:dyDescent="0.4">
      <c r="A54" s="283"/>
      <c r="B54" s="298"/>
      <c r="C54" s="267" t="s">
        <v>657</v>
      </c>
      <c r="D54" s="424"/>
      <c r="E54" s="411"/>
      <c r="F54" s="424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64"/>
      <c r="S54" s="283"/>
      <c r="T54" s="298"/>
      <c r="U54" s="267" t="s">
        <v>657</v>
      </c>
      <c r="V54" s="424"/>
      <c r="W54" s="411"/>
      <c r="X54" s="424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64"/>
    </row>
    <row r="55" spans="1:36" s="278" customFormat="1" ht="20.149999999999999" customHeight="1" x14ac:dyDescent="0.4">
      <c r="A55" s="283"/>
      <c r="B55" s="298"/>
      <c r="C55" s="267" t="s">
        <v>657</v>
      </c>
      <c r="D55" s="424"/>
      <c r="E55" s="411"/>
      <c r="F55" s="424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64"/>
      <c r="S55" s="283"/>
      <c r="T55" s="298"/>
      <c r="U55" s="267" t="s">
        <v>657</v>
      </c>
      <c r="V55" s="424"/>
      <c r="W55" s="411"/>
      <c r="X55" s="424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64"/>
    </row>
    <row r="56" spans="1:36" s="278" customFormat="1" ht="20.149999999999999" customHeight="1" x14ac:dyDescent="0.4">
      <c r="A56" s="283"/>
      <c r="B56" s="298"/>
      <c r="C56" s="267" t="s">
        <v>657</v>
      </c>
      <c r="D56" s="424"/>
      <c r="E56" s="411"/>
      <c r="F56" s="424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64"/>
      <c r="S56" s="283"/>
      <c r="T56" s="298"/>
      <c r="U56" s="267" t="s">
        <v>657</v>
      </c>
      <c r="V56" s="424"/>
      <c r="W56" s="411"/>
      <c r="X56" s="424"/>
      <c r="Y56" s="453"/>
      <c r="Z56" s="453"/>
      <c r="AA56" s="453"/>
      <c r="AB56" s="453"/>
      <c r="AC56" s="453"/>
      <c r="AD56" s="453"/>
      <c r="AE56" s="453"/>
      <c r="AF56" s="453"/>
      <c r="AG56" s="453"/>
      <c r="AH56" s="453"/>
      <c r="AI56" s="453"/>
      <c r="AJ56" s="464"/>
    </row>
    <row r="57" spans="1:36" s="278" customFormat="1" ht="20.149999999999999" customHeight="1" thickBot="1" x14ac:dyDescent="0.55000000000000004">
      <c r="A57" s="313" t="s">
        <v>659</v>
      </c>
      <c r="B57" s="314"/>
      <c r="C57" s="315"/>
      <c r="D57" s="476" t="s">
        <v>660</v>
      </c>
      <c r="E57" s="476"/>
      <c r="F57" s="476"/>
      <c r="G57" s="315"/>
      <c r="H57" s="476" t="s">
        <v>661</v>
      </c>
      <c r="I57" s="476"/>
      <c r="J57" s="315" t="s">
        <v>662</v>
      </c>
      <c r="K57" s="315"/>
      <c r="L57" s="476" t="s">
        <v>663</v>
      </c>
      <c r="M57" s="476"/>
      <c r="N57" s="476"/>
      <c r="O57" s="315" t="s">
        <v>634</v>
      </c>
      <c r="P57" s="315"/>
      <c r="Q57" s="476" t="s">
        <v>664</v>
      </c>
      <c r="R57" s="476"/>
      <c r="S57" s="315" t="s">
        <v>665</v>
      </c>
      <c r="T57" s="315"/>
      <c r="U57" s="476" t="s">
        <v>666</v>
      </c>
      <c r="V57" s="476"/>
      <c r="W57" s="315" t="s">
        <v>609</v>
      </c>
      <c r="X57" s="315"/>
      <c r="Y57" s="476" t="s">
        <v>667</v>
      </c>
      <c r="Z57" s="476"/>
      <c r="AA57" s="476"/>
      <c r="AB57" s="315" t="s">
        <v>668</v>
      </c>
      <c r="AC57" s="315"/>
      <c r="AD57" s="476" t="s">
        <v>669</v>
      </c>
      <c r="AE57" s="476"/>
      <c r="AF57" s="315" t="s">
        <v>670</v>
      </c>
      <c r="AG57" s="315"/>
      <c r="AH57" s="315"/>
      <c r="AI57" s="315"/>
      <c r="AJ57" s="316"/>
    </row>
    <row r="58" spans="1:36" ht="18.75" customHeight="1" thickBot="1" x14ac:dyDescent="0.55000000000000004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317"/>
    </row>
    <row r="59" spans="1:36" s="297" customFormat="1" ht="20.149999999999999" customHeight="1" x14ac:dyDescent="0.4">
      <c r="A59" s="465" t="s">
        <v>671</v>
      </c>
      <c r="B59" s="466"/>
      <c r="C59" s="466"/>
      <c r="D59" s="466"/>
      <c r="E59" s="318" t="s">
        <v>672</v>
      </c>
      <c r="F59" s="466" t="s">
        <v>673</v>
      </c>
      <c r="G59" s="466"/>
      <c r="H59" s="466"/>
      <c r="I59" s="466"/>
      <c r="J59" s="466"/>
      <c r="K59" s="318" t="s">
        <v>674</v>
      </c>
      <c r="L59" s="318"/>
      <c r="M59" s="466" t="s">
        <v>675</v>
      </c>
      <c r="N59" s="466"/>
      <c r="O59" s="466"/>
      <c r="P59" s="466"/>
      <c r="Q59" s="466"/>
      <c r="R59" s="318" t="s">
        <v>672</v>
      </c>
      <c r="S59" s="466" t="s">
        <v>676</v>
      </c>
      <c r="T59" s="466"/>
      <c r="U59" s="466"/>
      <c r="V59" s="466"/>
      <c r="W59" s="466"/>
      <c r="X59" s="466"/>
      <c r="Y59" s="466"/>
      <c r="Z59" s="466"/>
      <c r="AA59" s="466"/>
      <c r="AB59" s="466"/>
      <c r="AC59" s="466"/>
      <c r="AD59" s="466"/>
      <c r="AE59" s="466"/>
      <c r="AF59" s="466"/>
      <c r="AG59" s="466"/>
      <c r="AH59" s="466"/>
      <c r="AI59" s="318" t="s">
        <v>677</v>
      </c>
      <c r="AJ59" s="319"/>
    </row>
    <row r="60" spans="1:36" ht="20.149999999999999" customHeight="1" x14ac:dyDescent="0.4">
      <c r="A60" s="467" t="s">
        <v>726</v>
      </c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9"/>
    </row>
    <row r="61" spans="1:36" ht="20.149999999999999" customHeight="1" x14ac:dyDescent="0.4">
      <c r="A61" s="470"/>
      <c r="B61" s="471"/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2"/>
    </row>
    <row r="62" spans="1:36" ht="20.149999999999999" customHeight="1" x14ac:dyDescent="0.4">
      <c r="A62" s="470"/>
      <c r="B62" s="471"/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1"/>
      <c r="P62" s="471"/>
      <c r="Q62" s="471"/>
      <c r="R62" s="471"/>
      <c r="S62" s="471"/>
      <c r="T62" s="471"/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1"/>
      <c r="AF62" s="471"/>
      <c r="AG62" s="471"/>
      <c r="AH62" s="471"/>
      <c r="AI62" s="471"/>
      <c r="AJ62" s="472"/>
    </row>
    <row r="63" spans="1:36" ht="20.149999999999999" customHeight="1" x14ac:dyDescent="0.4">
      <c r="A63" s="470"/>
      <c r="B63" s="471"/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71"/>
      <c r="X63" s="471"/>
      <c r="Y63" s="471"/>
      <c r="Z63" s="471"/>
      <c r="AA63" s="471"/>
      <c r="AB63" s="471"/>
      <c r="AC63" s="471"/>
      <c r="AD63" s="471"/>
      <c r="AE63" s="471"/>
      <c r="AF63" s="471"/>
      <c r="AG63" s="471"/>
      <c r="AH63" s="471"/>
      <c r="AI63" s="471"/>
      <c r="AJ63" s="472"/>
    </row>
    <row r="64" spans="1:36" ht="20.149999999999999" customHeight="1" x14ac:dyDescent="0.4">
      <c r="A64" s="470"/>
      <c r="B64" s="471"/>
      <c r="C64" s="471"/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O64" s="471"/>
      <c r="P64" s="471"/>
      <c r="Q64" s="471"/>
      <c r="R64" s="471"/>
      <c r="S64" s="471"/>
      <c r="T64" s="471"/>
      <c r="U64" s="471"/>
      <c r="V64" s="471"/>
      <c r="W64" s="471"/>
      <c r="X64" s="471"/>
      <c r="Y64" s="471"/>
      <c r="Z64" s="471"/>
      <c r="AA64" s="471"/>
      <c r="AB64" s="471"/>
      <c r="AC64" s="471"/>
      <c r="AD64" s="471"/>
      <c r="AE64" s="471"/>
      <c r="AF64" s="471"/>
      <c r="AG64" s="471"/>
      <c r="AH64" s="471"/>
      <c r="AI64" s="471"/>
      <c r="AJ64" s="472"/>
    </row>
    <row r="65" spans="1:36" ht="20.149999999999999" customHeight="1" x14ac:dyDescent="0.4">
      <c r="A65" s="470"/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2"/>
    </row>
    <row r="66" spans="1:36" ht="20.149999999999999" customHeight="1" thickBot="1" x14ac:dyDescent="0.55000000000000004">
      <c r="A66" s="473"/>
      <c r="B66" s="474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5"/>
    </row>
    <row r="68" spans="1:36" s="297" customFormat="1" ht="16.75" x14ac:dyDescent="0.4">
      <c r="G68" s="477" t="s">
        <v>678</v>
      </c>
      <c r="H68" s="477"/>
      <c r="I68" s="477"/>
      <c r="J68" s="477"/>
      <c r="K68" s="477"/>
      <c r="L68" s="477"/>
      <c r="M68" s="477"/>
      <c r="N68" s="477" t="s">
        <v>679</v>
      </c>
      <c r="O68" s="477"/>
      <c r="P68" s="477"/>
      <c r="Q68" s="477"/>
      <c r="R68" s="477"/>
      <c r="S68" s="477"/>
      <c r="T68" s="477"/>
      <c r="U68" s="455" t="s">
        <v>721</v>
      </c>
      <c r="V68" s="456"/>
      <c r="W68" s="456"/>
      <c r="X68" s="456"/>
      <c r="Y68" s="456"/>
      <c r="Z68" s="456"/>
      <c r="AA68" s="457"/>
      <c r="AB68" s="455" t="s">
        <v>680</v>
      </c>
      <c r="AC68" s="456"/>
      <c r="AD68" s="456"/>
      <c r="AE68" s="456"/>
      <c r="AF68" s="456"/>
      <c r="AG68" s="456"/>
      <c r="AH68" s="456"/>
      <c r="AI68" s="456"/>
      <c r="AJ68" s="457"/>
    </row>
    <row r="69" spans="1:36" x14ac:dyDescent="0.4">
      <c r="G69" s="478" t="s">
        <v>722</v>
      </c>
      <c r="H69" s="478"/>
      <c r="I69" s="478"/>
      <c r="J69" s="478"/>
      <c r="K69" s="478"/>
      <c r="L69" s="478"/>
      <c r="M69" s="478"/>
      <c r="N69" s="478" t="s">
        <v>723</v>
      </c>
      <c r="O69" s="478"/>
      <c r="P69" s="478"/>
      <c r="Q69" s="478"/>
      <c r="R69" s="478"/>
      <c r="S69" s="478"/>
      <c r="T69" s="478"/>
      <c r="U69" s="479" t="s">
        <v>724</v>
      </c>
      <c r="V69" s="480"/>
      <c r="W69" s="480"/>
      <c r="X69" s="480"/>
      <c r="Y69" s="480"/>
      <c r="Z69" s="480"/>
      <c r="AA69" s="481"/>
      <c r="AB69" s="479" t="s">
        <v>684</v>
      </c>
      <c r="AC69" s="480"/>
      <c r="AD69" s="480"/>
      <c r="AE69" s="480"/>
      <c r="AF69" s="480"/>
      <c r="AG69" s="480"/>
      <c r="AH69" s="480"/>
      <c r="AI69" s="480"/>
      <c r="AJ69" s="481"/>
    </row>
    <row r="70" spans="1:36" x14ac:dyDescent="0.4"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478"/>
      <c r="U70" s="482"/>
      <c r="V70" s="483"/>
      <c r="W70" s="483"/>
      <c r="X70" s="483"/>
      <c r="Y70" s="483"/>
      <c r="Z70" s="483"/>
      <c r="AA70" s="484"/>
      <c r="AB70" s="482"/>
      <c r="AC70" s="483"/>
      <c r="AD70" s="483"/>
      <c r="AE70" s="483"/>
      <c r="AF70" s="483"/>
      <c r="AG70" s="483"/>
      <c r="AH70" s="483"/>
      <c r="AI70" s="483"/>
      <c r="AJ70" s="484"/>
    </row>
    <row r="71" spans="1:36" x14ac:dyDescent="0.4"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85"/>
      <c r="V71" s="486"/>
      <c r="W71" s="486"/>
      <c r="X71" s="486"/>
      <c r="Y71" s="486"/>
      <c r="Z71" s="486"/>
      <c r="AA71" s="487"/>
      <c r="AB71" s="485"/>
      <c r="AC71" s="486"/>
      <c r="AD71" s="486"/>
      <c r="AE71" s="486"/>
      <c r="AF71" s="486"/>
      <c r="AG71" s="486"/>
      <c r="AH71" s="486"/>
      <c r="AI71" s="486"/>
      <c r="AJ71" s="487"/>
    </row>
  </sheetData>
  <mergeCells count="266">
    <mergeCell ref="G68:M68"/>
    <mergeCell ref="N68:T68"/>
    <mergeCell ref="U68:AA68"/>
    <mergeCell ref="AB68:AJ68"/>
    <mergeCell ref="G69:M71"/>
    <mergeCell ref="N69:T71"/>
    <mergeCell ref="U69:AA71"/>
    <mergeCell ref="AB69:AJ71"/>
    <mergeCell ref="AD57:AE57"/>
    <mergeCell ref="A59:D59"/>
    <mergeCell ref="F59:J59"/>
    <mergeCell ref="M59:Q59"/>
    <mergeCell ref="S59:AH59"/>
    <mergeCell ref="A60:AJ66"/>
    <mergeCell ref="D57:F57"/>
    <mergeCell ref="H57:I57"/>
    <mergeCell ref="L57:N57"/>
    <mergeCell ref="Q57:R57"/>
    <mergeCell ref="U57:V57"/>
    <mergeCell ref="Y57:AA57"/>
    <mergeCell ref="D55:E55"/>
    <mergeCell ref="F55:R55"/>
    <mergeCell ref="V55:W55"/>
    <mergeCell ref="X55:AJ55"/>
    <mergeCell ref="D56:E56"/>
    <mergeCell ref="F56:R56"/>
    <mergeCell ref="V56:W56"/>
    <mergeCell ref="X56:AJ56"/>
    <mergeCell ref="D53:E53"/>
    <mergeCell ref="F53:R53"/>
    <mergeCell ref="V53:W53"/>
    <mergeCell ref="X53:AJ53"/>
    <mergeCell ref="D54:E54"/>
    <mergeCell ref="F54:R54"/>
    <mergeCell ref="V54:W54"/>
    <mergeCell ref="X54:AJ54"/>
    <mergeCell ref="D51:E51"/>
    <mergeCell ref="F51:R51"/>
    <mergeCell ref="V51:W51"/>
    <mergeCell ref="X51:AJ51"/>
    <mergeCell ref="D52:E52"/>
    <mergeCell ref="F52:R52"/>
    <mergeCell ref="V52:W52"/>
    <mergeCell ref="X52:AJ52"/>
    <mergeCell ref="AB49:AC49"/>
    <mergeCell ref="A50:C50"/>
    <mergeCell ref="D50:E50"/>
    <mergeCell ref="F50:R50"/>
    <mergeCell ref="S50:U50"/>
    <mergeCell ref="V50:W50"/>
    <mergeCell ref="X50:AJ50"/>
    <mergeCell ref="AB48:AC48"/>
    <mergeCell ref="H49:I49"/>
    <mergeCell ref="J49:K49"/>
    <mergeCell ref="L49:M49"/>
    <mergeCell ref="N49:O49"/>
    <mergeCell ref="P49:Q49"/>
    <mergeCell ref="T49:U49"/>
    <mergeCell ref="V49:W49"/>
    <mergeCell ref="X49:Y49"/>
    <mergeCell ref="Z49:AA49"/>
    <mergeCell ref="AB47:AC47"/>
    <mergeCell ref="H48:I48"/>
    <mergeCell ref="J48:K48"/>
    <mergeCell ref="L48:M48"/>
    <mergeCell ref="N48:O48"/>
    <mergeCell ref="P48:Q48"/>
    <mergeCell ref="T48:U48"/>
    <mergeCell ref="V48:W48"/>
    <mergeCell ref="X48:Y48"/>
    <mergeCell ref="Z48:AA48"/>
    <mergeCell ref="H47:I47"/>
    <mergeCell ref="J47:K47"/>
    <mergeCell ref="L47:M47"/>
    <mergeCell ref="N47:O47"/>
    <mergeCell ref="P47:Q47"/>
    <mergeCell ref="T47:U47"/>
    <mergeCell ref="V47:W47"/>
    <mergeCell ref="X47:Y47"/>
    <mergeCell ref="Z47:AA47"/>
    <mergeCell ref="AB45:AC45"/>
    <mergeCell ref="H46:I46"/>
    <mergeCell ref="J46:K46"/>
    <mergeCell ref="L46:M46"/>
    <mergeCell ref="N46:O46"/>
    <mergeCell ref="P46:Q46"/>
    <mergeCell ref="T46:U46"/>
    <mergeCell ref="V46:W46"/>
    <mergeCell ref="X46:Y46"/>
    <mergeCell ref="Z46:AA46"/>
    <mergeCell ref="AB46:AC46"/>
    <mergeCell ref="H45:I45"/>
    <mergeCell ref="J45:K45"/>
    <mergeCell ref="L45:M45"/>
    <mergeCell ref="N45:O45"/>
    <mergeCell ref="P45:Q45"/>
    <mergeCell ref="T45:U45"/>
    <mergeCell ref="V45:W45"/>
    <mergeCell ref="X45:Y45"/>
    <mergeCell ref="Z45:AA45"/>
    <mergeCell ref="E43:I43"/>
    <mergeCell ref="M43:Q43"/>
    <mergeCell ref="W43:AA43"/>
    <mergeCell ref="AE43:AI43"/>
    <mergeCell ref="A44:G44"/>
    <mergeCell ref="H44:I44"/>
    <mergeCell ref="J44:K44"/>
    <mergeCell ref="L44:M44"/>
    <mergeCell ref="N44:O44"/>
    <mergeCell ref="P44:Q44"/>
    <mergeCell ref="AD44:AJ44"/>
    <mergeCell ref="R44:S44"/>
    <mergeCell ref="T44:U44"/>
    <mergeCell ref="V44:W44"/>
    <mergeCell ref="X44:Y44"/>
    <mergeCell ref="Z44:AA44"/>
    <mergeCell ref="AB44:AC44"/>
    <mergeCell ref="E41:I41"/>
    <mergeCell ref="M41:Q41"/>
    <mergeCell ref="W41:AA41"/>
    <mergeCell ref="AE41:AI41"/>
    <mergeCell ref="E42:I42"/>
    <mergeCell ref="M42:Q42"/>
    <mergeCell ref="W42:AA42"/>
    <mergeCell ref="AE42:AI42"/>
    <mergeCell ref="E39:I39"/>
    <mergeCell ref="M39:Q39"/>
    <mergeCell ref="W39:AA39"/>
    <mergeCell ref="AE39:AI39"/>
    <mergeCell ref="E40:I40"/>
    <mergeCell ref="M40:Q40"/>
    <mergeCell ref="W40:AA40"/>
    <mergeCell ref="AE40:AI40"/>
    <mergeCell ref="E37:I37"/>
    <mergeCell ref="M37:Q37"/>
    <mergeCell ref="W37:AA37"/>
    <mergeCell ref="AE37:AI37"/>
    <mergeCell ref="E38:I38"/>
    <mergeCell ref="M38:Q38"/>
    <mergeCell ref="W38:AA38"/>
    <mergeCell ref="AE38:AI38"/>
    <mergeCell ref="AB34:AB35"/>
    <mergeCell ref="AC34:AI35"/>
    <mergeCell ref="R35:S35"/>
    <mergeCell ref="E36:I36"/>
    <mergeCell ref="M36:Q36"/>
    <mergeCell ref="W36:AA36"/>
    <mergeCell ref="AE36:AI36"/>
    <mergeCell ref="L33:P33"/>
    <mergeCell ref="R33:S33"/>
    <mergeCell ref="U33:Y33"/>
    <mergeCell ref="C34:I35"/>
    <mergeCell ref="J34:J35"/>
    <mergeCell ref="K34:Q35"/>
    <mergeCell ref="R34:S34"/>
    <mergeCell ref="U34:AA35"/>
    <mergeCell ref="L30:P30"/>
    <mergeCell ref="U30:Y30"/>
    <mergeCell ref="L31:P31"/>
    <mergeCell ref="U31:Y31"/>
    <mergeCell ref="L32:P32"/>
    <mergeCell ref="U32:Y32"/>
    <mergeCell ref="L27:P27"/>
    <mergeCell ref="U27:Y27"/>
    <mergeCell ref="L28:P28"/>
    <mergeCell ref="U28:Y28"/>
    <mergeCell ref="L29:P29"/>
    <mergeCell ref="U29:Y29"/>
    <mergeCell ref="L23:P23"/>
    <mergeCell ref="U23:Y23"/>
    <mergeCell ref="Q24:T24"/>
    <mergeCell ref="L25:P25"/>
    <mergeCell ref="U25:Y25"/>
    <mergeCell ref="L26:P26"/>
    <mergeCell ref="U26:Y26"/>
    <mergeCell ref="L21:P21"/>
    <mergeCell ref="U21:Y21"/>
    <mergeCell ref="L22:P22"/>
    <mergeCell ref="U22:Y22"/>
    <mergeCell ref="L17:P17"/>
    <mergeCell ref="U17:Y17"/>
    <mergeCell ref="L18:P18"/>
    <mergeCell ref="U18:Y18"/>
    <mergeCell ref="L19:P19"/>
    <mergeCell ref="U19:Y19"/>
    <mergeCell ref="AI15:AJ15"/>
    <mergeCell ref="L16:P16"/>
    <mergeCell ref="U16:Y16"/>
    <mergeCell ref="AA14:AB14"/>
    <mergeCell ref="AC14:AD14"/>
    <mergeCell ref="AE14:AF14"/>
    <mergeCell ref="AG14:AH14"/>
    <mergeCell ref="AI14:AJ14"/>
    <mergeCell ref="L20:P20"/>
    <mergeCell ref="U20:Y20"/>
    <mergeCell ref="A15:B15"/>
    <mergeCell ref="C15:D15"/>
    <mergeCell ref="E15:F15"/>
    <mergeCell ref="G15:H15"/>
    <mergeCell ref="I15:J15"/>
    <mergeCell ref="X11:Y11"/>
    <mergeCell ref="R12:S12"/>
    <mergeCell ref="C13:J13"/>
    <mergeCell ref="AA13:AH13"/>
    <mergeCell ref="A14:B14"/>
    <mergeCell ref="C14:D14"/>
    <mergeCell ref="E14:F14"/>
    <mergeCell ref="G14:H14"/>
    <mergeCell ref="I14:J14"/>
    <mergeCell ref="R14:S14"/>
    <mergeCell ref="AA15:AB15"/>
    <mergeCell ref="AC15:AD15"/>
    <mergeCell ref="AE15:AF15"/>
    <mergeCell ref="AG15:AH15"/>
    <mergeCell ref="M10:O10"/>
    <mergeCell ref="R10:S10"/>
    <mergeCell ref="V10:X10"/>
    <mergeCell ref="A8:C8"/>
    <mergeCell ref="L8:O8"/>
    <mergeCell ref="P8:P12"/>
    <mergeCell ref="R8:S8"/>
    <mergeCell ref="U8:U12"/>
    <mergeCell ref="V8:X8"/>
    <mergeCell ref="L11:M11"/>
    <mergeCell ref="N11:O11"/>
    <mergeCell ref="R11:S11"/>
    <mergeCell ref="V11:W11"/>
    <mergeCell ref="AA6:AE6"/>
    <mergeCell ref="AF6:AJ6"/>
    <mergeCell ref="A7:B7"/>
    <mergeCell ref="L7:M7"/>
    <mergeCell ref="N7:O7"/>
    <mergeCell ref="S7:T7"/>
    <mergeCell ref="AA7:AE7"/>
    <mergeCell ref="AG8:AJ8"/>
    <mergeCell ref="B9:O9"/>
    <mergeCell ref="R9:S9"/>
    <mergeCell ref="W9:AJ9"/>
    <mergeCell ref="A5:B5"/>
    <mergeCell ref="C5:I7"/>
    <mergeCell ref="L5:M5"/>
    <mergeCell ref="S5:T5"/>
    <mergeCell ref="A6:B6"/>
    <mergeCell ref="L6:M6"/>
    <mergeCell ref="N6:O6"/>
    <mergeCell ref="S6:T6"/>
    <mergeCell ref="V6:Z6"/>
    <mergeCell ref="AC2:AD3"/>
    <mergeCell ref="AF2:AJ2"/>
    <mergeCell ref="A3:B3"/>
    <mergeCell ref="O3:P3"/>
    <mergeCell ref="Q3:R3"/>
    <mergeCell ref="S3:AA3"/>
    <mergeCell ref="AF3:AJ3"/>
    <mergeCell ref="A1:F1"/>
    <mergeCell ref="G1:J1"/>
    <mergeCell ref="K1:L1"/>
    <mergeCell ref="A2:B2"/>
    <mergeCell ref="C2:N4"/>
    <mergeCell ref="P2:Q2"/>
    <mergeCell ref="A4:B4"/>
    <mergeCell ref="O4:P4"/>
    <mergeCell ref="Q4:R4"/>
    <mergeCell ref="S4:AA4"/>
    <mergeCell ref="AC4:AD4"/>
    <mergeCell ref="AF4:AJ4"/>
  </mergeCells>
  <phoneticPr fontId="2"/>
  <printOptions horizontalCentered="1" verticalCentered="1"/>
  <pageMargins left="0" right="0" top="0" bottom="0" header="0.19685039370078741" footer="0.35433070866141736"/>
  <pageSetup paperSize="9" scale="62" orientation="portrait" horizontalDpi="4294967293" verticalDpi="4294967293" r:id="rId1"/>
  <headerFooter alignWithMargins="0"/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9"/>
  <sheetViews>
    <sheetView zoomScale="70" zoomScaleNormal="70" workbookViewId="0">
      <selection activeCell="A2" sqref="A2"/>
    </sheetView>
  </sheetViews>
  <sheetFormatPr defaultColWidth="9.3515625" defaultRowHeight="15.75" customHeight="1" x14ac:dyDescent="0.4"/>
  <cols>
    <col min="1" max="1" width="5.64453125" style="47" customWidth="1"/>
    <col min="2" max="2" width="18.64453125" style="47" bestFit="1" customWidth="1"/>
    <col min="3" max="5" width="13.64453125" style="47" customWidth="1"/>
    <col min="6" max="7" width="4.64453125" style="47" customWidth="1"/>
    <col min="8" max="8" width="13.64453125" style="47" customWidth="1"/>
    <col min="9" max="10" width="4.64453125" style="47" customWidth="1"/>
    <col min="11" max="16" width="13.64453125" style="47" customWidth="1"/>
    <col min="17" max="16384" width="9.3515625" style="47"/>
  </cols>
  <sheetData>
    <row r="1" spans="1:21" ht="19.25" x14ac:dyDescent="0.4">
      <c r="A1" s="513" t="str">
        <f>tournament!A1</f>
        <v>JFA 第 42 回全日本 U-12 サッカー選手権大会 大分県大会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 t="s">
        <v>398</v>
      </c>
      <c r="O1" s="513"/>
      <c r="P1" s="513"/>
      <c r="Q1" s="46"/>
      <c r="R1" s="46"/>
      <c r="S1" s="46"/>
      <c r="T1" s="46"/>
      <c r="U1" s="46"/>
    </row>
    <row r="3" spans="1:21" s="138" customFormat="1" ht="22" x14ac:dyDescent="0.4">
      <c r="B3" s="137" t="s">
        <v>62</v>
      </c>
      <c r="D3" s="137" t="s">
        <v>417</v>
      </c>
      <c r="G3" s="137"/>
      <c r="H3" s="137"/>
      <c r="Q3" s="139"/>
      <c r="R3" s="139"/>
      <c r="S3" s="139"/>
      <c r="T3" s="139"/>
      <c r="U3" s="139"/>
    </row>
    <row r="4" spans="1:21" ht="15.75" customHeight="1" x14ac:dyDescent="0.4">
      <c r="B4" s="135"/>
      <c r="C4" s="136"/>
      <c r="G4" s="48"/>
      <c r="H4" s="48"/>
      <c r="Q4" s="49"/>
      <c r="R4" s="49"/>
      <c r="S4" s="49"/>
      <c r="T4" s="49"/>
      <c r="U4" s="49"/>
    </row>
    <row r="5" spans="1:21" ht="15.75" customHeight="1" x14ac:dyDescent="0.4">
      <c r="C5" s="48" t="s">
        <v>103</v>
      </c>
      <c r="G5" s="48"/>
      <c r="H5" s="48"/>
      <c r="Q5" s="49"/>
      <c r="R5" s="49"/>
      <c r="S5" s="49"/>
      <c r="T5" s="49"/>
      <c r="U5" s="49"/>
    </row>
    <row r="6" spans="1:21" ht="15.75" customHeight="1" x14ac:dyDescent="0.4">
      <c r="C6" s="73" t="s">
        <v>119</v>
      </c>
      <c r="G6" s="48"/>
      <c r="H6" s="48"/>
      <c r="Q6" s="49"/>
      <c r="R6" s="49"/>
      <c r="S6" s="49"/>
      <c r="T6" s="49"/>
      <c r="U6" s="49"/>
    </row>
    <row r="7" spans="1:21" ht="15.75" customHeight="1" x14ac:dyDescent="0.4">
      <c r="C7" s="73" t="s">
        <v>120</v>
      </c>
      <c r="G7" s="73"/>
      <c r="H7" s="73"/>
      <c r="Q7" s="49"/>
      <c r="R7" s="49"/>
      <c r="S7" s="49"/>
      <c r="T7" s="49"/>
      <c r="U7" s="49"/>
    </row>
    <row r="8" spans="1:21" ht="15.75" customHeight="1" thickBot="1" x14ac:dyDescent="0.55000000000000004">
      <c r="B8" s="47" t="s">
        <v>80</v>
      </c>
      <c r="Q8" s="49"/>
      <c r="R8" s="49"/>
      <c r="S8" s="49"/>
      <c r="T8" s="49"/>
      <c r="U8" s="49"/>
    </row>
    <row r="9" spans="1:21" ht="15.75" customHeight="1" thickTop="1" x14ac:dyDescent="0.4">
      <c r="A9" s="50"/>
      <c r="B9" s="50"/>
      <c r="C9" s="51"/>
      <c r="D9" s="52"/>
      <c r="E9" s="53"/>
      <c r="F9" s="53"/>
      <c r="G9" s="54" t="s">
        <v>84</v>
      </c>
      <c r="H9" s="53" t="s">
        <v>407</v>
      </c>
      <c r="I9" s="53"/>
      <c r="J9" s="53"/>
      <c r="K9" s="53" t="str">
        <f>VLOOKUP(H9,大会会場詳細!$C:$E,3,FALSE)</f>
        <v>大分ｽﾎﾟｰﾂ公園だいぎんｻｯｶｰ･ﾗｸﾞﾋﾞｰ場　Aｺｰﾄ</v>
      </c>
      <c r="L9" s="53"/>
      <c r="M9" s="53"/>
      <c r="N9" s="53"/>
      <c r="O9" s="53"/>
      <c r="P9" s="55"/>
      <c r="Q9" s="49"/>
      <c r="R9" s="49"/>
      <c r="S9" s="49"/>
      <c r="T9" s="49"/>
      <c r="U9" s="49"/>
    </row>
    <row r="10" spans="1:21" ht="15.75" customHeight="1" x14ac:dyDescent="0.4">
      <c r="A10" s="50"/>
      <c r="B10" s="56" t="s">
        <v>420</v>
      </c>
      <c r="C10" s="57" t="s">
        <v>81</v>
      </c>
      <c r="D10" s="488" t="s">
        <v>96</v>
      </c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90"/>
      <c r="Q10" s="49"/>
      <c r="R10" s="49"/>
      <c r="S10" s="49"/>
      <c r="T10" s="49"/>
      <c r="U10" s="49"/>
    </row>
    <row r="11" spans="1:21" ht="15.75" customHeight="1" x14ac:dyDescent="0.4">
      <c r="A11" s="50"/>
      <c r="B11" s="56" t="s">
        <v>421</v>
      </c>
      <c r="C11" s="58" t="s">
        <v>97</v>
      </c>
      <c r="D11" s="488" t="s">
        <v>396</v>
      </c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90"/>
      <c r="Q11" s="49"/>
      <c r="R11" s="49"/>
      <c r="S11" s="49"/>
      <c r="T11" s="49"/>
      <c r="U11" s="49"/>
    </row>
    <row r="12" spans="1:21" ht="14.25" customHeight="1" x14ac:dyDescent="0.4">
      <c r="A12" s="50"/>
      <c r="B12" s="56" t="s">
        <v>422</v>
      </c>
      <c r="C12" s="59" t="s">
        <v>97</v>
      </c>
      <c r="D12" s="488" t="s">
        <v>397</v>
      </c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90"/>
      <c r="Q12" s="49"/>
      <c r="R12" s="49"/>
      <c r="S12" s="49"/>
      <c r="T12" s="49"/>
      <c r="U12" s="49"/>
    </row>
    <row r="13" spans="1:21" ht="13.5" customHeight="1" x14ac:dyDescent="0.4">
      <c r="A13" s="514" t="s">
        <v>100</v>
      </c>
      <c r="B13" s="491" t="s">
        <v>423</v>
      </c>
      <c r="C13" s="492" t="s">
        <v>474</v>
      </c>
      <c r="D13" s="60"/>
      <c r="E13" s="61"/>
      <c r="F13" s="61"/>
      <c r="G13" s="494" t="s">
        <v>124</v>
      </c>
      <c r="H13" s="494"/>
      <c r="I13" s="494"/>
      <c r="J13" s="61"/>
      <c r="K13" s="61"/>
      <c r="L13" s="62"/>
      <c r="M13" s="63" t="s">
        <v>85</v>
      </c>
      <c r="N13" s="64" t="s">
        <v>86</v>
      </c>
      <c r="O13" s="64" t="s">
        <v>86</v>
      </c>
      <c r="P13" s="58" t="s">
        <v>87</v>
      </c>
      <c r="Q13" s="49"/>
      <c r="R13" s="49"/>
      <c r="S13" s="49"/>
      <c r="T13" s="49"/>
      <c r="U13" s="49"/>
    </row>
    <row r="14" spans="1:21" ht="13.5" customHeight="1" x14ac:dyDescent="0.4">
      <c r="A14" s="514"/>
      <c r="B14" s="491"/>
      <c r="C14" s="493"/>
      <c r="D14" s="506" t="str">
        <f>IF('4回戦,準々決勝スケジュール(181118)'!C23="","M92勝",IF('4回戦,準々決勝スケジュール(181118)'!C23&gt;'4回戦,準々決勝スケジュール(181118)'!E23,'4回戦,準々決勝スケジュール(181118)'!B23,IF('4回戦,準々決勝スケジュール(181118)'!C23&lt;'4回戦,準々決勝スケジュール(181118)'!E23,'4回戦,準々決勝スケジュール(181118)'!F23,IF('4回戦,準々決勝スケジュール(181118)'!C25&gt;'4回戦,準々決勝スケジュール(181118)'!E25,'4回戦,準々決勝スケジュール(181118)'!B23,IF('4回戦,準々決勝スケジュール(181118)'!C25&lt;'4回戦,準々決勝スケジュール(181118)'!E25,'4回戦,準々決勝スケジュール(181118)'!F23)))))</f>
        <v>カティオーラフットボールクラブＵ－１２</v>
      </c>
      <c r="E14" s="495"/>
      <c r="F14" s="505">
        <v>2</v>
      </c>
      <c r="G14" s="66">
        <v>0</v>
      </c>
      <c r="H14" s="66" t="s">
        <v>104</v>
      </c>
      <c r="I14" s="66">
        <v>0</v>
      </c>
      <c r="J14" s="505">
        <v>0</v>
      </c>
      <c r="K14" s="495" t="str">
        <f>IF('4回戦,準々決勝スケジュール(181118)'!C26="","M93勝",IF('4回戦,準々決勝スケジュール(181118)'!C26&gt;'4回戦,準々決勝スケジュール(181118)'!E26,'4回戦,準々決勝スケジュール(181118)'!B26,IF('4回戦,準々決勝スケジュール(181118)'!C26&lt;'4回戦,準々決勝スケジュール(181118)'!E26,'4回戦,準々決勝スケジュール(181118)'!F26,IF('4回戦,準々決勝スケジュール(181118)'!C28&gt;'4回戦,準々決勝スケジュール(181118)'!E28,'4回戦,準々決勝スケジュール(181118)'!B26,IF('4回戦,準々決勝スケジュール(181118)'!C28&lt;'4回戦,準々決勝スケジュール(181118)'!E28,'4回戦,準々決勝スケジュール(181118)'!F26)))))</f>
        <v>ＦＣ　ＵＮＩＴＥ</v>
      </c>
      <c r="L14" s="496"/>
      <c r="M14" s="499" t="s">
        <v>88</v>
      </c>
      <c r="N14" s="499" t="s">
        <v>88</v>
      </c>
      <c r="O14" s="499" t="s">
        <v>88</v>
      </c>
      <c r="P14" s="502" t="s">
        <v>88</v>
      </c>
      <c r="Q14" s="49"/>
      <c r="R14" s="49"/>
      <c r="S14" s="49"/>
      <c r="T14" s="49"/>
      <c r="U14" s="49"/>
    </row>
    <row r="15" spans="1:21" ht="13.5" customHeight="1" x14ac:dyDescent="0.4">
      <c r="A15" s="514"/>
      <c r="B15" s="491"/>
      <c r="C15" s="493"/>
      <c r="D15" s="506"/>
      <c r="E15" s="495"/>
      <c r="F15" s="505"/>
      <c r="G15" s="66">
        <v>2</v>
      </c>
      <c r="H15" s="66" t="s">
        <v>105</v>
      </c>
      <c r="I15" s="66">
        <v>0</v>
      </c>
      <c r="J15" s="505"/>
      <c r="K15" s="495"/>
      <c r="L15" s="496"/>
      <c r="M15" s="500"/>
      <c r="N15" s="500"/>
      <c r="O15" s="500"/>
      <c r="P15" s="503"/>
      <c r="Q15" s="49"/>
      <c r="R15" s="49"/>
      <c r="S15" s="49"/>
      <c r="T15" s="49"/>
      <c r="U15" s="49"/>
    </row>
    <row r="16" spans="1:21" ht="13.5" customHeight="1" x14ac:dyDescent="0.4">
      <c r="A16" s="514"/>
      <c r="B16" s="491"/>
      <c r="C16" s="493"/>
      <c r="D16" s="506"/>
      <c r="E16" s="495"/>
      <c r="F16" s="505"/>
      <c r="G16" s="66"/>
      <c r="H16" s="66" t="s">
        <v>106</v>
      </c>
      <c r="I16" s="66"/>
      <c r="J16" s="505"/>
      <c r="K16" s="495"/>
      <c r="L16" s="496"/>
      <c r="M16" s="500"/>
      <c r="N16" s="500"/>
      <c r="O16" s="500"/>
      <c r="P16" s="503"/>
      <c r="Q16" s="49"/>
      <c r="R16" s="49"/>
      <c r="S16" s="49"/>
      <c r="T16" s="49"/>
      <c r="U16" s="49"/>
    </row>
    <row r="17" spans="1:21" ht="13.5" customHeight="1" x14ac:dyDescent="0.4">
      <c r="A17" s="514"/>
      <c r="B17" s="491"/>
      <c r="C17" s="493"/>
      <c r="D17" s="506"/>
      <c r="E17" s="495"/>
      <c r="F17" s="505"/>
      <c r="G17" s="66"/>
      <c r="H17" s="66" t="s">
        <v>107</v>
      </c>
      <c r="I17" s="66"/>
      <c r="J17" s="505"/>
      <c r="K17" s="495"/>
      <c r="L17" s="496"/>
      <c r="M17" s="500"/>
      <c r="N17" s="500"/>
      <c r="O17" s="500"/>
      <c r="P17" s="503"/>
      <c r="Q17" s="49"/>
      <c r="R17" s="49"/>
      <c r="S17" s="49"/>
      <c r="T17" s="49"/>
      <c r="U17" s="49"/>
    </row>
    <row r="18" spans="1:21" ht="14.25" customHeight="1" x14ac:dyDescent="0.4">
      <c r="A18" s="514"/>
      <c r="B18" s="491"/>
      <c r="C18" s="493"/>
      <c r="D18" s="507"/>
      <c r="E18" s="497"/>
      <c r="F18" s="497"/>
      <c r="G18" s="497"/>
      <c r="H18" s="80" t="s">
        <v>108</v>
      </c>
      <c r="I18" s="508"/>
      <c r="J18" s="508"/>
      <c r="K18" s="497"/>
      <c r="L18" s="498"/>
      <c r="M18" s="501"/>
      <c r="N18" s="501"/>
      <c r="O18" s="501"/>
      <c r="P18" s="504"/>
      <c r="Q18" s="49"/>
      <c r="R18" s="49"/>
      <c r="S18" s="49"/>
      <c r="T18" s="49"/>
      <c r="U18" s="49"/>
    </row>
    <row r="19" spans="1:21" ht="14.25" customHeight="1" x14ac:dyDescent="0.4">
      <c r="A19" s="514" t="s">
        <v>101</v>
      </c>
      <c r="B19" s="491" t="s">
        <v>424</v>
      </c>
      <c r="C19" s="492" t="s">
        <v>475</v>
      </c>
      <c r="D19" s="60"/>
      <c r="E19" s="61"/>
      <c r="F19" s="61"/>
      <c r="G19" s="494" t="s">
        <v>393</v>
      </c>
      <c r="H19" s="494"/>
      <c r="I19" s="494"/>
      <c r="J19" s="61"/>
      <c r="K19" s="61"/>
      <c r="L19" s="62"/>
      <c r="M19" s="64" t="s">
        <v>85</v>
      </c>
      <c r="N19" s="64" t="s">
        <v>86</v>
      </c>
      <c r="O19" s="64" t="s">
        <v>86</v>
      </c>
      <c r="P19" s="58" t="s">
        <v>87</v>
      </c>
      <c r="Q19" s="49"/>
      <c r="R19" s="49"/>
      <c r="S19" s="49"/>
      <c r="T19" s="49"/>
      <c r="U19" s="49"/>
    </row>
    <row r="20" spans="1:21" ht="14.25" customHeight="1" x14ac:dyDescent="0.4">
      <c r="A20" s="514"/>
      <c r="B20" s="491"/>
      <c r="C20" s="493"/>
      <c r="D20" s="506" t="str">
        <f>IF('4回戦,準々決勝スケジュール(181118)'!K23="","M94勝",IF('4回戦,準々決勝スケジュール(181118)'!K23&gt;'4回戦,準々決勝スケジュール(181118)'!M23,'4回戦,準々決勝スケジュール(181118)'!J23,IF('4回戦,準々決勝スケジュール(181118)'!K23&lt;'4回戦,準々決勝スケジュール(181118)'!M23,'4回戦,準々決勝スケジュール(181118)'!N23,IF('4回戦,準々決勝スケジュール(181118)'!K25&gt;'4回戦,準々決勝スケジュール(181118)'!M25,'4回戦,準々決勝スケジュール(181118)'!J23,IF('4回戦,準々決勝スケジュール(181118)'!K25&lt;'4回戦,準々決勝スケジュール(181118)'!M25,'4回戦,準々決勝スケジュール(181118)'!N23)))))</f>
        <v>中津沖代ＪＳＣ</v>
      </c>
      <c r="E20" s="495"/>
      <c r="F20" s="505">
        <v>1</v>
      </c>
      <c r="G20" s="66">
        <v>1</v>
      </c>
      <c r="H20" s="66" t="s">
        <v>104</v>
      </c>
      <c r="I20" s="66">
        <v>0</v>
      </c>
      <c r="J20" s="505">
        <v>4</v>
      </c>
      <c r="K20" s="495" t="str">
        <f>IF('4回戦,準々決勝スケジュール(181118)'!K26="","M95勝",IF('4回戦,準々決勝スケジュール(181118)'!K26&gt;'4回戦,準々決勝スケジュール(181118)'!M26,'4回戦,準々決勝スケジュール(181118)'!J26,IF('4回戦,準々決勝スケジュール(181118)'!K26&lt;'4回戦,準々決勝スケジュール(181118)'!M26,'4回戦,準々決勝スケジュール(181118)'!N26,IF('4回戦,準々決勝スケジュール(181118)'!K28&gt;'4回戦,準々決勝スケジュール(181118)'!M28,'4回戦,準々決勝スケジュール(181118)'!J26,IF('4回戦,準々決勝スケジュール(181118)'!K28&lt;'4回戦,準々決勝スケジュール(181118)'!M28,'4回戦,準々決勝スケジュール(181118)'!N26)))))</f>
        <v>明治北ＳＳＣ</v>
      </c>
      <c r="L20" s="496"/>
      <c r="M20" s="499" t="s">
        <v>88</v>
      </c>
      <c r="N20" s="499" t="s">
        <v>88</v>
      </c>
      <c r="O20" s="499" t="s">
        <v>88</v>
      </c>
      <c r="P20" s="502" t="s">
        <v>88</v>
      </c>
      <c r="Q20" s="49"/>
      <c r="R20" s="49"/>
      <c r="S20" s="49"/>
      <c r="T20" s="49"/>
      <c r="U20" s="49"/>
    </row>
    <row r="21" spans="1:21" ht="14.25" customHeight="1" x14ac:dyDescent="0.4">
      <c r="A21" s="514"/>
      <c r="B21" s="491"/>
      <c r="C21" s="493"/>
      <c r="D21" s="506"/>
      <c r="E21" s="495"/>
      <c r="F21" s="505"/>
      <c r="G21" s="66">
        <v>0</v>
      </c>
      <c r="H21" s="66" t="s">
        <v>105</v>
      </c>
      <c r="I21" s="66">
        <v>4</v>
      </c>
      <c r="J21" s="505"/>
      <c r="K21" s="495"/>
      <c r="L21" s="496"/>
      <c r="M21" s="500"/>
      <c r="N21" s="500"/>
      <c r="O21" s="500"/>
      <c r="P21" s="503"/>
      <c r="Q21" s="49"/>
      <c r="R21" s="49"/>
      <c r="S21" s="49"/>
      <c r="T21" s="49"/>
      <c r="U21" s="49"/>
    </row>
    <row r="22" spans="1:21" ht="14.25" customHeight="1" x14ac:dyDescent="0.4">
      <c r="A22" s="514"/>
      <c r="B22" s="491"/>
      <c r="C22" s="493"/>
      <c r="D22" s="506"/>
      <c r="E22" s="495"/>
      <c r="F22" s="505"/>
      <c r="G22" s="66"/>
      <c r="H22" s="66" t="s">
        <v>106</v>
      </c>
      <c r="I22" s="66"/>
      <c r="J22" s="505"/>
      <c r="K22" s="495"/>
      <c r="L22" s="496"/>
      <c r="M22" s="500"/>
      <c r="N22" s="500"/>
      <c r="O22" s="500"/>
      <c r="P22" s="503"/>
      <c r="Q22" s="49"/>
      <c r="R22" s="49"/>
      <c r="S22" s="49"/>
      <c r="T22" s="49"/>
      <c r="U22" s="49"/>
    </row>
    <row r="23" spans="1:21" ht="14.25" customHeight="1" x14ac:dyDescent="0.4">
      <c r="A23" s="514"/>
      <c r="B23" s="491"/>
      <c r="C23" s="493"/>
      <c r="D23" s="506"/>
      <c r="E23" s="495"/>
      <c r="F23" s="505"/>
      <c r="G23" s="66"/>
      <c r="H23" s="66" t="s">
        <v>107</v>
      </c>
      <c r="I23" s="66"/>
      <c r="J23" s="505"/>
      <c r="K23" s="495"/>
      <c r="L23" s="496"/>
      <c r="M23" s="500"/>
      <c r="N23" s="500"/>
      <c r="O23" s="500"/>
      <c r="P23" s="503"/>
      <c r="Q23" s="49"/>
      <c r="R23" s="49"/>
      <c r="S23" s="49"/>
      <c r="T23" s="49"/>
      <c r="U23" s="49"/>
    </row>
    <row r="24" spans="1:21" ht="14.25" customHeight="1" x14ac:dyDescent="0.4">
      <c r="A24" s="514"/>
      <c r="B24" s="491"/>
      <c r="C24" s="493"/>
      <c r="D24" s="507"/>
      <c r="E24" s="497"/>
      <c r="F24" s="497"/>
      <c r="G24" s="497"/>
      <c r="H24" s="80" t="s">
        <v>108</v>
      </c>
      <c r="I24" s="508"/>
      <c r="J24" s="508"/>
      <c r="K24" s="497"/>
      <c r="L24" s="498"/>
      <c r="M24" s="501"/>
      <c r="N24" s="501"/>
      <c r="O24" s="501"/>
      <c r="P24" s="504"/>
      <c r="Q24" s="49"/>
      <c r="R24" s="49"/>
      <c r="S24" s="49"/>
      <c r="T24" s="49"/>
      <c r="U24" s="49"/>
    </row>
    <row r="25" spans="1:21" ht="15.75" customHeight="1" thickBot="1" x14ac:dyDescent="0.55000000000000004">
      <c r="A25" s="50"/>
      <c r="B25" s="50"/>
      <c r="C25" s="57" t="s">
        <v>82</v>
      </c>
      <c r="D25" s="509" t="s">
        <v>95</v>
      </c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1"/>
      <c r="Q25" s="49"/>
      <c r="R25" s="49"/>
      <c r="S25" s="49"/>
      <c r="T25" s="49"/>
      <c r="U25" s="49"/>
    </row>
    <row r="26" spans="1:21" ht="15.75" customHeight="1" thickTop="1" x14ac:dyDescent="0.4">
      <c r="Q26" s="49"/>
      <c r="R26" s="49"/>
      <c r="S26" s="49"/>
      <c r="T26" s="49"/>
      <c r="U26" s="49"/>
    </row>
    <row r="27" spans="1:21" ht="15.75" customHeight="1" x14ac:dyDescent="0.4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49"/>
      <c r="R27" s="49"/>
      <c r="S27" s="49"/>
      <c r="T27" s="49"/>
      <c r="U27" s="49"/>
    </row>
    <row r="28" spans="1:21" s="137" customFormat="1" ht="22" x14ac:dyDescent="0.4">
      <c r="B28" s="137" t="s">
        <v>62</v>
      </c>
      <c r="D28" s="137" t="s">
        <v>418</v>
      </c>
      <c r="Q28" s="140"/>
      <c r="R28" s="140"/>
      <c r="S28" s="140"/>
      <c r="T28" s="140"/>
      <c r="U28" s="140"/>
    </row>
    <row r="29" spans="1:21" ht="15.75" customHeight="1" x14ac:dyDescent="0.4">
      <c r="Q29" s="49"/>
      <c r="R29" s="49"/>
      <c r="S29" s="49"/>
      <c r="T29" s="49"/>
      <c r="U29" s="49"/>
    </row>
    <row r="30" spans="1:21" ht="15.75" customHeight="1" x14ac:dyDescent="0.4">
      <c r="C30" s="48" t="s">
        <v>103</v>
      </c>
      <c r="D30" s="48"/>
      <c r="G30" s="48"/>
      <c r="H30" s="48"/>
      <c r="Q30" s="49"/>
      <c r="R30" s="49"/>
      <c r="S30" s="49"/>
      <c r="T30" s="49"/>
      <c r="U30" s="49"/>
    </row>
    <row r="31" spans="1:21" ht="15.75" customHeight="1" x14ac:dyDescent="0.4">
      <c r="C31" s="73" t="s">
        <v>119</v>
      </c>
      <c r="D31" s="73"/>
      <c r="G31" s="48"/>
      <c r="H31" s="48"/>
      <c r="Q31" s="49"/>
      <c r="R31" s="49"/>
      <c r="S31" s="49"/>
      <c r="T31" s="49"/>
      <c r="U31" s="49"/>
    </row>
    <row r="32" spans="1:21" ht="15.75" customHeight="1" x14ac:dyDescent="0.4">
      <c r="C32" s="73" t="s">
        <v>120</v>
      </c>
      <c r="D32" s="73"/>
      <c r="G32" s="48"/>
      <c r="H32" s="48"/>
      <c r="Q32" s="49"/>
      <c r="R32" s="49"/>
      <c r="S32" s="49"/>
      <c r="T32" s="49"/>
      <c r="U32" s="49"/>
    </row>
    <row r="33" spans="1:21" ht="15.75" customHeight="1" thickBot="1" x14ac:dyDescent="0.55000000000000004">
      <c r="B33" s="47" t="s">
        <v>80</v>
      </c>
      <c r="Q33" s="49"/>
      <c r="R33" s="49"/>
      <c r="S33" s="49"/>
      <c r="T33" s="49"/>
      <c r="U33" s="49"/>
    </row>
    <row r="34" spans="1:21" ht="15.75" customHeight="1" thickTop="1" x14ac:dyDescent="0.4">
      <c r="A34" s="50"/>
      <c r="B34" s="50"/>
      <c r="C34" s="51"/>
      <c r="D34" s="52"/>
      <c r="E34" s="53"/>
      <c r="F34" s="53"/>
      <c r="G34" s="54" t="s">
        <v>84</v>
      </c>
      <c r="H34" s="53" t="s">
        <v>409</v>
      </c>
      <c r="I34" s="53"/>
      <c r="J34" s="53"/>
      <c r="K34" s="53" t="str">
        <f>VLOOKUP(H34,大会会場詳細!$C:$E,3,FALSE)</f>
        <v>大分ｽﾎﾟｰﾂ公園だいぎんｻｯｶｰ･ﾗｸﾞﾋﾞｰ場　Aｺｰﾄ</v>
      </c>
      <c r="L34" s="53"/>
      <c r="M34" s="53"/>
      <c r="N34" s="53"/>
      <c r="O34" s="53"/>
      <c r="P34" s="55"/>
      <c r="Q34" s="49"/>
      <c r="R34" s="49"/>
      <c r="S34" s="49"/>
      <c r="T34" s="49"/>
      <c r="U34" s="49"/>
    </row>
    <row r="35" spans="1:21" ht="15.75" customHeight="1" x14ac:dyDescent="0.4">
      <c r="A35" s="50"/>
      <c r="B35" s="56" t="s">
        <v>425</v>
      </c>
      <c r="C35" s="57" t="s">
        <v>81</v>
      </c>
      <c r="D35" s="488" t="s">
        <v>96</v>
      </c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90"/>
      <c r="Q35" s="49"/>
      <c r="R35" s="49"/>
      <c r="S35" s="49"/>
      <c r="T35" s="49"/>
      <c r="U35" s="49"/>
    </row>
    <row r="36" spans="1:21" ht="15.75" customHeight="1" x14ac:dyDescent="0.4">
      <c r="A36" s="50"/>
      <c r="B36" s="134" t="s">
        <v>426</v>
      </c>
      <c r="C36" s="59" t="s">
        <v>97</v>
      </c>
      <c r="D36" s="488" t="s">
        <v>394</v>
      </c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90"/>
      <c r="Q36" s="49"/>
      <c r="R36" s="49"/>
      <c r="S36" s="49"/>
      <c r="T36" s="49"/>
      <c r="U36" s="49"/>
    </row>
    <row r="37" spans="1:21" ht="15.75" customHeight="1" x14ac:dyDescent="0.4">
      <c r="A37" s="514" t="s">
        <v>100</v>
      </c>
      <c r="B37" s="491" t="s">
        <v>427</v>
      </c>
      <c r="C37" s="492" t="s">
        <v>476</v>
      </c>
      <c r="D37" s="60"/>
      <c r="E37" s="61"/>
      <c r="F37" s="61"/>
      <c r="G37" s="494" t="s">
        <v>395</v>
      </c>
      <c r="H37" s="494"/>
      <c r="I37" s="494"/>
      <c r="J37" s="61"/>
      <c r="K37" s="61"/>
      <c r="L37" s="62"/>
      <c r="M37" s="63" t="s">
        <v>85</v>
      </c>
      <c r="N37" s="64" t="s">
        <v>86</v>
      </c>
      <c r="O37" s="64" t="s">
        <v>86</v>
      </c>
      <c r="P37" s="58" t="s">
        <v>87</v>
      </c>
      <c r="Q37" s="49"/>
      <c r="R37" s="49"/>
      <c r="S37" s="49"/>
      <c r="T37" s="49"/>
      <c r="U37" s="49"/>
    </row>
    <row r="38" spans="1:21" ht="15.75" customHeight="1" x14ac:dyDescent="0.4">
      <c r="A38" s="514"/>
      <c r="B38" s="491"/>
      <c r="C38" s="493"/>
      <c r="D38" s="506" t="str">
        <f>IF(F14="","M96勝",IF(F14&gt;J14,D14,IF(F14&lt;J14,K14,IF(F18&gt;I18,D14,IF(F18&lt;I18,K14)))))</f>
        <v>カティオーラフットボールクラブＵ－１２</v>
      </c>
      <c r="E38" s="495"/>
      <c r="F38" s="505">
        <v>0</v>
      </c>
      <c r="G38" s="66">
        <v>0</v>
      </c>
      <c r="H38" s="66" t="s">
        <v>104</v>
      </c>
      <c r="I38" s="66">
        <v>1</v>
      </c>
      <c r="J38" s="505">
        <v>2</v>
      </c>
      <c r="K38" s="495" t="str">
        <f>IF(F20="","M97勝",IF(F20&gt;J20,D20,IF(F20&lt;J20,K20,IF(F24&gt;I24,D20,IF(F24&lt;I24,K20)))))</f>
        <v>明治北ＳＳＣ</v>
      </c>
      <c r="L38" s="496"/>
      <c r="M38" s="515" t="s">
        <v>89</v>
      </c>
      <c r="N38" s="499" t="s">
        <v>88</v>
      </c>
      <c r="O38" s="499" t="s">
        <v>88</v>
      </c>
      <c r="P38" s="502" t="s">
        <v>88</v>
      </c>
      <c r="Q38" s="49"/>
      <c r="R38" s="49"/>
      <c r="S38" s="49"/>
      <c r="T38" s="49"/>
      <c r="U38" s="49"/>
    </row>
    <row r="39" spans="1:21" ht="15.75" customHeight="1" x14ac:dyDescent="0.4">
      <c r="A39" s="514"/>
      <c r="B39" s="491"/>
      <c r="C39" s="493"/>
      <c r="D39" s="506"/>
      <c r="E39" s="495"/>
      <c r="F39" s="505"/>
      <c r="G39" s="66">
        <v>0</v>
      </c>
      <c r="H39" s="66" t="s">
        <v>105</v>
      </c>
      <c r="I39" s="66">
        <v>1</v>
      </c>
      <c r="J39" s="505"/>
      <c r="K39" s="495"/>
      <c r="L39" s="496"/>
      <c r="M39" s="516"/>
      <c r="N39" s="500"/>
      <c r="O39" s="500"/>
      <c r="P39" s="503"/>
      <c r="Q39" s="49"/>
      <c r="R39" s="49"/>
      <c r="S39" s="49"/>
      <c r="T39" s="49"/>
      <c r="U39" s="49"/>
    </row>
    <row r="40" spans="1:21" ht="15.75" customHeight="1" x14ac:dyDescent="0.4">
      <c r="A40" s="514"/>
      <c r="B40" s="491"/>
      <c r="C40" s="493"/>
      <c r="D40" s="506"/>
      <c r="E40" s="495"/>
      <c r="F40" s="505"/>
      <c r="G40" s="66"/>
      <c r="H40" s="66" t="s">
        <v>106</v>
      </c>
      <c r="I40" s="66"/>
      <c r="J40" s="505"/>
      <c r="K40" s="495"/>
      <c r="L40" s="496"/>
      <c r="M40" s="516"/>
      <c r="N40" s="500"/>
      <c r="O40" s="500"/>
      <c r="P40" s="503"/>
      <c r="Q40" s="49"/>
      <c r="R40" s="49"/>
      <c r="S40" s="49"/>
      <c r="T40" s="49"/>
      <c r="U40" s="49"/>
    </row>
    <row r="41" spans="1:21" ht="15.75" customHeight="1" x14ac:dyDescent="0.4">
      <c r="A41" s="514"/>
      <c r="B41" s="491"/>
      <c r="C41" s="493"/>
      <c r="D41" s="506"/>
      <c r="E41" s="495"/>
      <c r="F41" s="505"/>
      <c r="G41" s="66"/>
      <c r="H41" s="66" t="s">
        <v>107</v>
      </c>
      <c r="I41" s="66"/>
      <c r="J41" s="505"/>
      <c r="K41" s="495"/>
      <c r="L41" s="496"/>
      <c r="M41" s="516"/>
      <c r="N41" s="500"/>
      <c r="O41" s="500"/>
      <c r="P41" s="503"/>
      <c r="Q41" s="49"/>
      <c r="R41" s="49"/>
      <c r="S41" s="49"/>
      <c r="T41" s="49"/>
      <c r="U41" s="49"/>
    </row>
    <row r="42" spans="1:21" ht="19.25" x14ac:dyDescent="0.4">
      <c r="A42" s="514"/>
      <c r="B42" s="491"/>
      <c r="C42" s="493"/>
      <c r="D42" s="507"/>
      <c r="E42" s="497"/>
      <c r="F42" s="512"/>
      <c r="G42" s="512"/>
      <c r="H42" s="80" t="s">
        <v>108</v>
      </c>
      <c r="I42" s="508"/>
      <c r="J42" s="508"/>
      <c r="K42" s="497"/>
      <c r="L42" s="498"/>
      <c r="M42" s="517"/>
      <c r="N42" s="501"/>
      <c r="O42" s="501"/>
      <c r="P42" s="504"/>
      <c r="Q42" s="49"/>
      <c r="R42" s="49"/>
      <c r="S42" s="49"/>
      <c r="T42" s="49"/>
      <c r="U42" s="49"/>
    </row>
    <row r="43" spans="1:21" ht="15.75" customHeight="1" thickBot="1" x14ac:dyDescent="0.55000000000000004">
      <c r="A43" s="50"/>
      <c r="B43" s="56" t="s">
        <v>428</v>
      </c>
      <c r="C43" s="57" t="s">
        <v>90</v>
      </c>
      <c r="D43" s="509" t="s">
        <v>98</v>
      </c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1"/>
      <c r="Q43" s="49"/>
      <c r="R43" s="49"/>
      <c r="S43" s="49"/>
      <c r="T43" s="49"/>
      <c r="U43" s="49"/>
    </row>
    <row r="44" spans="1:21" ht="15.75" customHeight="1" thickTop="1" x14ac:dyDescent="0.4">
      <c r="A44" s="49"/>
      <c r="B44" s="49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49"/>
      <c r="R44" s="49"/>
      <c r="S44" s="49"/>
      <c r="T44" s="49"/>
      <c r="U44" s="49"/>
    </row>
    <row r="45" spans="1:21" ht="15.75" customHeight="1" x14ac:dyDescent="0.4">
      <c r="A45" s="49" t="s">
        <v>419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1" ht="15.75" customHeight="1" x14ac:dyDescent="0.4">
      <c r="A46" s="67" t="s">
        <v>99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1:21" s="68" customFormat="1" ht="22.5" customHeight="1" x14ac:dyDescent="0.7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21" s="68" customFormat="1" ht="22.5" customHeight="1" x14ac:dyDescent="0.7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69"/>
    </row>
    <row r="49" spans="2:16" s="68" customFormat="1" ht="22.5" customHeight="1" x14ac:dyDescent="0.7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</sheetData>
  <mergeCells count="51">
    <mergeCell ref="A1:M1"/>
    <mergeCell ref="N1:P1"/>
    <mergeCell ref="A37:A42"/>
    <mergeCell ref="D43:P43"/>
    <mergeCell ref="A19:A24"/>
    <mergeCell ref="A13:A18"/>
    <mergeCell ref="O38:O42"/>
    <mergeCell ref="P38:P42"/>
    <mergeCell ref="D38:E42"/>
    <mergeCell ref="F38:F41"/>
    <mergeCell ref="J38:J41"/>
    <mergeCell ref="K38:L42"/>
    <mergeCell ref="M38:M42"/>
    <mergeCell ref="N38:N42"/>
    <mergeCell ref="K20:L24"/>
    <mergeCell ref="M20:M24"/>
    <mergeCell ref="N20:N24"/>
    <mergeCell ref="O20:O24"/>
    <mergeCell ref="P20:P24"/>
    <mergeCell ref="B19:B24"/>
    <mergeCell ref="C19:C24"/>
    <mergeCell ref="D20:E24"/>
    <mergeCell ref="F20:F23"/>
    <mergeCell ref="J20:J23"/>
    <mergeCell ref="G19:I19"/>
    <mergeCell ref="F24:G24"/>
    <mergeCell ref="I24:J24"/>
    <mergeCell ref="D25:P25"/>
    <mergeCell ref="D35:P35"/>
    <mergeCell ref="D36:P36"/>
    <mergeCell ref="B37:B42"/>
    <mergeCell ref="C37:C42"/>
    <mergeCell ref="G37:I37"/>
    <mergeCell ref="F42:G42"/>
    <mergeCell ref="I42:J42"/>
    <mergeCell ref="D10:P10"/>
    <mergeCell ref="D11:P11"/>
    <mergeCell ref="B13:B18"/>
    <mergeCell ref="C13:C18"/>
    <mergeCell ref="G13:I13"/>
    <mergeCell ref="K14:L18"/>
    <mergeCell ref="M14:M18"/>
    <mergeCell ref="N14:N18"/>
    <mergeCell ref="O14:O18"/>
    <mergeCell ref="P14:P18"/>
    <mergeCell ref="F14:F17"/>
    <mergeCell ref="J14:J17"/>
    <mergeCell ref="D12:P12"/>
    <mergeCell ref="D14:E18"/>
    <mergeCell ref="F18:G18"/>
    <mergeCell ref="I18:J18"/>
  </mergeCells>
  <phoneticPr fontId="2"/>
  <printOptions horizontalCentered="1" verticalCentered="1"/>
  <pageMargins left="0" right="0" top="0" bottom="0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zoomScale="40" zoomScaleNormal="40" workbookViewId="0">
      <selection activeCell="A2" sqref="A2"/>
    </sheetView>
  </sheetViews>
  <sheetFormatPr defaultColWidth="9.3515625" defaultRowHeight="22" x14ac:dyDescent="0.4"/>
  <cols>
    <col min="1" max="1" width="25.17578125" style="20" bestFit="1" customWidth="1"/>
    <col min="2" max="2" width="53.17578125" style="20" customWidth="1"/>
    <col min="3" max="3" width="7.46875" style="20" customWidth="1"/>
    <col min="4" max="4" width="7.64453125" style="20" bestFit="1" customWidth="1"/>
    <col min="5" max="5" width="7.46875" style="20" customWidth="1"/>
    <col min="6" max="6" width="53.17578125" style="20" customWidth="1"/>
    <col min="7" max="7" width="14.17578125" style="20" customWidth="1"/>
    <col min="8" max="8" width="4.8203125" style="20" customWidth="1"/>
    <col min="9" max="9" width="25.17578125" style="20" bestFit="1" customWidth="1"/>
    <col min="10" max="10" width="53.17578125" style="20" customWidth="1"/>
    <col min="11" max="11" width="7.46875" style="20" customWidth="1"/>
    <col min="12" max="12" width="7.64453125" style="20" bestFit="1" customWidth="1"/>
    <col min="13" max="13" width="7.46875" style="20" customWidth="1"/>
    <col min="14" max="14" width="53.17578125" style="20" customWidth="1"/>
    <col min="15" max="15" width="14.17578125" style="20" customWidth="1"/>
    <col min="16" max="16384" width="9.3515625" style="20"/>
  </cols>
  <sheetData>
    <row r="1" spans="1:15" ht="33" customHeight="1" x14ac:dyDescent="0.4">
      <c r="A1" s="550" t="str">
        <f>tournament!A1</f>
        <v>JFA 第 42 回全日本 U-12 サッカー選手権大会 大分県大会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 t="s">
        <v>557</v>
      </c>
      <c r="O1" s="550"/>
    </row>
    <row r="2" spans="1:15" ht="33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3"/>
      <c r="B3" s="21" t="s">
        <v>412</v>
      </c>
      <c r="D3" s="43"/>
      <c r="E3" s="70" t="s">
        <v>83</v>
      </c>
      <c r="F3" s="43"/>
      <c r="G3" s="43"/>
      <c r="H3" s="43"/>
      <c r="I3" s="29"/>
      <c r="O3" s="43"/>
    </row>
    <row r="4" spans="1:15" ht="33" customHeight="1" x14ac:dyDescent="0.4">
      <c r="A4" s="43"/>
      <c r="E4" s="72" t="s">
        <v>102</v>
      </c>
      <c r="G4" s="43"/>
      <c r="J4" s="30"/>
      <c r="L4" s="29"/>
      <c r="M4" s="31"/>
      <c r="N4" s="43"/>
      <c r="O4" s="43"/>
    </row>
    <row r="5" spans="1:15" ht="33" customHeight="1" x14ac:dyDescent="0.4">
      <c r="A5" s="120"/>
      <c r="B5" s="120" t="s">
        <v>405</v>
      </c>
      <c r="C5" s="544" t="str">
        <f>VLOOKUP(B5,大会会場詳細!$C:$E,3,FALSE)</f>
        <v>大分県ｻｯｶｰ協会人工芝ｸﾞﾗｳﾝﾄﾞ</v>
      </c>
      <c r="D5" s="544"/>
      <c r="E5" s="544"/>
      <c r="F5" s="544"/>
      <c r="G5" s="120"/>
      <c r="H5" s="28"/>
      <c r="I5" s="25"/>
      <c r="J5" s="120"/>
      <c r="K5" s="544"/>
      <c r="L5" s="544"/>
      <c r="M5" s="544"/>
      <c r="N5" s="544"/>
    </row>
    <row r="6" spans="1:15" ht="33" customHeight="1" x14ac:dyDescent="0.4">
      <c r="A6" s="122"/>
      <c r="B6" s="120" t="s">
        <v>410</v>
      </c>
      <c r="C6" s="544" t="str">
        <f>VLOOKUP(B6,大会会場詳細!$C:$E,3,FALSE)</f>
        <v>大分県ｻｯｶｰ協会人工芝ｸﾞﾗｳﾝﾄﾞ</v>
      </c>
      <c r="D6" s="544"/>
      <c r="E6" s="544"/>
      <c r="F6" s="544"/>
      <c r="G6" s="122"/>
      <c r="H6" s="122"/>
      <c r="I6" s="122"/>
      <c r="O6" s="122"/>
    </row>
    <row r="8" spans="1:15" s="23" customFormat="1" ht="32.75" x14ac:dyDescent="0.4">
      <c r="B8" s="44" t="s">
        <v>62</v>
      </c>
      <c r="C8" s="548" t="s">
        <v>411</v>
      </c>
      <c r="D8" s="548"/>
      <c r="E8" s="548"/>
      <c r="F8" s="548"/>
      <c r="G8" s="548"/>
    </row>
    <row r="10" spans="1:15" x14ac:dyDescent="0.4">
      <c r="A10" s="25" t="s">
        <v>63</v>
      </c>
      <c r="B10" s="26" t="s">
        <v>405</v>
      </c>
      <c r="C10" s="549" t="str">
        <f>VLOOKUP(B10,大会会場詳細!$C:$E,3,FALSE)</f>
        <v>大分県ｻｯｶｰ協会人工芝ｸﾞﾗｳﾝﾄﾞ</v>
      </c>
      <c r="D10" s="549"/>
      <c r="E10" s="549"/>
      <c r="F10" s="549"/>
      <c r="G10" s="26" t="s">
        <v>64</v>
      </c>
      <c r="H10" s="28"/>
      <c r="I10" s="25" t="s">
        <v>63</v>
      </c>
      <c r="J10" s="26" t="s">
        <v>410</v>
      </c>
      <c r="K10" s="549" t="str">
        <f>VLOOKUP(J10,大会会場詳細!$C:$E,3,FALSE)</f>
        <v>大分県ｻｯｶｰ協会人工芝ｸﾞﾗｳﾝﾄﾞ</v>
      </c>
      <c r="L10" s="549"/>
      <c r="M10" s="549"/>
      <c r="N10" s="549"/>
      <c r="O10" s="26" t="s">
        <v>64</v>
      </c>
    </row>
    <row r="11" spans="1:15" ht="18.75" customHeight="1" x14ac:dyDescent="0.4">
      <c r="A11" s="536" t="s">
        <v>466</v>
      </c>
      <c r="B11" s="547" t="str">
        <f>IF('2,3回戦スケジュール(181111)'!C29="","M68勝",IF('2,3回戦スケジュール(181111)'!C29&gt;'2,3回戦スケジュール(181111)'!E29,'2,3回戦スケジュール(181111)'!B29,IF('2,3回戦スケジュール(181111)'!C29&lt;'2,3回戦スケジュール(181111)'!E29,'2,3回戦スケジュール(181111)'!F29,IF('2,3回戦スケジュール(181111)'!C31&gt;'2,3回戦スケジュール(181111)'!E31,'2,3回戦スケジュール(181111)'!B29,IF('2,3回戦スケジュール(181111)'!C31&lt;'2,3回戦スケジュール(181111)'!E31,'2,3回戦スケジュール(181111)'!F29)))))</f>
        <v>カティオーラフットボールクラブＵ－１２</v>
      </c>
      <c r="C11" s="545">
        <v>4</v>
      </c>
      <c r="D11" s="543" t="s">
        <v>65</v>
      </c>
      <c r="E11" s="545">
        <v>0</v>
      </c>
      <c r="F11" s="540" t="str">
        <f>IF('2,3回戦スケジュール(181111)'!C26="","M69勝",IF('2,3回戦スケジュール(181111)'!C26&gt;'2,3回戦スケジュール(181111)'!E26,'2,3回戦スケジュール(181111)'!B26,IF('2,3回戦スケジュール(181111)'!C26&lt;'2,3回戦スケジュール(181111)'!E26,'2,3回戦スケジュール(181111)'!F26,IF('2,3回戦スケジュール(181111)'!C28&gt;'2,3回戦スケジュール(181111)'!E28,'2,3回戦スケジュール(181111)'!B26,IF('2,3回戦スケジュール(181111)'!C28&lt;'2,3回戦スケジュール(181111)'!E28,'2,3回戦スケジュール(181111)'!F26)))))</f>
        <v>ＫＩＮＧＳ　ＦＯＯＴＢＡＬＬＣＬＵＢ　Ｕ－１２</v>
      </c>
      <c r="G11" s="530" t="s">
        <v>66</v>
      </c>
      <c r="H11" s="120"/>
      <c r="I11" s="536" t="s">
        <v>470</v>
      </c>
      <c r="J11" s="547" t="str">
        <f>IF('2,3回戦スケジュール(181111)'!K26="","M76勝",IF('2,3回戦スケジュール(181111)'!K26&gt;'2,3回戦スケジュール(181111)'!M26,'2,3回戦スケジュール(181111)'!J26,IF('2,3回戦スケジュール(181111)'!K26&lt;'2,3回戦スケジュール(181111)'!M26,'2,3回戦スケジュール(181111)'!N26,IF('2,3回戦スケジュール(181111)'!K28&gt;'2,3回戦スケジュール(181111)'!M28,'2,3回戦スケジュール(181111)'!J26,IF('2,3回戦スケジュール(181111)'!K28&lt;'2,3回戦スケジュール(181111)'!M28,'2,3回戦スケジュール(181111)'!N26)))))</f>
        <v>中津沖代ＪＳＣ</v>
      </c>
      <c r="K11" s="545">
        <v>1</v>
      </c>
      <c r="L11" s="543" t="s">
        <v>65</v>
      </c>
      <c r="M11" s="545">
        <v>0</v>
      </c>
      <c r="N11" s="540" t="str">
        <f>IF('2,3回戦スケジュール(181111)'!K29="","M77勝",IF('2,3回戦スケジュール(181111)'!K29&gt;'2,3回戦スケジュール(181111)'!M29,'2,3回戦スケジュール(181111)'!J29,IF('2,3回戦スケジュール(181111)'!K29&lt;'2,3回戦スケジュール(181111)'!M29,'2,3回戦スケジュール(181111)'!N29,IF('2,3回戦スケジュール(181111)'!K31&gt;'2,3回戦スケジュール(181111)'!M31,'2,3回戦スケジュール(181111)'!J29,IF('2,3回戦スケジュール(181111)'!K31&lt;'2,3回戦スケジュール(181111)'!M31,'2,3回戦スケジュール(181111)'!N29)))))</f>
        <v>宗方サッカークラブ</v>
      </c>
      <c r="O11" s="530" t="s">
        <v>66</v>
      </c>
    </row>
    <row r="12" spans="1:15" ht="18.75" customHeight="1" x14ac:dyDescent="0.4">
      <c r="A12" s="537"/>
      <c r="B12" s="533"/>
      <c r="C12" s="539"/>
      <c r="D12" s="544"/>
      <c r="E12" s="546"/>
      <c r="F12" s="541"/>
      <c r="G12" s="531"/>
      <c r="H12" s="120"/>
      <c r="I12" s="537"/>
      <c r="J12" s="533"/>
      <c r="K12" s="539"/>
      <c r="L12" s="544"/>
      <c r="M12" s="546"/>
      <c r="N12" s="541"/>
      <c r="O12" s="531"/>
    </row>
    <row r="13" spans="1:15" ht="18.75" customHeight="1" x14ac:dyDescent="0.4">
      <c r="A13" s="538"/>
      <c r="B13" s="534"/>
      <c r="C13" s="121"/>
      <c r="D13" s="121" t="s">
        <v>67</v>
      </c>
      <c r="E13" s="121"/>
      <c r="F13" s="542"/>
      <c r="G13" s="531"/>
      <c r="H13" s="120"/>
      <c r="I13" s="538"/>
      <c r="J13" s="534"/>
      <c r="K13" s="121"/>
      <c r="L13" s="121" t="s">
        <v>67</v>
      </c>
      <c r="M13" s="121"/>
      <c r="N13" s="542"/>
      <c r="O13" s="531"/>
    </row>
    <row r="14" spans="1:15" ht="18.75" customHeight="1" x14ac:dyDescent="0.4">
      <c r="A14" s="536" t="s">
        <v>467</v>
      </c>
      <c r="B14" s="547" t="str">
        <f>IF('2,3回戦スケジュール(181111)'!C47="","M70勝",IF('2,3回戦スケジュール(181111)'!C47&gt;'2,3回戦スケジュール(181111)'!E47,'2,3回戦スケジュール(181111)'!B47,IF('2,3回戦スケジュール(181111)'!C47&lt;'2,3回戦スケジュール(181111)'!E47,'2,3回戦スケジュール(181111)'!F47,IF('2,3回戦スケジュール(181111)'!C49&gt;'2,3回戦スケジュール(181111)'!E49,'2,3回戦スケジュール(181111)'!B47,IF('2,3回戦スケジュール(181111)'!C49&lt;'2,3回戦スケジュール(181111)'!E49,'2,3回戦スケジュール(181111)'!F47)))))</f>
        <v>アトレチコエラン横瀬</v>
      </c>
      <c r="C14" s="545">
        <v>0</v>
      </c>
      <c r="D14" s="543" t="s">
        <v>65</v>
      </c>
      <c r="E14" s="545">
        <v>0</v>
      </c>
      <c r="F14" s="540" t="str">
        <f>IF('2,3回戦スケジュール(181111)'!C50="","M71勝",IF('2,3回戦スケジュール(181111)'!C50&gt;'2,3回戦スケジュール(181111)'!E50,'2,3回戦スケジュール(181111)'!B50,IF('2,3回戦スケジュール(181111)'!C50&lt;'2,3回戦スケジュール(181111)'!E50,'2,3回戦スケジュール(181111)'!F50,IF('2,3回戦スケジュール(181111)'!C52&gt;'2,3回戦スケジュール(181111)'!E52,'2,3回戦スケジュール(181111)'!B50,IF('2,3回戦スケジュール(181111)'!C52&lt;'2,3回戦スケジュール(181111)'!E52,'2,3回戦スケジュール(181111)'!F50)))))</f>
        <v>ブルーウイングフットボールクラブ</v>
      </c>
      <c r="G14" s="530" t="s">
        <v>68</v>
      </c>
      <c r="H14" s="120"/>
      <c r="I14" s="536" t="s">
        <v>471</v>
      </c>
      <c r="J14" s="547" t="str">
        <f>IF('2,3回戦スケジュール(181111)'!K47="","M78勝",IF('2,3回戦スケジュール(181111)'!K47&gt;'2,3回戦スケジュール(181111)'!M47,'2,3回戦スケジュール(181111)'!J47,IF('2,3回戦スケジュール(181111)'!K47&lt;'2,3回戦スケジュール(181111)'!M47,'2,3回戦スケジュール(181111)'!N47,IF('2,3回戦スケジュール(181111)'!K49&gt;'2,3回戦スケジュール(181111)'!M49,'2,3回戦スケジュール(181111)'!J47,IF('2,3回戦スケジュール(181111)'!K49&lt;'2,3回戦スケジュール(181111)'!M49,'2,3回戦スケジュール(181111)'!N47)))))</f>
        <v>ドリームキッズサッカークラブ</v>
      </c>
      <c r="K14" s="545">
        <v>1</v>
      </c>
      <c r="L14" s="543" t="s">
        <v>65</v>
      </c>
      <c r="M14" s="545">
        <v>0</v>
      </c>
      <c r="N14" s="540" t="str">
        <f>IF('2,3回戦スケジュール(181111)'!K50="","M79勝",IF('2,3回戦スケジュール(181111)'!K50&gt;'2,3回戦スケジュール(181111)'!M50,'2,3回戦スケジュール(181111)'!J50,IF('2,3回戦スケジュール(181111)'!K50&lt;'2,3回戦スケジュール(181111)'!M50,'2,3回戦スケジュール(181111)'!N50,IF('2,3回戦スケジュール(181111)'!K52&gt;'2,3回戦スケジュール(181111)'!M52,'2,3回戦スケジュール(181111)'!J50,IF('2,3回戦スケジュール(181111)'!K52&lt;'2,3回戦スケジュール(181111)'!M52,'2,3回戦スケジュール(181111)'!N50)))))</f>
        <v>スマイス・セレソン</v>
      </c>
      <c r="O14" s="530" t="s">
        <v>68</v>
      </c>
    </row>
    <row r="15" spans="1:15" ht="18.75" customHeight="1" x14ac:dyDescent="0.4">
      <c r="A15" s="537"/>
      <c r="B15" s="533"/>
      <c r="C15" s="539"/>
      <c r="D15" s="544"/>
      <c r="E15" s="546"/>
      <c r="F15" s="541"/>
      <c r="G15" s="531"/>
      <c r="H15" s="120"/>
      <c r="I15" s="537"/>
      <c r="J15" s="533"/>
      <c r="K15" s="539"/>
      <c r="L15" s="544"/>
      <c r="M15" s="546"/>
      <c r="N15" s="541"/>
      <c r="O15" s="531"/>
    </row>
    <row r="16" spans="1:15" ht="18.75" customHeight="1" x14ac:dyDescent="0.4">
      <c r="A16" s="538"/>
      <c r="B16" s="534"/>
      <c r="C16" s="127">
        <v>2</v>
      </c>
      <c r="D16" s="127" t="s">
        <v>67</v>
      </c>
      <c r="E16" s="127">
        <v>3</v>
      </c>
      <c r="F16" s="542"/>
      <c r="G16" s="531"/>
      <c r="H16" s="120"/>
      <c r="I16" s="538"/>
      <c r="J16" s="534"/>
      <c r="K16" s="121"/>
      <c r="L16" s="121" t="s">
        <v>67</v>
      </c>
      <c r="M16" s="121"/>
      <c r="N16" s="542"/>
      <c r="O16" s="531"/>
    </row>
    <row r="17" spans="1:15" ht="18.75" customHeight="1" x14ac:dyDescent="0.4">
      <c r="A17" s="536" t="s">
        <v>468</v>
      </c>
      <c r="B17" s="547" t="str">
        <f>IF('2,3回戦スケジュール(181111)'!C68="","M72勝",IF('2,3回戦スケジュール(181111)'!C68&gt;'2,3回戦スケジュール(181111)'!E68,'2,3回戦スケジュール(181111)'!B68,IF('2,3回戦スケジュール(181111)'!C68&lt;'2,3回戦スケジュール(181111)'!E68,'2,3回戦スケジュール(181111)'!F68,IF('2,3回戦スケジュール(181111)'!C70&gt;'2,3回戦スケジュール(181111)'!E70,'2,3回戦スケジュール(181111)'!B68,IF('2,3回戦スケジュール(181111)'!C70&lt;'2,3回戦スケジュール(181111)'!E70,'2,3回戦スケジュール(181111)'!F68)))))</f>
        <v>緑丘サッカースポーツ少年団</v>
      </c>
      <c r="C17" s="545">
        <v>2</v>
      </c>
      <c r="D17" s="543" t="s">
        <v>65</v>
      </c>
      <c r="E17" s="545">
        <v>1</v>
      </c>
      <c r="F17" s="540" t="str">
        <f>IF('2,3回戦スケジュール(181111)'!C71="","M73勝",IF('2,3回戦スケジュール(181111)'!C71&gt;'2,3回戦スケジュール(181111)'!E71,'2,3回戦スケジュール(181111)'!B71,IF('2,3回戦スケジュール(181111)'!C71&lt;'2,3回戦スケジュール(181111)'!E71,'2,3回戦スケジュール(181111)'!F71,IF('2,3回戦スケジュール(181111)'!C73&gt;'2,3回戦スケジュール(181111)'!E73,'2,3回戦スケジュール(181111)'!B71,IF('2,3回戦スケジュール(181111)'!C73&lt;'2,3回戦スケジュール(181111)'!E73,'2,3回戦スケジュール(181111)'!F71)))))</f>
        <v>佐伯リベロフットボールクラブ</v>
      </c>
      <c r="G17" s="530" t="s">
        <v>69</v>
      </c>
      <c r="H17" s="120"/>
      <c r="I17" s="536" t="s">
        <v>530</v>
      </c>
      <c r="J17" s="547" t="str">
        <f>IF('2,3回戦スケジュール(181111)'!K92="","M82勝",IF('2,3回戦スケジュール(181111)'!K92&gt;'2,3回戦スケジュール(181111)'!M92,'2,3回戦スケジュール(181111)'!J92,IF('2,3回戦スケジュール(181111)'!K92&lt;'2,3回戦スケジュール(181111)'!M92,'2,3回戦スケジュール(181111)'!N92,IF('2,3回戦スケジュール(181111)'!K94&gt;'2,3回戦スケジュール(181111)'!M94,'2,3回戦スケジュール(181111)'!J92,IF('2,3回戦スケジュール(181111)'!K94&lt;'2,3回戦スケジュール(181111)'!M94,'2,3回戦スケジュール(181111)'!N92)))))</f>
        <v>ＦＣ　ＲＥＧＡＴＥ</v>
      </c>
      <c r="K17" s="545">
        <v>0</v>
      </c>
      <c r="L17" s="543" t="s">
        <v>65</v>
      </c>
      <c r="M17" s="545">
        <v>3</v>
      </c>
      <c r="N17" s="540" t="str">
        <f>IF('2,3回戦スケジュール(181111)'!K89="","M83勝",IF('2,3回戦スケジュール(181111)'!K89&gt;'2,3回戦スケジュール(181111)'!M89,'2,3回戦スケジュール(181111)'!J89,IF('2,3回戦スケジュール(181111)'!K89&lt;'2,3回戦スケジュール(181111)'!M89,'2,3回戦スケジュール(181111)'!N89,IF('2,3回戦スケジュール(181111)'!K91&gt;'2,3回戦スケジュール(181111)'!M91,'2,3回戦スケジュール(181111)'!J89,IF('2,3回戦スケジュール(181111)'!K91&lt;'2,3回戦スケジュール(181111)'!M91,'2,3回戦スケジュール(181111)'!N89)))))</f>
        <v>明治北ＳＳＣ</v>
      </c>
      <c r="O17" s="530" t="s">
        <v>69</v>
      </c>
    </row>
    <row r="18" spans="1:15" ht="18.75" customHeight="1" x14ac:dyDescent="0.4">
      <c r="A18" s="537"/>
      <c r="B18" s="533"/>
      <c r="C18" s="539"/>
      <c r="D18" s="544"/>
      <c r="E18" s="546"/>
      <c r="F18" s="541"/>
      <c r="G18" s="531"/>
      <c r="H18" s="120"/>
      <c r="I18" s="537"/>
      <c r="J18" s="533"/>
      <c r="K18" s="539"/>
      <c r="L18" s="544"/>
      <c r="M18" s="546"/>
      <c r="N18" s="541"/>
      <c r="O18" s="531"/>
    </row>
    <row r="19" spans="1:15" ht="18.75" customHeight="1" x14ac:dyDescent="0.4">
      <c r="A19" s="538"/>
      <c r="B19" s="534"/>
      <c r="C19" s="127"/>
      <c r="D19" s="127" t="s">
        <v>67</v>
      </c>
      <c r="E19" s="127"/>
      <c r="F19" s="542"/>
      <c r="G19" s="531"/>
      <c r="H19" s="120"/>
      <c r="I19" s="538"/>
      <c r="J19" s="534"/>
      <c r="K19" s="121"/>
      <c r="L19" s="121" t="s">
        <v>67</v>
      </c>
      <c r="M19" s="121"/>
      <c r="N19" s="542"/>
      <c r="O19" s="531"/>
    </row>
    <row r="20" spans="1:15" ht="18.75" customHeight="1" x14ac:dyDescent="0.4">
      <c r="A20" s="536" t="s">
        <v>469</v>
      </c>
      <c r="B20" s="547" t="str">
        <f>IF('2,3回戦スケジュール(181111)'!C89="","M74勝",IF('2,3回戦スケジュール(181111)'!C89&gt;'2,3回戦スケジュール(181111)'!E89,'2,3回戦スケジュール(181111)'!B89,IF('2,3回戦スケジュール(181111)'!C89&lt;'2,3回戦スケジュール(181111)'!E89,'2,3回戦スケジュール(181111)'!F89,IF('2,3回戦スケジュール(181111)'!C91&gt;'2,3回戦スケジュール(181111)'!E91,'2,3回戦スケジュール(181111)'!B89,IF('2,3回戦スケジュール(181111)'!C91&lt;'2,3回戦スケジュール(181111)'!E91,'2,3回戦スケジュール(181111)'!F89)))))</f>
        <v>ＦＣ　ＵＮＩＴＥ</v>
      </c>
      <c r="C20" s="545">
        <v>2</v>
      </c>
      <c r="D20" s="543" t="s">
        <v>65</v>
      </c>
      <c r="E20" s="545">
        <v>1</v>
      </c>
      <c r="F20" s="540" t="str">
        <f>IF('2,3回戦スケジュール(181111)'!C92="","M75勝",IF('2,3回戦スケジュール(181111)'!C92&gt;'2,3回戦スケジュール(181111)'!E92,'2,3回戦スケジュール(181111)'!B92,IF('2,3回戦スケジュール(181111)'!C92&lt;'2,3回戦スケジュール(181111)'!E92,'2,3回戦スケジュール(181111)'!F92,IF('2,3回戦スケジュール(181111)'!C94&gt;'2,3回戦スケジュール(181111)'!E94,'2,3回戦スケジュール(181111)'!B92,IF('2,3回戦スケジュール(181111)'!C94&lt;'2,3回戦スケジュール(181111)'!E94,'2,3回戦スケジュール(181111)'!F92)))))</f>
        <v>大分トリニータＵ－１２</v>
      </c>
      <c r="G20" s="530" t="s">
        <v>71</v>
      </c>
      <c r="H20" s="120"/>
      <c r="I20" s="536" t="s">
        <v>531</v>
      </c>
      <c r="J20" s="547" t="str">
        <f>IF('2,3回戦スケジュール(181111)'!K68="","M80勝",IF('2,3回戦スケジュール(181111)'!K68&gt;'2,3回戦スケジュール(181111)'!M68,'2,3回戦スケジュール(181111)'!J68,IF('2,3回戦スケジュール(181111)'!K68&lt;'2,3回戦スケジュール(181111)'!M68,'2,3回戦スケジュール(181111)'!N68,IF('2,3回戦スケジュール(181111)'!K70&gt;'2,3回戦スケジュール(181111)'!M70,'2,3回戦スケジュール(181111)'!J68,IF('2,3回戦スケジュール(181111)'!K70&lt;'2,3回戦スケジュール(181111)'!M70,'2,3回戦スケジュール(181111)'!N68)))))</f>
        <v>太陽スポーツクラブ大分西</v>
      </c>
      <c r="K20" s="545">
        <v>0</v>
      </c>
      <c r="L20" s="543" t="s">
        <v>65</v>
      </c>
      <c r="M20" s="545">
        <v>4</v>
      </c>
      <c r="N20" s="540" t="str">
        <f>IF('2,3回戦スケジュール(181111)'!K71="","M81勝",IF('2,3回戦スケジュール(181111)'!K71&gt;'2,3回戦スケジュール(181111)'!M71,'2,3回戦スケジュール(181111)'!J71,IF('2,3回戦スケジュール(181111)'!K71&lt;'2,3回戦スケジュール(181111)'!M71,'2,3回戦スケジュール(181111)'!N71,IF('2,3回戦スケジュール(181111)'!K73&gt;'2,3回戦スケジュール(181111)'!M73,'2,3回戦スケジュール(181111)'!J71,IF('2,3回戦スケジュール(181111)'!K73&lt;'2,3回戦スケジュール(181111)'!M73,'2,3回戦スケジュール(181111)'!N71)))))</f>
        <v>明野東サッカースポーツ少年団</v>
      </c>
      <c r="O20" s="530" t="s">
        <v>71</v>
      </c>
    </row>
    <row r="21" spans="1:15" ht="18.75" customHeight="1" x14ac:dyDescent="0.4">
      <c r="A21" s="537"/>
      <c r="B21" s="533"/>
      <c r="C21" s="539"/>
      <c r="D21" s="544"/>
      <c r="E21" s="546"/>
      <c r="F21" s="541"/>
      <c r="G21" s="531"/>
      <c r="H21" s="120"/>
      <c r="I21" s="537"/>
      <c r="J21" s="533"/>
      <c r="K21" s="539"/>
      <c r="L21" s="544"/>
      <c r="M21" s="546"/>
      <c r="N21" s="541"/>
      <c r="O21" s="531"/>
    </row>
    <row r="22" spans="1:15" ht="18.75" customHeight="1" x14ac:dyDescent="0.4">
      <c r="A22" s="538"/>
      <c r="B22" s="534"/>
      <c r="C22" s="121"/>
      <c r="D22" s="121" t="s">
        <v>67</v>
      </c>
      <c r="E22" s="121"/>
      <c r="F22" s="542"/>
      <c r="G22" s="531"/>
      <c r="H22" s="120"/>
      <c r="I22" s="538"/>
      <c r="J22" s="534"/>
      <c r="K22" s="121"/>
      <c r="L22" s="121" t="s">
        <v>67</v>
      </c>
      <c r="M22" s="121"/>
      <c r="N22" s="542"/>
      <c r="O22" s="531"/>
    </row>
    <row r="23" spans="1:15" ht="18.75" customHeight="1" x14ac:dyDescent="0.4">
      <c r="A23" s="536" t="s">
        <v>148</v>
      </c>
      <c r="B23" s="522" t="str">
        <f>IF(C11="","①勝ち",IF(C11&gt;E11,B11,IF(C11&lt;E11,F11,IF(C13&gt;E13,B11,IF(C13&lt;E13,F11)))))</f>
        <v>カティオーラフットボールクラブＵ－１２</v>
      </c>
      <c r="C23" s="520">
        <v>1</v>
      </c>
      <c r="D23" s="518" t="s">
        <v>65</v>
      </c>
      <c r="E23" s="520">
        <v>0</v>
      </c>
      <c r="F23" s="527" t="str">
        <f>IF(C14="","②勝ち",IF(C14&gt;E14,B14,IF(C14&lt;E14,F14,IF(C16&gt;E16,B14,IF(C16&lt;E16,F14)))))</f>
        <v>ブルーウイングフットボールクラブ</v>
      </c>
      <c r="G23" s="530" t="s">
        <v>72</v>
      </c>
      <c r="H23" s="126"/>
      <c r="I23" s="536" t="s">
        <v>472</v>
      </c>
      <c r="J23" s="522" t="str">
        <f>IF(K11="","①勝ち",IF(K11&gt;M11,J11,IF(K11&lt;M11,N11,IF(K13&gt;M13,J11,IF(K13&lt;M13,N11)))))</f>
        <v>中津沖代ＪＳＣ</v>
      </c>
      <c r="K23" s="520">
        <v>3</v>
      </c>
      <c r="L23" s="518" t="s">
        <v>65</v>
      </c>
      <c r="M23" s="520">
        <v>1</v>
      </c>
      <c r="N23" s="527" t="str">
        <f>IF(K14="","②勝ち",IF(K14&gt;M14,J14,IF(K14&lt;M14,N14,IF(K16&gt;M16,J14,IF(K16&lt;M16,N14)))))</f>
        <v>ドリームキッズサッカークラブ</v>
      </c>
      <c r="O23" s="530" t="s">
        <v>72</v>
      </c>
    </row>
    <row r="24" spans="1:15" ht="18.75" customHeight="1" x14ac:dyDescent="0.4">
      <c r="A24" s="537"/>
      <c r="B24" s="523"/>
      <c r="C24" s="539"/>
      <c r="D24" s="519"/>
      <c r="E24" s="521"/>
      <c r="F24" s="528"/>
      <c r="G24" s="531"/>
      <c r="H24" s="126"/>
      <c r="I24" s="537"/>
      <c r="J24" s="523"/>
      <c r="K24" s="539"/>
      <c r="L24" s="519"/>
      <c r="M24" s="521"/>
      <c r="N24" s="528"/>
      <c r="O24" s="531"/>
    </row>
    <row r="25" spans="1:15" ht="18.75" customHeight="1" x14ac:dyDescent="0.4">
      <c r="A25" s="538"/>
      <c r="B25" s="524"/>
      <c r="C25" s="42"/>
      <c r="D25" s="42" t="s">
        <v>67</v>
      </c>
      <c r="E25" s="42"/>
      <c r="F25" s="529"/>
      <c r="G25" s="531"/>
      <c r="H25" s="126"/>
      <c r="I25" s="538"/>
      <c r="J25" s="523"/>
      <c r="K25" s="157"/>
      <c r="L25" s="157" t="s">
        <v>67</v>
      </c>
      <c r="M25" s="157"/>
      <c r="N25" s="528"/>
      <c r="O25" s="531"/>
    </row>
    <row r="26" spans="1:15" ht="18.75" customHeight="1" x14ac:dyDescent="0.4">
      <c r="A26" s="536" t="s">
        <v>149</v>
      </c>
      <c r="B26" s="522" t="str">
        <f>IF(C17="","③勝ち",IF(C17&gt;E17,B17,IF(C17&lt;E17,F17,IF(C19&gt;E19,B17,IF(C19&lt;E19,F17)))))</f>
        <v>緑丘サッカースポーツ少年団</v>
      </c>
      <c r="C26" s="520">
        <v>0</v>
      </c>
      <c r="D26" s="518" t="s">
        <v>65</v>
      </c>
      <c r="E26" s="520">
        <v>5</v>
      </c>
      <c r="F26" s="527" t="str">
        <f>IF(C20="","④勝ち",IF(C20&gt;E20,B20,IF(C20&lt;E20,F20,IF(C22&gt;E22,B20,IF(C22&lt;E22,F20)))))</f>
        <v>ＦＣ　ＵＮＩＴＥ</v>
      </c>
      <c r="G26" s="530" t="s">
        <v>70</v>
      </c>
      <c r="I26" s="532" t="s">
        <v>473</v>
      </c>
      <c r="J26" s="522" t="str">
        <f>IF(K17="","③勝ち",IF(K17&gt;M17,J17,IF(K17&lt;M17,N17,IF(K19&gt;M19,J17,IF(K19&lt;M19,N17)))))</f>
        <v>明治北ＳＳＣ</v>
      </c>
      <c r="K26" s="520">
        <v>4</v>
      </c>
      <c r="L26" s="518" t="s">
        <v>65</v>
      </c>
      <c r="M26" s="520">
        <v>1</v>
      </c>
      <c r="N26" s="527" t="str">
        <f>IF(K20="","④勝ち",IF(K20&gt;M20,J20,IF(K20&lt;M20,N20,IF(K22&gt;M22,J20,IF(K22&lt;M22,N20)))))</f>
        <v>明野東サッカースポーツ少年団</v>
      </c>
      <c r="O26" s="525" t="s">
        <v>70</v>
      </c>
    </row>
    <row r="27" spans="1:15" ht="18.75" customHeight="1" x14ac:dyDescent="0.4">
      <c r="A27" s="537"/>
      <c r="B27" s="523"/>
      <c r="C27" s="539"/>
      <c r="D27" s="519"/>
      <c r="E27" s="521"/>
      <c r="F27" s="528"/>
      <c r="G27" s="531"/>
      <c r="I27" s="533"/>
      <c r="J27" s="523"/>
      <c r="K27" s="535"/>
      <c r="L27" s="519"/>
      <c r="M27" s="521"/>
      <c r="N27" s="528"/>
      <c r="O27" s="526"/>
    </row>
    <row r="28" spans="1:15" ht="18.75" customHeight="1" x14ac:dyDescent="0.4">
      <c r="A28" s="538"/>
      <c r="B28" s="524"/>
      <c r="C28" s="42"/>
      <c r="D28" s="42" t="s">
        <v>67</v>
      </c>
      <c r="E28" s="42"/>
      <c r="F28" s="529"/>
      <c r="G28" s="531"/>
      <c r="I28" s="534"/>
      <c r="J28" s="524"/>
      <c r="K28" s="42"/>
      <c r="L28" s="42" t="s">
        <v>67</v>
      </c>
      <c r="M28" s="42"/>
      <c r="N28" s="529"/>
      <c r="O28" s="526"/>
    </row>
    <row r="29" spans="1:15" x14ac:dyDescent="0.4">
      <c r="A29" s="26"/>
      <c r="B29" s="26"/>
      <c r="C29" s="26"/>
      <c r="D29" s="26"/>
      <c r="E29" s="26"/>
      <c r="F29" s="26"/>
      <c r="G29" s="26"/>
      <c r="I29" s="26"/>
      <c r="J29" s="26"/>
      <c r="K29" s="26"/>
      <c r="L29" s="26"/>
      <c r="M29" s="26"/>
      <c r="N29" s="26"/>
      <c r="O29" s="26"/>
    </row>
  </sheetData>
  <mergeCells count="92">
    <mergeCell ref="N1:O1"/>
    <mergeCell ref="A1:M1"/>
    <mergeCell ref="C5:F5"/>
    <mergeCell ref="K5:N5"/>
    <mergeCell ref="C6:F6"/>
    <mergeCell ref="C8:G8"/>
    <mergeCell ref="C10:F10"/>
    <mergeCell ref="K10:N10"/>
    <mergeCell ref="A11:A13"/>
    <mergeCell ref="B11:B13"/>
    <mergeCell ref="C11:C12"/>
    <mergeCell ref="D11:D12"/>
    <mergeCell ref="E11:E12"/>
    <mergeCell ref="F11:F13"/>
    <mergeCell ref="G11:G13"/>
    <mergeCell ref="I11:I13"/>
    <mergeCell ref="J11:J13"/>
    <mergeCell ref="K11:K12"/>
    <mergeCell ref="L11:L12"/>
    <mergeCell ref="M11:M12"/>
    <mergeCell ref="N11:N13"/>
    <mergeCell ref="O11:O13"/>
    <mergeCell ref="A14:A16"/>
    <mergeCell ref="B14:B16"/>
    <mergeCell ref="C14:C15"/>
    <mergeCell ref="D14:D15"/>
    <mergeCell ref="E14:E15"/>
    <mergeCell ref="F14:F16"/>
    <mergeCell ref="G14:G16"/>
    <mergeCell ref="I14:I16"/>
    <mergeCell ref="J14:J16"/>
    <mergeCell ref="K14:K15"/>
    <mergeCell ref="L14:L15"/>
    <mergeCell ref="M14:M15"/>
    <mergeCell ref="N14:N16"/>
    <mergeCell ref="O14:O16"/>
    <mergeCell ref="A17:A19"/>
    <mergeCell ref="B17:B19"/>
    <mergeCell ref="C17:C18"/>
    <mergeCell ref="D17:D18"/>
    <mergeCell ref="E17:E18"/>
    <mergeCell ref="F17:F19"/>
    <mergeCell ref="G17:G19"/>
    <mergeCell ref="I17:I19"/>
    <mergeCell ref="J20:J22"/>
    <mergeCell ref="K20:K21"/>
    <mergeCell ref="L20:L21"/>
    <mergeCell ref="M20:M21"/>
    <mergeCell ref="N20:N22"/>
    <mergeCell ref="O17:O19"/>
    <mergeCell ref="A20:A22"/>
    <mergeCell ref="B20:B22"/>
    <mergeCell ref="C20:C21"/>
    <mergeCell ref="D20:D21"/>
    <mergeCell ref="E20:E21"/>
    <mergeCell ref="F20:F22"/>
    <mergeCell ref="G20:G22"/>
    <mergeCell ref="I20:I22"/>
    <mergeCell ref="J17:J19"/>
    <mergeCell ref="K17:K18"/>
    <mergeCell ref="L17:L18"/>
    <mergeCell ref="M17:M18"/>
    <mergeCell ref="N17:N19"/>
    <mergeCell ref="O20:O22"/>
    <mergeCell ref="A23:A25"/>
    <mergeCell ref="B23:B25"/>
    <mergeCell ref="C23:C24"/>
    <mergeCell ref="D23:D24"/>
    <mergeCell ref="E23:E24"/>
    <mergeCell ref="F23:F25"/>
    <mergeCell ref="G23:G25"/>
    <mergeCell ref="I23:I25"/>
    <mergeCell ref="J23:J25"/>
    <mergeCell ref="K23:K24"/>
    <mergeCell ref="L23:L24"/>
    <mergeCell ref="M23:M24"/>
    <mergeCell ref="N23:N25"/>
    <mergeCell ref="O23:O25"/>
    <mergeCell ref="A26:A28"/>
    <mergeCell ref="B26:B28"/>
    <mergeCell ref="C26:C27"/>
    <mergeCell ref="D26:D27"/>
    <mergeCell ref="E26:E27"/>
    <mergeCell ref="L26:L27"/>
    <mergeCell ref="M26:M27"/>
    <mergeCell ref="J26:J28"/>
    <mergeCell ref="O26:O28"/>
    <mergeCell ref="F26:F28"/>
    <mergeCell ref="G26:G28"/>
    <mergeCell ref="I26:I28"/>
    <mergeCell ref="N26:N28"/>
    <mergeCell ref="K26:K27"/>
  </mergeCells>
  <phoneticPr fontId="2"/>
  <printOptions horizontalCentered="1" verticalCentered="1"/>
  <pageMargins left="0" right="0" top="0" bottom="0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94"/>
  <sheetViews>
    <sheetView zoomScale="40" zoomScaleNormal="40" workbookViewId="0">
      <selection activeCell="A2" sqref="A2"/>
    </sheetView>
  </sheetViews>
  <sheetFormatPr defaultColWidth="9.3515625" defaultRowHeight="22" x14ac:dyDescent="0.4"/>
  <cols>
    <col min="1" max="1" width="26.46875" style="20" customWidth="1"/>
    <col min="2" max="2" width="53.17578125" style="20" customWidth="1"/>
    <col min="3" max="3" width="7.46875" style="20" customWidth="1"/>
    <col min="4" max="4" width="7.64453125" style="20" bestFit="1" customWidth="1"/>
    <col min="5" max="5" width="7.46875" style="20" customWidth="1"/>
    <col min="6" max="6" width="53.17578125" style="20" customWidth="1"/>
    <col min="7" max="7" width="14.17578125" style="20" customWidth="1"/>
    <col min="8" max="8" width="4.8203125" style="20" customWidth="1"/>
    <col min="9" max="9" width="26.46875" style="20" customWidth="1"/>
    <col min="10" max="10" width="53.17578125" style="20" customWidth="1"/>
    <col min="11" max="11" width="7.46875" style="20" customWidth="1"/>
    <col min="12" max="12" width="7.64453125" style="20" bestFit="1" customWidth="1"/>
    <col min="13" max="13" width="7.46875" style="20" customWidth="1"/>
    <col min="14" max="14" width="53.17578125" style="20" customWidth="1"/>
    <col min="15" max="15" width="14.17578125" style="20" customWidth="1"/>
    <col min="16" max="16384" width="9.3515625" style="20"/>
  </cols>
  <sheetData>
    <row r="1" spans="1:27" ht="33" customHeight="1" x14ac:dyDescent="0.4">
      <c r="A1" s="550" t="str">
        <f>tournament!A1</f>
        <v>JFA 第 42 回全日本 U-12 サッカー選手権大会 大分県大会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 t="s">
        <v>402</v>
      </c>
      <c r="O1" s="565"/>
    </row>
    <row r="2" spans="1:27" ht="33" customHeigh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7" ht="33" customHeight="1" x14ac:dyDescent="0.4">
      <c r="A3" s="19"/>
      <c r="B3" s="21" t="s">
        <v>413</v>
      </c>
      <c r="D3" s="43"/>
      <c r="E3" s="70" t="s">
        <v>83</v>
      </c>
      <c r="F3" s="43"/>
      <c r="G3" s="43"/>
      <c r="H3" s="43"/>
      <c r="I3" s="29"/>
      <c r="O3" s="19"/>
    </row>
    <row r="4" spans="1:27" ht="33" customHeight="1" x14ac:dyDescent="0.4">
      <c r="A4" s="19"/>
      <c r="E4" s="72" t="s">
        <v>102</v>
      </c>
    </row>
    <row r="5" spans="1:27" ht="33" customHeight="1" x14ac:dyDescent="0.4">
      <c r="A5" s="26"/>
      <c r="B5" s="93" t="s">
        <v>58</v>
      </c>
      <c r="D5" s="94" t="str">
        <f>VLOOKUP(B5,大会会場詳細!$C:$E,3,FALSE)</f>
        <v>玖珠町総合運動公園陸上競技場</v>
      </c>
      <c r="E5" s="26"/>
      <c r="F5" s="26"/>
      <c r="G5" s="26"/>
      <c r="J5" s="93" t="s">
        <v>56</v>
      </c>
      <c r="L5" s="94" t="str">
        <f>VLOOKUP(J5,大会会場詳細!$C:$E,3,FALSE)</f>
        <v>佐伯市総合運動公園多目的ｸﾞﾗｳﾝﾄﾞ(人工芝)</v>
      </c>
      <c r="M5" s="95"/>
      <c r="N5" s="26"/>
      <c r="W5" s="93"/>
      <c r="AA5" s="93"/>
    </row>
    <row r="6" spans="1:27" ht="33" customHeight="1" x14ac:dyDescent="0.4">
      <c r="B6" s="93" t="s">
        <v>55</v>
      </c>
      <c r="D6" s="94" t="str">
        <f>VLOOKUP(B6,大会会場詳細!$C:$E,3,FALSE)</f>
        <v>三光総合運動公園(多目的広場)</v>
      </c>
      <c r="E6" s="95"/>
      <c r="F6" s="26"/>
      <c r="G6" s="26"/>
      <c r="J6" s="93" t="s">
        <v>57</v>
      </c>
      <c r="L6" s="94" t="str">
        <f>VLOOKUP(J6,大会会場詳細!$C:$E,3,FALSE)</f>
        <v>ｻﾝ・ｽﾎﾟｰﾂﾗﾝﾄﾞみえ</v>
      </c>
      <c r="W6" s="93"/>
      <c r="AA6" s="93"/>
    </row>
    <row r="7" spans="1:27" ht="33" customHeight="1" x14ac:dyDescent="0.4">
      <c r="A7" s="26"/>
      <c r="B7" s="93" t="s">
        <v>60</v>
      </c>
      <c r="D7" s="94" t="str">
        <f>VLOOKUP(B7,大会会場詳細!$C:$E,3,FALSE)</f>
        <v>実相寺ｻｯｶｰ競技場(人工芝)</v>
      </c>
      <c r="E7" s="95"/>
      <c r="G7" s="26"/>
      <c r="J7" s="93" t="s">
        <v>59</v>
      </c>
      <c r="L7" s="94" t="str">
        <f>VLOOKUP(J7,大会会場詳細!$C:$E,3,FALSE)</f>
        <v>ﾌｯﾄﾎﾞｰﾙｾﾝﾀｰ大分きつき(杵築市営ｻｯｶｰ場)</v>
      </c>
      <c r="W7" s="93"/>
      <c r="AA7" s="93"/>
    </row>
    <row r="8" spans="1:27" ht="33" customHeight="1" x14ac:dyDescent="0.4">
      <c r="A8" s="26"/>
      <c r="B8" s="93" t="s">
        <v>44</v>
      </c>
      <c r="D8" s="94" t="str">
        <f>VLOOKUP(B8,大会会場詳細!$C:$E,3,FALSE)</f>
        <v>宇佐市平成の森公園</v>
      </c>
      <c r="E8" s="96"/>
      <c r="G8" s="26"/>
      <c r="I8" s="94"/>
      <c r="J8" s="93" t="s">
        <v>118</v>
      </c>
      <c r="K8" s="97"/>
      <c r="L8" s="94" t="str">
        <f>VLOOKUP(J8,大会会場詳細!$C:$E,3,FALSE)</f>
        <v>吉四六ﾗﾝﾄﾞ陸上競技場</v>
      </c>
      <c r="N8" s="96"/>
      <c r="O8" s="26"/>
      <c r="W8" s="93"/>
      <c r="AA8" s="93"/>
    </row>
    <row r="9" spans="1:27" ht="33" customHeight="1" x14ac:dyDescent="0.4">
      <c r="A9" s="19"/>
      <c r="B9" s="30"/>
      <c r="D9" s="29"/>
      <c r="E9" s="31"/>
      <c r="F9" s="31"/>
      <c r="G9" s="31"/>
      <c r="H9" s="31"/>
      <c r="I9" s="31"/>
      <c r="J9" s="30"/>
      <c r="L9" s="29"/>
      <c r="M9" s="31"/>
      <c r="N9" s="31"/>
      <c r="O9" s="19"/>
    </row>
    <row r="11" spans="1:27" s="23" customFormat="1" ht="32.75" x14ac:dyDescent="0.4">
      <c r="B11" s="24" t="s">
        <v>62</v>
      </c>
      <c r="C11" s="548" t="s">
        <v>414</v>
      </c>
      <c r="D11" s="548"/>
      <c r="E11" s="548"/>
      <c r="F11" s="548"/>
      <c r="G11" s="548"/>
    </row>
    <row r="13" spans="1:27" x14ac:dyDescent="0.4">
      <c r="A13" s="25" t="s">
        <v>63</v>
      </c>
      <c r="B13" s="26" t="str">
        <f>B5</f>
        <v>日田Ⅱ</v>
      </c>
      <c r="C13" s="549" t="str">
        <f>D5</f>
        <v>玖珠町総合運動公園陸上競技場</v>
      </c>
      <c r="D13" s="549"/>
      <c r="E13" s="549"/>
      <c r="F13" s="549"/>
      <c r="G13" s="26" t="s">
        <v>64</v>
      </c>
      <c r="H13" s="28"/>
      <c r="I13" s="25" t="s">
        <v>63</v>
      </c>
      <c r="J13" s="26" t="str">
        <f>J5</f>
        <v>佐伯Ⅱ</v>
      </c>
      <c r="K13" s="549" t="str">
        <f>L5</f>
        <v>佐伯市総合運動公園多目的ｸﾞﾗｳﾝﾄﾞ(人工芝)</v>
      </c>
      <c r="L13" s="549"/>
      <c r="M13" s="549"/>
      <c r="N13" s="549"/>
      <c r="O13" s="26" t="s">
        <v>64</v>
      </c>
    </row>
    <row r="14" spans="1:27" ht="18.75" customHeight="1" x14ac:dyDescent="0.4">
      <c r="A14" s="536" t="s">
        <v>522</v>
      </c>
      <c r="B14" s="522" t="str">
        <f>IF('1回戦スケジュール(181104)'!C59="","M5勝",IF('1回戦スケジュール(181104)'!C59&gt;'1回戦スケジュール(181104)'!E59,'1回戦スケジュール(181104)'!B59,IF('1回戦スケジュール(181104)'!C59&lt;'1回戦スケジュール(181104)'!E59,'1回戦スケジュール(181104)'!F59,IF('1回戦スケジュール(181104)'!C61&gt;'1回戦スケジュール(181104)'!E61,'1回戦スケジュール(181104)'!B59,IF('1回戦スケジュール(181104)'!C61&lt;'1回戦スケジュール(181104)'!E61,'1回戦スケジュール(181104)'!F59)))))</f>
        <v>豊府サッカースポーツ少年団</v>
      </c>
      <c r="C14" s="520">
        <v>0</v>
      </c>
      <c r="D14" s="518" t="s">
        <v>65</v>
      </c>
      <c r="E14" s="520">
        <v>2</v>
      </c>
      <c r="F14" s="556" t="str">
        <f>tournament!B39</f>
        <v>ＦＣアリアーレ</v>
      </c>
      <c r="G14" s="530" t="s">
        <v>66</v>
      </c>
      <c r="H14" s="26"/>
      <c r="I14" s="536" t="s">
        <v>454</v>
      </c>
      <c r="J14" s="547" t="str">
        <f>tournament!AO15</f>
        <v>弥生少年サッカークラブ</v>
      </c>
      <c r="K14" s="545">
        <v>1</v>
      </c>
      <c r="L14" s="543" t="s">
        <v>65</v>
      </c>
      <c r="M14" s="545">
        <v>3</v>
      </c>
      <c r="N14" s="540" t="str">
        <f>IF('1回戦スケジュール(181104)'!K83="","M19勝",IF('1回戦スケジュール(181104)'!K83&gt;'1回戦スケジュール(181104)'!M83,'1回戦スケジュール(181104)'!J83,IF('1回戦スケジュール(181104)'!K83&lt;'1回戦スケジュール(181104)'!M83,'1回戦スケジュール(181104)'!N83,IF('1回戦スケジュール(181104)'!K85&gt;'1回戦スケジュール(181104)'!M85,'1回戦スケジュール(181104)'!J83,IF('1回戦スケジュール(181104)'!K85&lt;'1回戦スケジュール(181104)'!M85,'1回戦スケジュール(181104)'!N83)))))</f>
        <v>桃園サッカースポーツ少年団</v>
      </c>
      <c r="O14" s="530" t="s">
        <v>66</v>
      </c>
    </row>
    <row r="15" spans="1:27" ht="18.75" customHeight="1" x14ac:dyDescent="0.4">
      <c r="A15" s="537"/>
      <c r="B15" s="562"/>
      <c r="C15" s="564"/>
      <c r="D15" s="560"/>
      <c r="E15" s="561"/>
      <c r="F15" s="557"/>
      <c r="G15" s="531"/>
      <c r="H15" s="26"/>
      <c r="I15" s="537"/>
      <c r="J15" s="533"/>
      <c r="K15" s="551"/>
      <c r="L15" s="544"/>
      <c r="M15" s="546"/>
      <c r="N15" s="541"/>
      <c r="O15" s="531"/>
    </row>
    <row r="16" spans="1:27" ht="18.75" customHeight="1" x14ac:dyDescent="0.4">
      <c r="A16" s="538"/>
      <c r="B16" s="563"/>
      <c r="C16" s="132"/>
      <c r="D16" s="132" t="s">
        <v>67</v>
      </c>
      <c r="E16" s="132"/>
      <c r="F16" s="558"/>
      <c r="G16" s="531"/>
      <c r="H16" s="26"/>
      <c r="I16" s="538"/>
      <c r="J16" s="534"/>
      <c r="K16" s="27"/>
      <c r="L16" s="27" t="s">
        <v>67</v>
      </c>
      <c r="M16" s="27"/>
      <c r="N16" s="542"/>
      <c r="O16" s="531"/>
    </row>
    <row r="17" spans="1:15" ht="18.75" customHeight="1" x14ac:dyDescent="0.4">
      <c r="A17" s="536" t="s">
        <v>523</v>
      </c>
      <c r="B17" s="522" t="str">
        <f>tournament!B29</f>
        <v>ＫＩＮＧＳ　ＦＯＯＴＢＡＬＬＣＬＵＢ　Ｕ－１２</v>
      </c>
      <c r="C17" s="520">
        <v>3</v>
      </c>
      <c r="D17" s="518" t="s">
        <v>65</v>
      </c>
      <c r="E17" s="520">
        <v>1</v>
      </c>
      <c r="F17" s="556" t="str">
        <f>IF('1回戦スケジュール(181104)'!K56="","M4勝",IF('1回戦スケジュール(181104)'!K56&gt;'1回戦スケジュール(181104)'!M56,'1回戦スケジュール(181104)'!J56,IF('1回戦スケジュール(181104)'!K56&lt;'1回戦スケジュール(181104)'!M56,'1回戦スケジュール(181104)'!N56,IF('1回戦スケジュール(181104)'!K58&gt;'1回戦スケジュール(181104)'!M58,'1回戦スケジュール(181104)'!J56,IF('1回戦スケジュール(181104)'!K58&lt;'1回戦スケジュール(181104)'!M58,'1回戦スケジュール(181104)'!N56)))))</f>
        <v>三佐サッカースポーツ少年団</v>
      </c>
      <c r="G17" s="530" t="s">
        <v>68</v>
      </c>
      <c r="H17" s="26"/>
      <c r="I17" s="536" t="s">
        <v>455</v>
      </c>
      <c r="J17" s="547" t="str">
        <f>IF('1回戦スケジュール(181104)'!K86="","M20勝",IF('1回戦スケジュール(181104)'!K86&gt;'1回戦スケジュール(181104)'!M86,'1回戦スケジュール(181104)'!J86,IF('1回戦スケジュール(181104)'!K86&lt;'1回戦スケジュール(181104)'!M86,'1回戦スケジュール(181104)'!N86,IF('1回戦スケジュール(181104)'!K88&gt;'1回戦スケジュール(181104)'!M88,'1回戦スケジュール(181104)'!J86,IF('1回戦スケジュール(181104)'!K88&lt;'1回戦スケジュール(181104)'!M88,'1回戦スケジュール(181104)'!N86)))))</f>
        <v>別保ＳＦＣ</v>
      </c>
      <c r="K17" s="545">
        <v>1</v>
      </c>
      <c r="L17" s="543" t="s">
        <v>65</v>
      </c>
      <c r="M17" s="545">
        <v>5</v>
      </c>
      <c r="N17" s="540" t="str">
        <f>tournament!AO25</f>
        <v>中津沖代ＪＳＣ</v>
      </c>
      <c r="O17" s="530" t="s">
        <v>68</v>
      </c>
    </row>
    <row r="18" spans="1:15" ht="18.75" customHeight="1" x14ac:dyDescent="0.4">
      <c r="A18" s="537"/>
      <c r="B18" s="562"/>
      <c r="C18" s="559"/>
      <c r="D18" s="560"/>
      <c r="E18" s="561"/>
      <c r="F18" s="557"/>
      <c r="G18" s="531"/>
      <c r="H18" s="26"/>
      <c r="I18" s="537"/>
      <c r="J18" s="533"/>
      <c r="K18" s="539"/>
      <c r="L18" s="544"/>
      <c r="M18" s="546"/>
      <c r="N18" s="541"/>
      <c r="O18" s="531"/>
    </row>
    <row r="19" spans="1:15" ht="18.75" customHeight="1" x14ac:dyDescent="0.4">
      <c r="A19" s="538"/>
      <c r="B19" s="563"/>
      <c r="C19" s="132"/>
      <c r="D19" s="132" t="s">
        <v>67</v>
      </c>
      <c r="E19" s="132"/>
      <c r="F19" s="558"/>
      <c r="G19" s="531"/>
      <c r="H19" s="26"/>
      <c r="I19" s="538"/>
      <c r="J19" s="534"/>
      <c r="K19" s="133"/>
      <c r="L19" s="27" t="s">
        <v>67</v>
      </c>
      <c r="M19" s="27"/>
      <c r="N19" s="542"/>
      <c r="O19" s="531"/>
    </row>
    <row r="20" spans="1:15" ht="18.75" customHeight="1" x14ac:dyDescent="0.4">
      <c r="A20" s="536" t="s">
        <v>548</v>
      </c>
      <c r="B20" s="522" t="str">
        <f>tournament!B15</f>
        <v>カティオーラフットボールクラブＵ－１２</v>
      </c>
      <c r="C20" s="520">
        <v>4</v>
      </c>
      <c r="D20" s="518" t="s">
        <v>65</v>
      </c>
      <c r="E20" s="520">
        <v>0</v>
      </c>
      <c r="F20" s="556" t="str">
        <f>IF('1回戦スケジュール(181104)'!K35="","M1勝",IF('1回戦スケジュール(181104)'!K35&gt;'1回戦スケジュール(181104)'!M35,'1回戦スケジュール(181104)'!J35,IF('1回戦スケジュール(181104)'!K35&lt;'1回戦スケジュール(181104)'!M35,'1回戦スケジュール(181104)'!N35,IF('1回戦スケジュール(181104)'!K37&gt;'1回戦スケジュール(181104)'!M37,'1回戦スケジュール(181104)'!J35,IF('1回戦スケジュール(181104)'!K37&lt;'1回戦スケジュール(181104)'!M37,'1回戦スケジュール(181104)'!N35)))))</f>
        <v>金池長浜サッカースポーツ少年団</v>
      </c>
      <c r="G20" s="530" t="s">
        <v>69</v>
      </c>
      <c r="H20" s="26"/>
      <c r="I20" s="536" t="s">
        <v>456</v>
      </c>
      <c r="J20" s="547" t="str">
        <f>IF('1回戦スケジュール(181104)'!C41="","M21勝",IF('1回戦スケジュール(181104)'!C41&gt;'1回戦スケジュール(181104)'!E41,'1回戦スケジュール(181104)'!B41,IF('1回戦スケジュール(181104)'!C41&lt;'1回戦スケジュール(181104)'!E41,'1回戦スケジュール(181104)'!F41,IF('1回戦スケジュール(181104)'!C43&gt;'1回戦スケジュール(181104)'!E43,'1回戦スケジュール(181104)'!B41,IF('1回戦スケジュール(181104)'!C43&lt;'1回戦スケジュール(181104)'!E43,'1回戦スケジュール(181104)'!F41)))))</f>
        <v>宗方サッカークラブ</v>
      </c>
      <c r="K20" s="545">
        <v>10</v>
      </c>
      <c r="L20" s="543" t="s">
        <v>65</v>
      </c>
      <c r="M20" s="545">
        <v>0</v>
      </c>
      <c r="N20" s="540" t="str">
        <f>IF('1回戦スケジュール(181104)'!K23="","M22勝",IF('1回戦スケジュール(181104)'!K23&gt;'1回戦スケジュール(181104)'!M23,'1回戦スケジュール(181104)'!J23,IF('1回戦スケジュール(181104)'!K23&lt;'1回戦スケジュール(181104)'!M23,'1回戦スケジュール(181104)'!N23,IF('1回戦スケジュール(181104)'!K25&gt;'1回戦スケジュール(181104)'!M25,'1回戦スケジュール(181104)'!J23,IF('1回戦スケジュール(181104)'!K25&lt;'1回戦スケジュール(181104)'!M25,'1回戦スケジュール(181104)'!N23)))))</f>
        <v>敷戸サッカースポーツ少年団</v>
      </c>
      <c r="O20" s="530" t="s">
        <v>69</v>
      </c>
    </row>
    <row r="21" spans="1:15" ht="18.75" customHeight="1" x14ac:dyDescent="0.4">
      <c r="A21" s="537"/>
      <c r="B21" s="562"/>
      <c r="C21" s="559"/>
      <c r="D21" s="560"/>
      <c r="E21" s="561"/>
      <c r="F21" s="557"/>
      <c r="G21" s="531"/>
      <c r="H21" s="26"/>
      <c r="I21" s="537"/>
      <c r="J21" s="533"/>
      <c r="K21" s="539"/>
      <c r="L21" s="544"/>
      <c r="M21" s="546"/>
      <c r="N21" s="541"/>
      <c r="O21" s="531"/>
    </row>
    <row r="22" spans="1:15" ht="18.75" customHeight="1" x14ac:dyDescent="0.4">
      <c r="A22" s="538"/>
      <c r="B22" s="562"/>
      <c r="C22" s="158"/>
      <c r="D22" s="158" t="s">
        <v>67</v>
      </c>
      <c r="E22" s="158"/>
      <c r="F22" s="557"/>
      <c r="G22" s="531"/>
      <c r="H22" s="26"/>
      <c r="I22" s="538"/>
      <c r="J22" s="534"/>
      <c r="K22" s="131"/>
      <c r="L22" s="27" t="s">
        <v>67</v>
      </c>
      <c r="M22" s="133"/>
      <c r="N22" s="542"/>
      <c r="O22" s="531"/>
    </row>
    <row r="23" spans="1:15" ht="18.75" customHeight="1" x14ac:dyDescent="0.4">
      <c r="A23" s="536" t="s">
        <v>549</v>
      </c>
      <c r="B23" s="522" t="str">
        <f>IF('1回戦スケジュール(181104)'!K17="","M2勝",IF('1回戦スケジュール(181104)'!K17&gt;'1回戦スケジュール(181104)'!M17,'1回戦スケジュール(181104)'!J17,IF('1回戦スケジュール(181104)'!K17&lt;'1回戦スケジュール(181104)'!M17,'1回戦スケジュール(181104)'!N17,IF('1回戦スケジュール(181104)'!K19&gt;'1回戦スケジュール(181104)'!M19,'1回戦スケジュール(181104)'!J17,IF('1回戦スケジュール(181104)'!K19&lt;'1回戦スケジュール(181104)'!M19,'1回戦スケジュール(181104)'!N17)))))</f>
        <v>スマイス　セレソン　スポーツクラブ</v>
      </c>
      <c r="C23" s="520">
        <v>1</v>
      </c>
      <c r="D23" s="518" t="s">
        <v>65</v>
      </c>
      <c r="E23" s="520">
        <v>1</v>
      </c>
      <c r="F23" s="556" t="str">
        <f>IF('1回戦スケジュール(181104)'!C17="","M3勝",IF('1回戦スケジュール(181104)'!C17&gt;'1回戦スケジュール(181104)'!E17,'1回戦スケジュール(181104)'!B17,IF('1回戦スケジュール(181104)'!C17&lt;'1回戦スケジュール(181104)'!E17,'1回戦スケジュール(181104)'!F17,IF('1回戦スケジュール(181104)'!C19&gt;'1回戦スケジュール(181104)'!E19,'1回戦スケジュール(181104)'!B17,IF('1回戦スケジュール(181104)'!C19&lt;'1回戦スケジュール(181104)'!E19,'1回戦スケジュール(181104)'!F17)))))</f>
        <v>判田サッカースポーツ少年団</v>
      </c>
      <c r="G23" s="530" t="s">
        <v>71</v>
      </c>
      <c r="H23" s="26"/>
      <c r="I23" s="536" t="s">
        <v>457</v>
      </c>
      <c r="J23" s="547" t="str">
        <f>IF('1回戦スケジュール(181104)'!K47="","M23勝",IF('1回戦スケジュール(181104)'!K47&gt;'1回戦スケジュール(181104)'!M47,'1回戦スケジュール(181104)'!J47,IF('1回戦スケジュール(181104)'!K47&lt;'1回戦スケジュール(181104)'!M47,'1回戦スケジュール(181104)'!N47,IF('1回戦スケジュール(181104)'!K49&gt;'1回戦スケジュール(181104)'!M49,'1回戦スケジュール(181104)'!J47,IF('1回戦スケジュール(181104)'!K49&lt;'1回戦スケジュール(181104)'!M49,'1回戦スケジュール(181104)'!N47)))))</f>
        <v>カティオーラフットボールクラブ　大在</v>
      </c>
      <c r="K23" s="545">
        <v>6</v>
      </c>
      <c r="L23" s="543" t="s">
        <v>65</v>
      </c>
      <c r="M23" s="545">
        <v>0</v>
      </c>
      <c r="N23" s="540" t="str">
        <f>tournament!AO39</f>
        <v>ＦＣ　ＷＡＹＳ</v>
      </c>
      <c r="O23" s="530" t="s">
        <v>71</v>
      </c>
    </row>
    <row r="24" spans="1:15" ht="18.75" customHeight="1" x14ac:dyDescent="0.4">
      <c r="A24" s="537"/>
      <c r="B24" s="562"/>
      <c r="C24" s="564"/>
      <c r="D24" s="560"/>
      <c r="E24" s="561"/>
      <c r="F24" s="557"/>
      <c r="G24" s="531"/>
      <c r="H24" s="26"/>
      <c r="I24" s="537"/>
      <c r="J24" s="533"/>
      <c r="K24" s="539"/>
      <c r="L24" s="544"/>
      <c r="M24" s="546"/>
      <c r="N24" s="541"/>
      <c r="O24" s="531"/>
    </row>
    <row r="25" spans="1:15" ht="18.75" customHeight="1" x14ac:dyDescent="0.4">
      <c r="A25" s="538"/>
      <c r="B25" s="563"/>
      <c r="C25" s="132">
        <v>1</v>
      </c>
      <c r="D25" s="132" t="s">
        <v>67</v>
      </c>
      <c r="E25" s="132">
        <v>3</v>
      </c>
      <c r="F25" s="558"/>
      <c r="G25" s="531"/>
      <c r="H25" s="26"/>
      <c r="I25" s="538"/>
      <c r="J25" s="534"/>
      <c r="K25" s="133"/>
      <c r="L25" s="27" t="s">
        <v>67</v>
      </c>
      <c r="M25" s="27"/>
      <c r="N25" s="542"/>
      <c r="O25" s="531"/>
    </row>
    <row r="26" spans="1:15" ht="18.75" customHeight="1" x14ac:dyDescent="0.4">
      <c r="A26" s="536" t="s">
        <v>524</v>
      </c>
      <c r="B26" s="522" t="str">
        <f>IF(C14="","①勝ち",IF(C14&gt;E14,B14,IF(C14&lt;E14,F14,IF(C16&gt;E16,B14,IF(C16&lt;E16,F14)))))</f>
        <v>ＦＣアリアーレ</v>
      </c>
      <c r="C26" s="520">
        <v>0</v>
      </c>
      <c r="D26" s="518" t="s">
        <v>65</v>
      </c>
      <c r="E26" s="520">
        <v>1</v>
      </c>
      <c r="F26" s="527" t="str">
        <f>IF(C17="","②勝ち",IF(C17&gt;E17,B17,IF(C17&lt;E17,F17,IF(C19&gt;E19,B17,IF(C19&lt;E19,F17)))))</f>
        <v>ＫＩＮＧＳ　ＦＯＯＴＢＡＬＬＣＬＵＢ　Ｕ－１２</v>
      </c>
      <c r="G26" s="530" t="s">
        <v>72</v>
      </c>
      <c r="H26" s="126"/>
      <c r="I26" s="536" t="s">
        <v>142</v>
      </c>
      <c r="J26" s="522" t="str">
        <f>IF(K14="","①勝ち",IF(K14&gt;M14,J14,IF(K14&lt;M14,N14,IF(K16&gt;M16,J14,IF(K16&lt;M16,N14)))))</f>
        <v>桃園サッカースポーツ少年団</v>
      </c>
      <c r="K26" s="520">
        <v>0</v>
      </c>
      <c r="L26" s="518" t="s">
        <v>65</v>
      </c>
      <c r="M26" s="520">
        <v>5</v>
      </c>
      <c r="N26" s="527" t="str">
        <f>IF(K17="","②勝ち",IF(K17&gt;M17,J17,IF(K17&lt;M17,N17,IF(K19&gt;M19,J17,IF(K19&lt;M19,N17)))))</f>
        <v>中津沖代ＪＳＣ</v>
      </c>
      <c r="O26" s="530" t="s">
        <v>72</v>
      </c>
    </row>
    <row r="27" spans="1:15" ht="18.75" customHeight="1" x14ac:dyDescent="0.4">
      <c r="A27" s="537"/>
      <c r="B27" s="523"/>
      <c r="C27" s="535"/>
      <c r="D27" s="519"/>
      <c r="E27" s="521"/>
      <c r="F27" s="528"/>
      <c r="G27" s="531"/>
      <c r="H27" s="126"/>
      <c r="I27" s="537"/>
      <c r="J27" s="523"/>
      <c r="K27" s="539"/>
      <c r="L27" s="519"/>
      <c r="M27" s="521"/>
      <c r="N27" s="528"/>
      <c r="O27" s="531"/>
    </row>
    <row r="28" spans="1:15" ht="18.75" customHeight="1" x14ac:dyDescent="0.4">
      <c r="A28" s="538"/>
      <c r="B28" s="524"/>
      <c r="C28" s="42"/>
      <c r="D28" s="42" t="s">
        <v>67</v>
      </c>
      <c r="E28" s="42"/>
      <c r="F28" s="529"/>
      <c r="G28" s="531"/>
      <c r="H28" s="126"/>
      <c r="I28" s="538"/>
      <c r="J28" s="524"/>
      <c r="K28" s="42"/>
      <c r="L28" s="42" t="s">
        <v>67</v>
      </c>
      <c r="M28" s="42"/>
      <c r="N28" s="529"/>
      <c r="O28" s="531"/>
    </row>
    <row r="29" spans="1:15" ht="18.75" customHeight="1" x14ac:dyDescent="0.4">
      <c r="A29" s="536" t="s">
        <v>525</v>
      </c>
      <c r="B29" s="522" t="str">
        <f>IF(C20="","③勝ち",IF(C20&gt;E20,B20,IF(C20&lt;E20,F20,IF(C22&gt;E22,B20,IF(C22&lt;E22,F20)))))</f>
        <v>カティオーラフットボールクラブＵ－１２</v>
      </c>
      <c r="C29" s="520">
        <v>1</v>
      </c>
      <c r="D29" s="518" t="s">
        <v>65</v>
      </c>
      <c r="E29" s="520">
        <v>1</v>
      </c>
      <c r="F29" s="527" t="str">
        <f>IF(C23="","④勝ち",IF(C23&gt;E23,B23,IF(C23&lt;E23,F23,IF(C25&gt;E25,B23,IF(C25&lt;E25,F23)))))</f>
        <v>判田サッカースポーツ少年団</v>
      </c>
      <c r="G29" s="530" t="s">
        <v>70</v>
      </c>
      <c r="I29" s="536" t="s">
        <v>143</v>
      </c>
      <c r="J29" s="522" t="str">
        <f>IF(K20="","③勝ち",IF(K20&gt;M20,J20,IF(K20&lt;M20,N20,IF(K22&gt;M22,J20,IF(K22&lt;M22,N20)))))</f>
        <v>宗方サッカークラブ</v>
      </c>
      <c r="K29" s="520">
        <v>3</v>
      </c>
      <c r="L29" s="518" t="s">
        <v>65</v>
      </c>
      <c r="M29" s="520">
        <v>1</v>
      </c>
      <c r="N29" s="527" t="str">
        <f>IF(K23="","④勝ち",IF(K23&gt;M23,J23,IF(K23&lt;M23,N23,IF(K25&gt;M25,J23,IF(K25&lt;M25,N23)))))</f>
        <v>カティオーラフットボールクラブ　大在</v>
      </c>
      <c r="O29" s="530" t="s">
        <v>70</v>
      </c>
    </row>
    <row r="30" spans="1:15" ht="18.75" customHeight="1" x14ac:dyDescent="0.4">
      <c r="A30" s="537"/>
      <c r="B30" s="523"/>
      <c r="C30" s="535"/>
      <c r="D30" s="519"/>
      <c r="E30" s="521"/>
      <c r="F30" s="528"/>
      <c r="G30" s="531"/>
      <c r="I30" s="537"/>
      <c r="J30" s="523"/>
      <c r="K30" s="539"/>
      <c r="L30" s="519"/>
      <c r="M30" s="521"/>
      <c r="N30" s="528"/>
      <c r="O30" s="531"/>
    </row>
    <row r="31" spans="1:15" ht="18.75" customHeight="1" x14ac:dyDescent="0.4">
      <c r="A31" s="538"/>
      <c r="B31" s="524"/>
      <c r="C31" s="42">
        <v>3</v>
      </c>
      <c r="D31" s="42" t="s">
        <v>67</v>
      </c>
      <c r="E31" s="42">
        <v>2</v>
      </c>
      <c r="F31" s="529"/>
      <c r="G31" s="531"/>
      <c r="I31" s="538"/>
      <c r="J31" s="524"/>
      <c r="K31" s="42"/>
      <c r="L31" s="42" t="s">
        <v>67</v>
      </c>
      <c r="M31" s="42"/>
      <c r="N31" s="529"/>
      <c r="O31" s="531"/>
    </row>
    <row r="32" spans="1:15" ht="18.75" customHeight="1" x14ac:dyDescent="0.4">
      <c r="A32" s="26"/>
      <c r="B32" s="26"/>
      <c r="C32" s="26"/>
      <c r="D32" s="26"/>
      <c r="E32" s="26"/>
      <c r="F32" s="26"/>
      <c r="G32" s="26"/>
      <c r="I32" s="26"/>
      <c r="J32" s="26"/>
      <c r="K32" s="26"/>
      <c r="L32" s="26"/>
      <c r="M32" s="26"/>
      <c r="N32" s="26"/>
      <c r="O32" s="26"/>
    </row>
    <row r="33" spans="1:15" ht="18.75" customHeight="1" x14ac:dyDescent="0.4"/>
    <row r="34" spans="1:15" ht="18.75" customHeight="1" x14ac:dyDescent="0.4">
      <c r="A34" s="25" t="s">
        <v>63</v>
      </c>
      <c r="B34" s="26" t="str">
        <f>B6</f>
        <v>中津Ⅱ</v>
      </c>
      <c r="C34" s="549" t="str">
        <f>D6</f>
        <v>三光総合運動公園(多目的広場)</v>
      </c>
      <c r="D34" s="549"/>
      <c r="E34" s="549"/>
      <c r="F34" s="549"/>
      <c r="G34" s="26" t="s">
        <v>64</v>
      </c>
      <c r="I34" s="25" t="s">
        <v>63</v>
      </c>
      <c r="J34" s="26" t="str">
        <f>J6</f>
        <v>豊肥Ⅱ</v>
      </c>
      <c r="K34" s="549" t="str">
        <f>L6</f>
        <v>ｻﾝ・ｽﾎﾟｰﾂﾗﾝﾄﾞみえ</v>
      </c>
      <c r="L34" s="549"/>
      <c r="M34" s="549"/>
      <c r="N34" s="549"/>
      <c r="O34" s="26" t="s">
        <v>64</v>
      </c>
    </row>
    <row r="35" spans="1:15" ht="18.75" customHeight="1" x14ac:dyDescent="0.4">
      <c r="A35" s="536" t="s">
        <v>442</v>
      </c>
      <c r="B35" s="547" t="str">
        <f>tournament!B41</f>
        <v>アトレチコエラン横瀬</v>
      </c>
      <c r="C35" s="545">
        <v>6</v>
      </c>
      <c r="D35" s="543" t="s">
        <v>65</v>
      </c>
      <c r="E35" s="545">
        <v>0</v>
      </c>
      <c r="F35" s="540" t="str">
        <f>IF('1回戦スケジュール(181104)'!K29="","M6勝",IF('1回戦スケジュール(181104)'!K29&gt;'1回戦スケジュール(181104)'!M29,'1回戦スケジュール(181104)'!J29,IF('1回戦スケジュール(181104)'!K29&lt;'1回戦スケジュール(181104)'!M29,'1回戦スケジュール(181104)'!N29,IF('1回戦スケジュール(181104)'!K31&gt;'1回戦スケジュール(181104)'!M31,'1回戦スケジュール(181104)'!J29,IF('1回戦スケジュール(181104)'!K31&lt;'1回戦スケジュール(181104)'!M31,'1回戦スケジュール(181104)'!N29)))))</f>
        <v>東陽フットボールクラブ</v>
      </c>
      <c r="G35" s="530" t="s">
        <v>66</v>
      </c>
      <c r="H35" s="26"/>
      <c r="I35" s="536" t="s">
        <v>458</v>
      </c>
      <c r="J35" s="547" t="str">
        <f>tournament!AO41</f>
        <v>ＯＫＹ山香サッカークラブ</v>
      </c>
      <c r="K35" s="545">
        <v>0</v>
      </c>
      <c r="L35" s="543" t="s">
        <v>65</v>
      </c>
      <c r="M35" s="545">
        <v>2</v>
      </c>
      <c r="N35" s="540" t="str">
        <f>IF('1回戦スケジュール(181104)'!C26="","M24勝",IF('1回戦スケジュール(181104)'!C26&gt;'1回戦スケジュール(181104)'!E26,'1回戦スケジュール(181104)'!B26,IF('1回戦スケジュール(181104)'!C26&lt;'1回戦スケジュール(181104)'!E26,'1回戦スケジュール(181104)'!F26,IF('1回戦スケジュール(181104)'!C28&gt;'1回戦スケジュール(181104)'!E28,'1回戦スケジュール(181104)'!B26,IF('1回戦スケジュール(181104)'!C28&lt;'1回戦スケジュール(181104)'!E28,'1回戦スケジュール(181104)'!F26)))))</f>
        <v>スマイス・セレソン　Ｂ</v>
      </c>
      <c r="O35" s="554" t="s">
        <v>555</v>
      </c>
    </row>
    <row r="36" spans="1:15" ht="18.75" customHeight="1" x14ac:dyDescent="0.4">
      <c r="A36" s="537"/>
      <c r="B36" s="533"/>
      <c r="C36" s="551"/>
      <c r="D36" s="544"/>
      <c r="E36" s="546"/>
      <c r="F36" s="541"/>
      <c r="G36" s="531"/>
      <c r="H36" s="26"/>
      <c r="I36" s="537"/>
      <c r="J36" s="533"/>
      <c r="K36" s="551"/>
      <c r="L36" s="544"/>
      <c r="M36" s="546"/>
      <c r="N36" s="541"/>
      <c r="O36" s="555"/>
    </row>
    <row r="37" spans="1:15" ht="18.75" customHeight="1" x14ac:dyDescent="0.4">
      <c r="A37" s="538"/>
      <c r="B37" s="534"/>
      <c r="C37" s="27"/>
      <c r="D37" s="27" t="s">
        <v>67</v>
      </c>
      <c r="E37" s="133"/>
      <c r="F37" s="542"/>
      <c r="G37" s="531"/>
      <c r="H37" s="26"/>
      <c r="I37" s="538"/>
      <c r="J37" s="534"/>
      <c r="K37" s="27"/>
      <c r="L37" s="27" t="s">
        <v>67</v>
      </c>
      <c r="M37" s="131"/>
      <c r="N37" s="542"/>
      <c r="O37" s="555"/>
    </row>
    <row r="38" spans="1:15" ht="18.75" customHeight="1" x14ac:dyDescent="0.4">
      <c r="A38" s="536" t="s">
        <v>443</v>
      </c>
      <c r="B38" s="547" t="str">
        <f>IF('1回戦スケジュール(181104)'!C20="","M7勝",IF('1回戦スケジュール(181104)'!C20&gt;'1回戦スケジュール(181104)'!E20,'1回戦スケジュール(181104)'!B20,IF('1回戦スケジュール(181104)'!C20&lt;'1回戦スケジュール(181104)'!E20,'1回戦スケジュール(181104)'!F20,IF('1回戦スケジュール(181104)'!C22&gt;'1回戦スケジュール(181104)'!E22,'1回戦スケジュール(181104)'!B20,IF('1回戦スケジュール(181104)'!C22&lt;'1回戦スケジュール(181104)'!E22,'1回戦スケジュール(181104)'!F20)))))</f>
        <v>明治サッカースポーツ少年団</v>
      </c>
      <c r="C38" s="545">
        <v>1</v>
      </c>
      <c r="D38" s="543" t="s">
        <v>65</v>
      </c>
      <c r="E38" s="545">
        <v>1</v>
      </c>
      <c r="F38" s="540" t="str">
        <f>IF('1回戦スケジュール(181103)'!C14="","M8勝",IF('1回戦スケジュール(181103)'!C14&gt;'1回戦スケジュール(181103)'!E14,'1回戦スケジュール(181103)'!B14,IF('1回戦スケジュール(181103)'!C14&lt;'1回戦スケジュール(181103)'!E14,'1回戦スケジュール(181103)'!F14,IF('1回戦スケジュール(181103)'!C16&gt;'1回戦スケジュール(181103)'!E16,'1回戦スケジュール(181103)'!B14,IF('1回戦スケジュール(181103)'!C16&lt;'1回戦スケジュール(181103)'!E16,'1回戦スケジュール(181103)'!F14)))))</f>
        <v>別府フットボールクラブ．ミネルバＵ－１２</v>
      </c>
      <c r="G38" s="530" t="s">
        <v>68</v>
      </c>
      <c r="H38" s="26"/>
      <c r="I38" s="536" t="s">
        <v>459</v>
      </c>
      <c r="J38" s="547" t="str">
        <f>IF('1回戦スケジュール(181104)'!C65="","M25勝",IF('1回戦スケジュール(181104)'!C65&gt;'1回戦スケジュール(181104)'!E65,'1回戦スケジュール(181104)'!B65,IF('1回戦スケジュール(181104)'!C65&lt;'1回戦スケジュール(181104)'!E65,'1回戦スケジュール(181104)'!F65,IF('1回戦スケジュール(181104)'!C67&gt;'1回戦スケジュール(181104)'!E67,'1回戦スケジュール(181104)'!B65,IF('1回戦スケジュール(181104)'!C67&lt;'1回戦スケジュール(181104)'!E67,'1回戦スケジュール(181104)'!F65)))))</f>
        <v>ヴェルスパ大分　Ｕ－１２</v>
      </c>
      <c r="K38" s="545">
        <v>2</v>
      </c>
      <c r="L38" s="543" t="s">
        <v>65</v>
      </c>
      <c r="M38" s="545">
        <v>2</v>
      </c>
      <c r="N38" s="540" t="str">
        <f>tournament!AO51</f>
        <v>ドリームキッズサッカークラブ</v>
      </c>
      <c r="O38" s="552" t="s">
        <v>553</v>
      </c>
    </row>
    <row r="39" spans="1:15" ht="18.75" customHeight="1" x14ac:dyDescent="0.4">
      <c r="A39" s="537"/>
      <c r="B39" s="533"/>
      <c r="C39" s="551"/>
      <c r="D39" s="544"/>
      <c r="E39" s="546"/>
      <c r="F39" s="541"/>
      <c r="G39" s="531"/>
      <c r="H39" s="26"/>
      <c r="I39" s="537"/>
      <c r="J39" s="533"/>
      <c r="K39" s="539"/>
      <c r="L39" s="544"/>
      <c r="M39" s="546"/>
      <c r="N39" s="541"/>
      <c r="O39" s="553"/>
    </row>
    <row r="40" spans="1:15" ht="18.75" customHeight="1" x14ac:dyDescent="0.4">
      <c r="A40" s="538"/>
      <c r="B40" s="534"/>
      <c r="C40" s="27">
        <v>4</v>
      </c>
      <c r="D40" s="27" t="s">
        <v>67</v>
      </c>
      <c r="E40" s="133">
        <v>5</v>
      </c>
      <c r="F40" s="542"/>
      <c r="G40" s="531"/>
      <c r="H40" s="26"/>
      <c r="I40" s="538"/>
      <c r="J40" s="534"/>
      <c r="K40" s="131">
        <v>3</v>
      </c>
      <c r="L40" s="27" t="s">
        <v>67</v>
      </c>
      <c r="M40" s="27">
        <v>4</v>
      </c>
      <c r="N40" s="542"/>
      <c r="O40" s="553"/>
    </row>
    <row r="41" spans="1:15" ht="18.75" customHeight="1" x14ac:dyDescent="0.4">
      <c r="A41" s="536" t="s">
        <v>444</v>
      </c>
      <c r="B41" s="547" t="str">
        <f>tournament!B55</f>
        <v>Ｓｈｙｎｔ　ＦＣ</v>
      </c>
      <c r="C41" s="545">
        <v>5</v>
      </c>
      <c r="D41" s="543" t="s">
        <v>65</v>
      </c>
      <c r="E41" s="545">
        <v>2</v>
      </c>
      <c r="F41" s="540" t="str">
        <f>IF('1回戦スケジュール(181104)'!K59="","M9勝",IF('1回戦スケジュール(181104)'!K59&gt;'1回戦スケジュール(181104)'!M59,'1回戦スケジュール(181104)'!J59,IF('1回戦スケジュール(181104)'!K59&lt;'1回戦スケジュール(181104)'!M59,'1回戦スケジュール(181104)'!N59,IF('1回戦スケジュール(181104)'!K61&gt;'1回戦スケジュール(181104)'!M61,'1回戦スケジュール(181104)'!J59,IF('1回戦スケジュール(181104)'!K61&lt;'1回戦スケジュール(181104)'!M61,'1回戦スケジュール(181104)'!N59)))))</f>
        <v>四日市北ＪＦＣ</v>
      </c>
      <c r="G41" s="530" t="s">
        <v>69</v>
      </c>
      <c r="H41" s="26"/>
      <c r="I41" s="536" t="s">
        <v>460</v>
      </c>
      <c r="J41" s="547" t="str">
        <f>tournament!AO55</f>
        <v>スマイス・セレソン</v>
      </c>
      <c r="K41" s="545">
        <v>5</v>
      </c>
      <c r="L41" s="543" t="s">
        <v>65</v>
      </c>
      <c r="M41" s="545">
        <v>0</v>
      </c>
      <c r="N41" s="540" t="str">
        <f>IF('1回戦スケジュール(181104)'!K62="","M26勝",IF('1回戦スケジュール(181104)'!K62&gt;'1回戦スケジュール(181104)'!M62,'1回戦スケジュール(181104)'!J62,IF('1回戦スケジュール(181104)'!K62&lt;'1回戦スケジュール(181104)'!M62,'1回戦スケジュール(181104)'!N62,IF('1回戦スケジュール(181104)'!K64&gt;'1回戦スケジュール(181104)'!M64,'1回戦スケジュール(181104)'!J62,IF('1回戦スケジュール(181104)'!K64&lt;'1回戦スケジュール(181104)'!M64,'1回戦スケジュール(181104)'!N62)))))</f>
        <v>鶴岡Ｓ―ｐｌａｙ・ＭＩＮＡＭＩ</v>
      </c>
      <c r="O41" s="552" t="s">
        <v>554</v>
      </c>
    </row>
    <row r="42" spans="1:15" ht="18.75" customHeight="1" x14ac:dyDescent="0.4">
      <c r="A42" s="537"/>
      <c r="B42" s="533"/>
      <c r="C42" s="551"/>
      <c r="D42" s="544"/>
      <c r="E42" s="546"/>
      <c r="F42" s="541"/>
      <c r="G42" s="531"/>
      <c r="H42" s="26"/>
      <c r="I42" s="537"/>
      <c r="J42" s="533"/>
      <c r="K42" s="551"/>
      <c r="L42" s="544"/>
      <c r="M42" s="546"/>
      <c r="N42" s="541"/>
      <c r="O42" s="553"/>
    </row>
    <row r="43" spans="1:15" ht="18.75" customHeight="1" x14ac:dyDescent="0.4">
      <c r="A43" s="538"/>
      <c r="B43" s="534"/>
      <c r="C43" s="27"/>
      <c r="D43" s="27" t="s">
        <v>67</v>
      </c>
      <c r="E43" s="133"/>
      <c r="F43" s="542"/>
      <c r="G43" s="531"/>
      <c r="H43" s="26"/>
      <c r="I43" s="538"/>
      <c r="J43" s="534"/>
      <c r="K43" s="27"/>
      <c r="L43" s="27" t="s">
        <v>67</v>
      </c>
      <c r="M43" s="133"/>
      <c r="N43" s="542"/>
      <c r="O43" s="553"/>
    </row>
    <row r="44" spans="1:15" ht="18.75" customHeight="1" x14ac:dyDescent="0.4">
      <c r="A44" s="536" t="s">
        <v>445</v>
      </c>
      <c r="B44" s="547" t="str">
        <f>IF('1回戦スケジュール(181104)'!C35="","M10勝",IF('1回戦スケジュール(181104)'!C35&gt;'1回戦スケジュール(181104)'!E35,'1回戦スケジュール(181104)'!B35,IF('1回戦スケジュール(181104)'!C35&lt;'1回戦スケジュール(181104)'!E35,'1回戦スケジュール(181104)'!F35,IF('1回戦スケジュール(181104)'!C37&gt;'1回戦スケジュール(181104)'!E37,'1回戦スケジュール(181104)'!B35,IF('1回戦スケジュール(181104)'!C37&lt;'1回戦スケジュール(181104)'!E37,'1回戦スケジュール(181104)'!F35)))))</f>
        <v>田尻サッカースポーツ少年団</v>
      </c>
      <c r="C44" s="545">
        <v>1</v>
      </c>
      <c r="D44" s="543" t="s">
        <v>65</v>
      </c>
      <c r="E44" s="545">
        <v>4</v>
      </c>
      <c r="F44" s="540" t="str">
        <f>tournament!B65</f>
        <v>ブルーウイングフットボールクラブ</v>
      </c>
      <c r="G44" s="530" t="s">
        <v>71</v>
      </c>
      <c r="H44" s="26"/>
      <c r="I44" s="536" t="s">
        <v>461</v>
      </c>
      <c r="J44" s="547" t="str">
        <f>IF('1回戦スケジュール(181104)'!C44="","M27勝",IF('1回戦スケジュール(181104)'!C44&gt;'1回戦スケジュール(181104)'!E44,'1回戦スケジュール(181104)'!B44,IF('1回戦スケジュール(181104)'!C44&lt;'1回戦スケジュール(181104)'!E44,'1回戦スケジュール(181104)'!F44,IF('1回戦スケジュール(181104)'!C46&gt;'1回戦スケジュール(181104)'!E46,'1回戦スケジュール(181104)'!B44,IF('1回戦スケジュール(181104)'!C46&lt;'1回戦スケジュール(181104)'!E46,'1回戦スケジュール(181104)'!F44)))))</f>
        <v>ヴィンクラッソ大分ＦＣジュニア</v>
      </c>
      <c r="K44" s="545">
        <v>1</v>
      </c>
      <c r="L44" s="543" t="s">
        <v>65</v>
      </c>
      <c r="M44" s="545">
        <v>1</v>
      </c>
      <c r="N44" s="540" t="str">
        <f>tournament!AO65</f>
        <v>ＦＣ大野</v>
      </c>
      <c r="O44" s="530" t="s">
        <v>71</v>
      </c>
    </row>
    <row r="45" spans="1:15" ht="18.75" customHeight="1" x14ac:dyDescent="0.4">
      <c r="A45" s="537"/>
      <c r="B45" s="533"/>
      <c r="C45" s="539"/>
      <c r="D45" s="544"/>
      <c r="E45" s="546"/>
      <c r="F45" s="541"/>
      <c r="G45" s="531"/>
      <c r="H45" s="26"/>
      <c r="I45" s="537"/>
      <c r="J45" s="533"/>
      <c r="K45" s="539"/>
      <c r="L45" s="544"/>
      <c r="M45" s="546"/>
      <c r="N45" s="541"/>
      <c r="O45" s="531"/>
    </row>
    <row r="46" spans="1:15" ht="18.75" customHeight="1" x14ac:dyDescent="0.4">
      <c r="A46" s="538"/>
      <c r="B46" s="534"/>
      <c r="C46" s="209"/>
      <c r="D46" s="209" t="s">
        <v>67</v>
      </c>
      <c r="E46" s="209"/>
      <c r="F46" s="542"/>
      <c r="G46" s="531"/>
      <c r="H46" s="26"/>
      <c r="I46" s="538"/>
      <c r="J46" s="534"/>
      <c r="K46" s="131">
        <v>3</v>
      </c>
      <c r="L46" s="27" t="s">
        <v>67</v>
      </c>
      <c r="M46" s="27">
        <v>2</v>
      </c>
      <c r="N46" s="542"/>
      <c r="O46" s="531"/>
    </row>
    <row r="47" spans="1:15" ht="18.75" customHeight="1" x14ac:dyDescent="0.4">
      <c r="A47" s="536" t="s">
        <v>136</v>
      </c>
      <c r="B47" s="522" t="str">
        <f>IF(C35="","①勝ち",IF(C35&gt;E35,B35,IF(C35&lt;E35,F35,IF(C37&gt;E37,B35,IF(C37&lt;E37,F35)))))</f>
        <v>アトレチコエラン横瀬</v>
      </c>
      <c r="C47" s="520">
        <v>2</v>
      </c>
      <c r="D47" s="518" t="s">
        <v>65</v>
      </c>
      <c r="E47" s="520">
        <v>2</v>
      </c>
      <c r="F47" s="527" t="str">
        <f>IF(C38="","②勝ち",IF(C38&gt;E38,B38,IF(C38&lt;E38,F38,IF(C40&gt;E40,B38,IF(C40&lt;E40,F38)))))</f>
        <v>別府フットボールクラブ．ミネルバＵ－１２</v>
      </c>
      <c r="G47" s="530" t="s">
        <v>72</v>
      </c>
      <c r="H47" s="126"/>
      <c r="I47" s="536" t="s">
        <v>144</v>
      </c>
      <c r="J47" s="522" t="str">
        <f>IF(K35="","①勝ち",IF(K35&gt;M35,J35,IF(K35&lt;M35,N35,IF(K37&gt;M37,J35,IF(K37&lt;M37,N35)))))</f>
        <v>スマイス・セレソン　Ｂ</v>
      </c>
      <c r="K47" s="520">
        <v>0</v>
      </c>
      <c r="L47" s="518" t="s">
        <v>65</v>
      </c>
      <c r="M47" s="520">
        <v>5</v>
      </c>
      <c r="N47" s="527" t="str">
        <f>IF(K38="","②勝ち",IF(K38&gt;M38,J38,IF(K38&lt;M38,N38,IF(K40&gt;M40,J38,IF(K40&lt;M40,N38)))))</f>
        <v>ドリームキッズサッカークラブ</v>
      </c>
      <c r="O47" s="530" t="s">
        <v>72</v>
      </c>
    </row>
    <row r="48" spans="1:15" ht="18.75" customHeight="1" x14ac:dyDescent="0.4">
      <c r="A48" s="537"/>
      <c r="B48" s="523"/>
      <c r="C48" s="539"/>
      <c r="D48" s="519"/>
      <c r="E48" s="521"/>
      <c r="F48" s="528"/>
      <c r="G48" s="531"/>
      <c r="H48" s="126"/>
      <c r="I48" s="537"/>
      <c r="J48" s="523"/>
      <c r="K48" s="539"/>
      <c r="L48" s="519"/>
      <c r="M48" s="521"/>
      <c r="N48" s="528"/>
      <c r="O48" s="531"/>
    </row>
    <row r="49" spans="1:15" ht="18.75" customHeight="1" x14ac:dyDescent="0.4">
      <c r="A49" s="538"/>
      <c r="B49" s="524"/>
      <c r="C49" s="42">
        <v>3</v>
      </c>
      <c r="D49" s="42" t="s">
        <v>67</v>
      </c>
      <c r="E49" s="42">
        <v>2</v>
      </c>
      <c r="F49" s="529"/>
      <c r="G49" s="531"/>
      <c r="H49" s="126"/>
      <c r="I49" s="538"/>
      <c r="J49" s="524"/>
      <c r="K49" s="42"/>
      <c r="L49" s="42" t="s">
        <v>67</v>
      </c>
      <c r="M49" s="42"/>
      <c r="N49" s="529"/>
      <c r="O49" s="531"/>
    </row>
    <row r="50" spans="1:15" ht="18.75" customHeight="1" x14ac:dyDescent="0.4">
      <c r="A50" s="536" t="s">
        <v>137</v>
      </c>
      <c r="B50" s="522" t="str">
        <f>IF(C41="","③勝ち",IF(C41&gt;E41,B41,IF(C41&lt;E41,F41,IF(C43&gt;E43,B41,IF(C43&lt;E43,F41)))))</f>
        <v>Ｓｈｙｎｔ　ＦＣ</v>
      </c>
      <c r="C50" s="520">
        <v>1</v>
      </c>
      <c r="D50" s="518" t="s">
        <v>65</v>
      </c>
      <c r="E50" s="520">
        <v>2</v>
      </c>
      <c r="F50" s="527" t="str">
        <f>IF(C44="","④勝ち",IF(C44&gt;E44,B44,IF(C44&lt;E44,F44,IF(C46&gt;E46,B44,IF(C46&lt;E46,F44)))))</f>
        <v>ブルーウイングフットボールクラブ</v>
      </c>
      <c r="G50" s="530" t="s">
        <v>70</v>
      </c>
      <c r="I50" s="536" t="s">
        <v>145</v>
      </c>
      <c r="J50" s="522" t="str">
        <f>IF(K41="","③勝ち",IF(K41&gt;M41,J41,IF(K41&lt;M41,N41,IF(K43&gt;M43,J41,IF(K43&lt;M43,N41)))))</f>
        <v>スマイス・セレソン</v>
      </c>
      <c r="K50" s="520">
        <v>4</v>
      </c>
      <c r="L50" s="518" t="s">
        <v>65</v>
      </c>
      <c r="M50" s="520">
        <v>2</v>
      </c>
      <c r="N50" s="527" t="str">
        <f>IF(K44="","④勝ち",IF(K44&gt;M44,J44,IF(K44&lt;M44,N44,IF(K46&gt;M46,J44,IF(K46&lt;M46,N44)))))</f>
        <v>ヴィンクラッソ大分ＦＣジュニア</v>
      </c>
      <c r="O50" s="530" t="s">
        <v>70</v>
      </c>
    </row>
    <row r="51" spans="1:15" ht="18.75" customHeight="1" x14ac:dyDescent="0.4">
      <c r="A51" s="537"/>
      <c r="B51" s="523"/>
      <c r="C51" s="539"/>
      <c r="D51" s="519"/>
      <c r="E51" s="521"/>
      <c r="F51" s="528"/>
      <c r="G51" s="531"/>
      <c r="I51" s="537"/>
      <c r="J51" s="523"/>
      <c r="K51" s="539"/>
      <c r="L51" s="519"/>
      <c r="M51" s="521"/>
      <c r="N51" s="528"/>
      <c r="O51" s="531"/>
    </row>
    <row r="52" spans="1:15" ht="18.75" customHeight="1" x14ac:dyDescent="0.4">
      <c r="A52" s="538"/>
      <c r="B52" s="524"/>
      <c r="C52" s="42"/>
      <c r="D52" s="42" t="s">
        <v>67</v>
      </c>
      <c r="E52" s="42"/>
      <c r="F52" s="529"/>
      <c r="G52" s="531"/>
      <c r="I52" s="538"/>
      <c r="J52" s="524"/>
      <c r="K52" s="42"/>
      <c r="L52" s="42" t="s">
        <v>67</v>
      </c>
      <c r="M52" s="42"/>
      <c r="N52" s="529"/>
      <c r="O52" s="531"/>
    </row>
    <row r="53" spans="1:15" ht="18.75" customHeight="1" x14ac:dyDescent="0.4"/>
    <row r="54" spans="1:15" ht="18.75" customHeight="1" x14ac:dyDescent="0.4"/>
    <row r="55" spans="1:15" ht="18.75" customHeight="1" x14ac:dyDescent="0.4">
      <c r="A55" s="25" t="s">
        <v>63</v>
      </c>
      <c r="B55" s="26" t="str">
        <f>B7</f>
        <v>別府Ⅱ</v>
      </c>
      <c r="C55" s="549" t="str">
        <f>D7</f>
        <v>実相寺ｻｯｶｰ競技場(人工芝)</v>
      </c>
      <c r="D55" s="549"/>
      <c r="E55" s="549"/>
      <c r="F55" s="549"/>
      <c r="G55" s="26" t="s">
        <v>64</v>
      </c>
      <c r="I55" s="25" t="s">
        <v>63</v>
      </c>
      <c r="J55" s="26" t="str">
        <f>J7</f>
        <v>速杵国Ⅱ</v>
      </c>
      <c r="K55" s="549" t="str">
        <f>L7</f>
        <v>ﾌｯﾄﾎﾞｰﾙｾﾝﾀｰ大分きつき(杵築市営ｻｯｶｰ場)</v>
      </c>
      <c r="L55" s="549"/>
      <c r="M55" s="549"/>
      <c r="N55" s="549"/>
      <c r="O55" s="26" t="s">
        <v>64</v>
      </c>
    </row>
    <row r="56" spans="1:15" ht="18.75" customHeight="1" x14ac:dyDescent="0.4">
      <c r="A56" s="536" t="s">
        <v>446</v>
      </c>
      <c r="B56" s="547" t="str">
        <f>tournament!B67</f>
        <v>緑丘サッカースポーツ少年団</v>
      </c>
      <c r="C56" s="545">
        <v>1</v>
      </c>
      <c r="D56" s="543" t="s">
        <v>65</v>
      </c>
      <c r="E56" s="545">
        <v>1</v>
      </c>
      <c r="F56" s="540" t="str">
        <f>IF('1回戦スケジュール(181104)'!C38="","M11勝",IF('1回戦スケジュール(181104)'!C38&gt;'1回戦スケジュール(181104)'!E38,'1回戦スケジュール(181104)'!B38,IF('1回戦スケジュール(181104)'!C38&lt;'1回戦スケジュール(181104)'!E38,'1回戦スケジュール(181104)'!F38,IF('1回戦スケジュール(181104)'!C40&gt;'1回戦スケジュール(181104)'!E40,'1回戦スケジュール(181104)'!B38,IF('1回戦スケジュール(181104)'!C40&lt;'1回戦スケジュール(181104)'!E40,'1回戦スケジュール(181104)'!F38)))))</f>
        <v>明野西ＪＦＣ</v>
      </c>
      <c r="G56" s="530" t="s">
        <v>66</v>
      </c>
      <c r="H56" s="26"/>
      <c r="I56" s="536" t="s">
        <v>462</v>
      </c>
      <c r="J56" s="547" t="str">
        <f>tournament!AO67</f>
        <v>太陽スポーツクラブ大分西</v>
      </c>
      <c r="K56" s="545">
        <v>1</v>
      </c>
      <c r="L56" s="543" t="s">
        <v>65</v>
      </c>
      <c r="M56" s="545">
        <v>1</v>
      </c>
      <c r="N56" s="540" t="str">
        <f>IF('1回戦スケジュール(181104)'!K41="","M28勝",IF('1回戦スケジュール(181104)'!K41&gt;'1回戦スケジュール(181104)'!M41,'1回戦スケジュール(181104)'!J41,IF('1回戦スケジュール(181104)'!K41&lt;'1回戦スケジュール(181104)'!M41,'1回戦スケジュール(181104)'!N41,IF('1回戦スケジュール(181104)'!K43&gt;'1回戦スケジュール(181104)'!M43,'1回戦スケジュール(181104)'!J41,IF('1回戦スケジュール(181104)'!K43&lt;'1回戦スケジュール(181104)'!M43,'1回戦スケジュール(181104)'!N41)))))</f>
        <v>大道サッカースポーツ少年団</v>
      </c>
      <c r="O56" s="530" t="s">
        <v>66</v>
      </c>
    </row>
    <row r="57" spans="1:15" ht="18.75" customHeight="1" x14ac:dyDescent="0.4">
      <c r="A57" s="537"/>
      <c r="B57" s="533"/>
      <c r="C57" s="551"/>
      <c r="D57" s="544"/>
      <c r="E57" s="546"/>
      <c r="F57" s="541"/>
      <c r="G57" s="531"/>
      <c r="H57" s="26"/>
      <c r="I57" s="537"/>
      <c r="J57" s="533"/>
      <c r="K57" s="551"/>
      <c r="L57" s="544"/>
      <c r="M57" s="546"/>
      <c r="N57" s="541"/>
      <c r="O57" s="531"/>
    </row>
    <row r="58" spans="1:15" ht="18.75" customHeight="1" x14ac:dyDescent="0.4">
      <c r="A58" s="538"/>
      <c r="B58" s="534"/>
      <c r="C58" s="27">
        <v>3</v>
      </c>
      <c r="D58" s="27" t="s">
        <v>67</v>
      </c>
      <c r="E58" s="131">
        <v>2</v>
      </c>
      <c r="F58" s="542"/>
      <c r="G58" s="531"/>
      <c r="H58" s="26"/>
      <c r="I58" s="538"/>
      <c r="J58" s="534"/>
      <c r="K58" s="27">
        <v>2</v>
      </c>
      <c r="L58" s="27" t="s">
        <v>67</v>
      </c>
      <c r="M58" s="133">
        <v>1</v>
      </c>
      <c r="N58" s="542"/>
      <c r="O58" s="531"/>
    </row>
    <row r="59" spans="1:15" ht="18.75" customHeight="1" x14ac:dyDescent="0.4">
      <c r="A59" s="536" t="s">
        <v>447</v>
      </c>
      <c r="B59" s="547" t="str">
        <f>IF('1回戦スケジュール(181104)'!C62="","M12勝",IF('1回戦スケジュール(181104)'!C62&gt;'1回戦スケジュール(181104)'!E62,'1回戦スケジュール(181104)'!B62,IF('1回戦スケジュール(181104)'!C62&lt;'1回戦スケジュール(181104)'!E62,'1回戦スケジュール(181104)'!F62,IF('1回戦スケジュール(181104)'!C64&gt;'1回戦スケジュール(181104)'!E64,'1回戦スケジュール(181104)'!B62,IF('1回戦スケジュール(181104)'!C64&lt;'1回戦スケジュール(181104)'!E64,'1回戦スケジュール(181104)'!F62)))))</f>
        <v>四日市南ＳＳＣ</v>
      </c>
      <c r="C59" s="545">
        <v>0</v>
      </c>
      <c r="D59" s="543" t="s">
        <v>65</v>
      </c>
      <c r="E59" s="545">
        <v>2</v>
      </c>
      <c r="F59" s="540" t="str">
        <f>tournament!B77</f>
        <v>ＦＣ中津ジュニア</v>
      </c>
      <c r="G59" s="530" t="s">
        <v>68</v>
      </c>
      <c r="H59" s="26"/>
      <c r="I59" s="536" t="s">
        <v>463</v>
      </c>
      <c r="J59" s="547" t="str">
        <f>IF('1回戦スケジュール(181104)'!K26="","M29勝",IF('1回戦スケジュール(181104)'!K26&gt;'1回戦スケジュール(181104)'!M26,'1回戦スケジュール(181104)'!J26,IF('1回戦スケジュール(181104)'!K26&lt;'1回戦スケジュール(181104)'!M26,'1回戦スケジュール(181104)'!N26,IF('1回戦スケジュール(181104)'!K28&gt;'1回戦スケジュール(181104)'!M28,'1回戦スケジュール(181104)'!J26,IF('1回戦スケジュール(181104)'!K28&lt;'1回戦スケジュール(181104)'!M28,'1回戦スケジュール(181104)'!N26)))))</f>
        <v>西の台ＪＦＣ</v>
      </c>
      <c r="K59" s="545">
        <v>0</v>
      </c>
      <c r="L59" s="543" t="s">
        <v>65</v>
      </c>
      <c r="M59" s="545">
        <v>5</v>
      </c>
      <c r="N59" s="540" t="str">
        <f>tournament!AO77</f>
        <v>下毛ＦＣ</v>
      </c>
      <c r="O59" s="530" t="s">
        <v>68</v>
      </c>
    </row>
    <row r="60" spans="1:15" ht="18.75" customHeight="1" x14ac:dyDescent="0.4">
      <c r="A60" s="537"/>
      <c r="B60" s="533"/>
      <c r="C60" s="539"/>
      <c r="D60" s="544"/>
      <c r="E60" s="546"/>
      <c r="F60" s="541"/>
      <c r="G60" s="531"/>
      <c r="H60" s="26"/>
      <c r="I60" s="537"/>
      <c r="J60" s="533"/>
      <c r="K60" s="539"/>
      <c r="L60" s="544"/>
      <c r="M60" s="546"/>
      <c r="N60" s="541"/>
      <c r="O60" s="531"/>
    </row>
    <row r="61" spans="1:15" ht="18.75" customHeight="1" x14ac:dyDescent="0.4">
      <c r="A61" s="538"/>
      <c r="B61" s="534"/>
      <c r="C61" s="131"/>
      <c r="D61" s="27" t="s">
        <v>67</v>
      </c>
      <c r="E61" s="27"/>
      <c r="F61" s="542"/>
      <c r="G61" s="531"/>
      <c r="H61" s="26"/>
      <c r="I61" s="538"/>
      <c r="J61" s="534"/>
      <c r="K61" s="133"/>
      <c r="L61" s="27" t="s">
        <v>67</v>
      </c>
      <c r="M61" s="27"/>
      <c r="N61" s="542"/>
      <c r="O61" s="531"/>
    </row>
    <row r="62" spans="1:15" ht="18.75" customHeight="1" x14ac:dyDescent="0.4">
      <c r="A62" s="536" t="s">
        <v>448</v>
      </c>
      <c r="B62" s="547" t="str">
        <f>tournament!B81</f>
        <v>佐伯リベロフットボールクラブ</v>
      </c>
      <c r="C62" s="545">
        <v>4</v>
      </c>
      <c r="D62" s="543" t="s">
        <v>65</v>
      </c>
      <c r="E62" s="545">
        <v>3</v>
      </c>
      <c r="F62" s="540" t="str">
        <f>IF('1回戦スケジュール(181104)'!C92="","M13勝",IF('1回戦スケジュール(181104)'!C92&gt;'1回戦スケジュール(181104)'!E92,'1回戦スケジュール(181104)'!B92,IF('1回戦スケジュール(181104)'!C92&lt;'1回戦スケジュール(181104)'!E92,'1回戦スケジュール(181104)'!F92,IF('1回戦スケジュール(181104)'!C94&gt;'1回戦スケジュール(181104)'!E94,'1回戦スケジュール(181104)'!B92,IF('1回戦スケジュール(181104)'!C94&lt;'1回戦スケジュール(181104)'!E94,'1回戦スケジュール(181104)'!F92)))))</f>
        <v>竹田直入ＦＣ</v>
      </c>
      <c r="G62" s="530" t="s">
        <v>69</v>
      </c>
      <c r="H62" s="26"/>
      <c r="I62" s="536" t="s">
        <v>464</v>
      </c>
      <c r="J62" s="547" t="str">
        <f>tournament!AO81</f>
        <v>きつきＦＣ</v>
      </c>
      <c r="K62" s="545">
        <v>0</v>
      </c>
      <c r="L62" s="543" t="s">
        <v>65</v>
      </c>
      <c r="M62" s="545">
        <v>3</v>
      </c>
      <c r="N62" s="540" t="str">
        <f>IF('1回戦スケジュール(181104)'!C89="","M30勝",IF('1回戦スケジュール(181104)'!C89&gt;'1回戦スケジュール(181104)'!E89,'1回戦スケジュール(181104)'!B89,IF('1回戦スケジュール(181104)'!C89&lt;'1回戦スケジュール(181104)'!E89,'1回戦スケジュール(181104)'!F89,IF('1回戦スケジュール(181104)'!C91&gt;'1回戦スケジュール(181104)'!E91,'1回戦スケジュール(181104)'!B89,IF('1回戦スケジュール(181104)'!C91&lt;'1回戦スケジュール(181104)'!E91,'1回戦スケジュール(181104)'!F89)))))</f>
        <v>由布川サッカースポーツ少年団</v>
      </c>
      <c r="O62" s="530" t="s">
        <v>69</v>
      </c>
    </row>
    <row r="63" spans="1:15" ht="18.75" customHeight="1" x14ac:dyDescent="0.4">
      <c r="A63" s="537"/>
      <c r="B63" s="533"/>
      <c r="C63" s="551"/>
      <c r="D63" s="544"/>
      <c r="E63" s="546"/>
      <c r="F63" s="541"/>
      <c r="G63" s="531"/>
      <c r="H63" s="26"/>
      <c r="I63" s="537"/>
      <c r="J63" s="533"/>
      <c r="K63" s="551"/>
      <c r="L63" s="544"/>
      <c r="M63" s="546"/>
      <c r="N63" s="541"/>
      <c r="O63" s="531"/>
    </row>
    <row r="64" spans="1:15" ht="18.75" customHeight="1" x14ac:dyDescent="0.4">
      <c r="A64" s="538"/>
      <c r="B64" s="534"/>
      <c r="C64" s="27"/>
      <c r="D64" s="27" t="s">
        <v>67</v>
      </c>
      <c r="E64" s="131"/>
      <c r="F64" s="542"/>
      <c r="G64" s="531"/>
      <c r="H64" s="26"/>
      <c r="I64" s="538"/>
      <c r="J64" s="534"/>
      <c r="K64" s="27"/>
      <c r="L64" s="27" t="s">
        <v>67</v>
      </c>
      <c r="M64" s="131"/>
      <c r="N64" s="542"/>
      <c r="O64" s="531"/>
    </row>
    <row r="65" spans="1:15" ht="18.75" customHeight="1" x14ac:dyDescent="0.4">
      <c r="A65" s="536" t="s">
        <v>449</v>
      </c>
      <c r="B65" s="547" t="str">
        <f>IF('1回戦スケジュール(181104)'!K80="","M14勝",IF('1回戦スケジュール(181104)'!K80&gt;'1回戦スケジュール(181104)'!M80,'1回戦スケジュール(181104)'!J80,IF('1回戦スケジュール(181104)'!K80&lt;'1回戦スケジュール(181104)'!M80,'1回戦スケジュール(181104)'!N80,IF('1回戦スケジュール(181104)'!K82&gt;'1回戦スケジュール(181104)'!M82,'1回戦スケジュール(181104)'!J80,IF('1回戦スケジュール(181104)'!K82&lt;'1回戦スケジュール(181104)'!M82,'1回戦スケジュール(181104)'!N80)))))</f>
        <v>カティオーラフットボールクラブ　松岡</v>
      </c>
      <c r="C65" s="545">
        <v>3</v>
      </c>
      <c r="D65" s="543" t="s">
        <v>65</v>
      </c>
      <c r="E65" s="545">
        <v>1</v>
      </c>
      <c r="F65" s="540" t="str">
        <f>tournament!B91</f>
        <v>武蔵オークスサッカークラブ</v>
      </c>
      <c r="G65" s="530" t="s">
        <v>71</v>
      </c>
      <c r="H65" s="26"/>
      <c r="I65" s="536" t="s">
        <v>465</v>
      </c>
      <c r="J65" s="547" t="str">
        <f>IF('1回戦スケジュール(181104)'!K65="","M31勝",IF('1回戦スケジュール(181104)'!K65&gt;'1回戦スケジュール(181104)'!M65,'1回戦スケジュール(181104)'!J65,IF('1回戦スケジュール(181104)'!K65&lt;'1回戦スケジュール(181104)'!M65,'1回戦スケジュール(181104)'!N65,IF('1回戦スケジュール(181104)'!K67&gt;'1回戦スケジュール(181104)'!M67,'1回戦スケジュール(181104)'!J65,IF('1回戦スケジュール(181104)'!K67&lt;'1回戦スケジュール(181104)'!M67,'1回戦スケジュール(181104)'!N65)))))</f>
        <v>上堅田少年サッカークラブ</v>
      </c>
      <c r="K65" s="545">
        <v>0</v>
      </c>
      <c r="L65" s="543" t="s">
        <v>65</v>
      </c>
      <c r="M65" s="545">
        <v>9</v>
      </c>
      <c r="N65" s="540" t="str">
        <f>tournament!AO91</f>
        <v>明野東サッカースポーツ少年団</v>
      </c>
      <c r="O65" s="530" t="s">
        <v>71</v>
      </c>
    </row>
    <row r="66" spans="1:15" ht="18.75" customHeight="1" x14ac:dyDescent="0.4">
      <c r="A66" s="537"/>
      <c r="B66" s="533"/>
      <c r="C66" s="539"/>
      <c r="D66" s="544"/>
      <c r="E66" s="546"/>
      <c r="F66" s="541"/>
      <c r="G66" s="531"/>
      <c r="H66" s="26"/>
      <c r="I66" s="537"/>
      <c r="J66" s="533"/>
      <c r="K66" s="539"/>
      <c r="L66" s="544"/>
      <c r="M66" s="546"/>
      <c r="N66" s="541"/>
      <c r="O66" s="531"/>
    </row>
    <row r="67" spans="1:15" ht="18.75" customHeight="1" x14ac:dyDescent="0.4">
      <c r="A67" s="538"/>
      <c r="B67" s="534"/>
      <c r="C67" s="209"/>
      <c r="D67" s="209" t="s">
        <v>67</v>
      </c>
      <c r="E67" s="209"/>
      <c r="F67" s="542"/>
      <c r="G67" s="531"/>
      <c r="H67" s="26"/>
      <c r="I67" s="538"/>
      <c r="J67" s="534"/>
      <c r="K67" s="133"/>
      <c r="L67" s="27" t="s">
        <v>67</v>
      </c>
      <c r="M67" s="27"/>
      <c r="N67" s="542"/>
      <c r="O67" s="531"/>
    </row>
    <row r="68" spans="1:15" ht="18.75" customHeight="1" x14ac:dyDescent="0.4">
      <c r="A68" s="536" t="s">
        <v>138</v>
      </c>
      <c r="B68" s="522" t="str">
        <f>IF(C56="","①勝ち",IF(C56&gt;E56,B56,IF(C56&lt;E56,F56,IF(C58&gt;E58,B56,IF(C58&lt;E58,F56)))))</f>
        <v>緑丘サッカースポーツ少年団</v>
      </c>
      <c r="C68" s="520">
        <v>3</v>
      </c>
      <c r="D68" s="518" t="s">
        <v>65</v>
      </c>
      <c r="E68" s="520">
        <v>0</v>
      </c>
      <c r="F68" s="527" t="str">
        <f>IF(C59="","②勝ち",IF(C59&gt;E59,B59,IF(C59&lt;E59,F59,IF(C61&gt;E61,B59,IF(C61&lt;E61,F59)))))</f>
        <v>ＦＣ中津ジュニア</v>
      </c>
      <c r="G68" s="530" t="s">
        <v>72</v>
      </c>
      <c r="H68" s="126"/>
      <c r="I68" s="536" t="s">
        <v>146</v>
      </c>
      <c r="J68" s="522" t="str">
        <f>IF(K56="","①勝ち",IF(K56&gt;M56,J56,IF(K56&lt;M56,N56,IF(K58&gt;M58,J56,IF(K58&lt;M58,N56)))))</f>
        <v>太陽スポーツクラブ大分西</v>
      </c>
      <c r="K68" s="520">
        <v>3</v>
      </c>
      <c r="L68" s="518" t="s">
        <v>65</v>
      </c>
      <c r="M68" s="520">
        <v>1</v>
      </c>
      <c r="N68" s="527" t="str">
        <f>IF(K59="","②勝ち",IF(K59&gt;M59,J59,IF(K59&lt;M59,N59,IF(K61&gt;M61,J59,IF(K61&lt;M61,N59)))))</f>
        <v>下毛ＦＣ</v>
      </c>
      <c r="O68" s="530" t="s">
        <v>72</v>
      </c>
    </row>
    <row r="69" spans="1:15" ht="18.75" customHeight="1" x14ac:dyDescent="0.4">
      <c r="A69" s="537"/>
      <c r="B69" s="523"/>
      <c r="C69" s="539"/>
      <c r="D69" s="519"/>
      <c r="E69" s="521"/>
      <c r="F69" s="528"/>
      <c r="G69" s="531"/>
      <c r="H69" s="126"/>
      <c r="I69" s="537"/>
      <c r="J69" s="523"/>
      <c r="K69" s="539"/>
      <c r="L69" s="519"/>
      <c r="M69" s="521"/>
      <c r="N69" s="528"/>
      <c r="O69" s="531"/>
    </row>
    <row r="70" spans="1:15" ht="18.75" customHeight="1" x14ac:dyDescent="0.4">
      <c r="A70" s="538"/>
      <c r="B70" s="524"/>
      <c r="C70" s="42"/>
      <c r="D70" s="42" t="s">
        <v>67</v>
      </c>
      <c r="E70" s="42"/>
      <c r="F70" s="529"/>
      <c r="G70" s="531"/>
      <c r="H70" s="126"/>
      <c r="I70" s="538"/>
      <c r="J70" s="524"/>
      <c r="K70" s="42"/>
      <c r="L70" s="42" t="s">
        <v>67</v>
      </c>
      <c r="M70" s="42"/>
      <c r="N70" s="529"/>
      <c r="O70" s="531"/>
    </row>
    <row r="71" spans="1:15" ht="18.75" customHeight="1" x14ac:dyDescent="0.4">
      <c r="A71" s="536" t="s">
        <v>139</v>
      </c>
      <c r="B71" s="522" t="str">
        <f>IF(C62="","③勝ち",IF(C62&gt;E62,B62,IF(C62&lt;E62,F62,IF(C64&gt;E64,B62,IF(C64&lt;E64,F62)))))</f>
        <v>佐伯リベロフットボールクラブ</v>
      </c>
      <c r="C71" s="520">
        <v>1</v>
      </c>
      <c r="D71" s="518" t="s">
        <v>65</v>
      </c>
      <c r="E71" s="520">
        <v>1</v>
      </c>
      <c r="F71" s="527" t="str">
        <f>IF(C65="","④勝ち",IF(C65&gt;E65,B65,IF(C65&lt;E65,F65,IF(C67&gt;E67,B65,IF(C67&lt;E67,F65)))))</f>
        <v>カティオーラフットボールクラブ　松岡</v>
      </c>
      <c r="G71" s="530" t="s">
        <v>70</v>
      </c>
      <c r="I71" s="536" t="s">
        <v>147</v>
      </c>
      <c r="J71" s="522" t="str">
        <f>IF(K62="","③勝ち",IF(K62&gt;M62,J62,IF(K62&lt;M62,N62,IF(K64&gt;M64,J62,IF(K64&lt;M64,N62)))))</f>
        <v>由布川サッカースポーツ少年団</v>
      </c>
      <c r="K71" s="520">
        <v>0</v>
      </c>
      <c r="L71" s="518" t="s">
        <v>65</v>
      </c>
      <c r="M71" s="520">
        <v>4</v>
      </c>
      <c r="N71" s="527" t="str">
        <f>IF(K65="","④勝ち",IF(K65&gt;M65,J65,IF(K65&lt;M65,N65,IF(K67&gt;M67,J65,IF(K67&lt;M67,N65)))))</f>
        <v>明野東サッカースポーツ少年団</v>
      </c>
      <c r="O71" s="530" t="s">
        <v>70</v>
      </c>
    </row>
    <row r="72" spans="1:15" ht="18.75" customHeight="1" x14ac:dyDescent="0.4">
      <c r="A72" s="537"/>
      <c r="B72" s="523"/>
      <c r="C72" s="539"/>
      <c r="D72" s="519"/>
      <c r="E72" s="521"/>
      <c r="F72" s="528"/>
      <c r="G72" s="531"/>
      <c r="I72" s="537"/>
      <c r="J72" s="523"/>
      <c r="K72" s="539"/>
      <c r="L72" s="519"/>
      <c r="M72" s="521"/>
      <c r="N72" s="528"/>
      <c r="O72" s="531"/>
    </row>
    <row r="73" spans="1:15" ht="18.75" customHeight="1" x14ac:dyDescent="0.4">
      <c r="A73" s="538"/>
      <c r="B73" s="524"/>
      <c r="C73" s="42">
        <v>1</v>
      </c>
      <c r="D73" s="42" t="s">
        <v>67</v>
      </c>
      <c r="E73" s="42">
        <v>0</v>
      </c>
      <c r="F73" s="529"/>
      <c r="G73" s="531"/>
      <c r="I73" s="538"/>
      <c r="J73" s="524"/>
      <c r="K73" s="42"/>
      <c r="L73" s="42" t="s">
        <v>67</v>
      </c>
      <c r="M73" s="42"/>
      <c r="N73" s="529"/>
      <c r="O73" s="531"/>
    </row>
    <row r="74" spans="1:15" ht="18.75" customHeight="1" x14ac:dyDescent="0.4"/>
    <row r="75" spans="1:15" ht="18.75" customHeight="1" x14ac:dyDescent="0.4"/>
    <row r="76" spans="1:15" ht="18.75" customHeight="1" x14ac:dyDescent="0.4">
      <c r="A76" s="25" t="s">
        <v>63</v>
      </c>
      <c r="B76" s="26" t="str">
        <f>B8</f>
        <v>宇高Ⅱ</v>
      </c>
      <c r="C76" s="549" t="str">
        <f>D8</f>
        <v>宇佐市平成の森公園</v>
      </c>
      <c r="D76" s="549"/>
      <c r="E76" s="549"/>
      <c r="F76" s="549"/>
      <c r="G76" s="26" t="s">
        <v>64</v>
      </c>
      <c r="I76" s="25" t="s">
        <v>63</v>
      </c>
      <c r="J76" s="26" t="str">
        <f>J8</f>
        <v>津・臼Ⅱ</v>
      </c>
      <c r="K76" s="549" t="str">
        <f>L8</f>
        <v>吉四六ﾗﾝﾄﾞ陸上競技場</v>
      </c>
      <c r="L76" s="549"/>
      <c r="M76" s="549"/>
      <c r="N76" s="549"/>
      <c r="O76" s="26" t="s">
        <v>64</v>
      </c>
    </row>
    <row r="77" spans="1:15" ht="18.75" customHeight="1" x14ac:dyDescent="0.4">
      <c r="A77" s="536" t="s">
        <v>450</v>
      </c>
      <c r="B77" s="547" t="str">
        <f>tournament!B93</f>
        <v>玖珠サッカースポーツ少年団</v>
      </c>
      <c r="C77" s="545">
        <v>3</v>
      </c>
      <c r="D77" s="543" t="s">
        <v>65</v>
      </c>
      <c r="E77" s="545">
        <v>4</v>
      </c>
      <c r="F77" s="540" t="str">
        <f>IF('1回戦スケジュール(181103)'!K14="","M15勝",IF('1回戦スケジュール(181103)'!K14&gt;'1回戦スケジュール(181103)'!M14,'1回戦スケジュール(181103)'!J14,IF('1回戦スケジュール(181103)'!K14&lt;'1回戦スケジュール(181103)'!M14,'1回戦スケジュール(181103)'!N14,IF('1回戦スケジュール(181103)'!K16&gt;'1回戦スケジュール(181103)'!M16,'1回戦スケジュール(181103)'!J14,IF('1回戦スケジュール(181103)'!K16&lt;'1回戦スケジュール(181103)'!M16,'1回戦スケジュール(181103)'!N14)))))</f>
        <v>戸次吉野ＳＳＳ</v>
      </c>
      <c r="G77" s="530" t="s">
        <v>66</v>
      </c>
      <c r="H77" s="26"/>
      <c r="I77" s="536" t="s">
        <v>516</v>
      </c>
      <c r="J77" s="547" t="str">
        <f>IF('1回戦スケジュール(181104)'!C68="","M35勝",IF('1回戦スケジュール(181104)'!C68&gt;'1回戦スケジュール(181104)'!E68,'1回戦スケジュール(181104)'!B68,IF('1回戦スケジュール(181104)'!C68&lt;'1回戦スケジュール(181104)'!E68,'1回戦スケジュール(181104)'!F68,IF('1回戦スケジュール(181104)'!C70&gt;'1回戦スケジュール(181104)'!E70,'1回戦スケジュール(181104)'!B68,IF('1回戦スケジュール(181104)'!C70&lt;'1回戦スケジュール(181104)'!E70,'1回戦スケジュール(181104)'!F68)))))</f>
        <v>北郡坂ノ市サッカースポーツ少年団</v>
      </c>
      <c r="K77" s="545">
        <v>0</v>
      </c>
      <c r="L77" s="543" t="s">
        <v>65</v>
      </c>
      <c r="M77" s="545">
        <v>6</v>
      </c>
      <c r="N77" s="540" t="str">
        <f>tournament!AO117</f>
        <v>明治北ＳＳＣ</v>
      </c>
      <c r="O77" s="530" t="s">
        <v>66</v>
      </c>
    </row>
    <row r="78" spans="1:15" ht="18.75" customHeight="1" x14ac:dyDescent="0.4">
      <c r="A78" s="537"/>
      <c r="B78" s="533"/>
      <c r="C78" s="551"/>
      <c r="D78" s="544"/>
      <c r="E78" s="546"/>
      <c r="F78" s="541"/>
      <c r="G78" s="531"/>
      <c r="H78" s="26"/>
      <c r="I78" s="537"/>
      <c r="J78" s="533"/>
      <c r="K78" s="539"/>
      <c r="L78" s="544"/>
      <c r="M78" s="546"/>
      <c r="N78" s="541"/>
      <c r="O78" s="531"/>
    </row>
    <row r="79" spans="1:15" ht="18.75" customHeight="1" x14ac:dyDescent="0.4">
      <c r="A79" s="538"/>
      <c r="B79" s="534"/>
      <c r="C79" s="27"/>
      <c r="D79" s="27" t="s">
        <v>67</v>
      </c>
      <c r="E79" s="131"/>
      <c r="F79" s="542"/>
      <c r="G79" s="531"/>
      <c r="H79" s="26"/>
      <c r="I79" s="538"/>
      <c r="J79" s="534"/>
      <c r="K79" s="131"/>
      <c r="L79" s="27" t="s">
        <v>67</v>
      </c>
      <c r="M79" s="27"/>
      <c r="N79" s="542"/>
      <c r="O79" s="531"/>
    </row>
    <row r="80" spans="1:15" ht="18.75" customHeight="1" x14ac:dyDescent="0.4">
      <c r="A80" s="536" t="s">
        <v>451</v>
      </c>
      <c r="B80" s="547" t="str">
        <f>IF('1回戦スケジュール(181104)'!K20="","M16勝",IF('1回戦スケジュール(181104)'!K20&gt;'1回戦スケジュール(181104)'!M20,'1回戦スケジュール(181104)'!J20,IF('1回戦スケジュール(181104)'!K20&lt;'1回戦スケジュール(181104)'!M20,'1回戦スケジュール(181104)'!N20,IF('1回戦スケジュール(181104)'!K22&gt;'1回戦スケジュール(181104)'!M22,'1回戦スケジュール(181104)'!J20,IF('1回戦スケジュール(181104)'!K22&lt;'1回戦スケジュール(181104)'!M22,'1回戦スケジュール(181104)'!N20)))))</f>
        <v>リノスフットサルクラブ　Ｕ－１２</v>
      </c>
      <c r="C80" s="545">
        <v>0</v>
      </c>
      <c r="D80" s="543" t="s">
        <v>65</v>
      </c>
      <c r="E80" s="545">
        <v>8</v>
      </c>
      <c r="F80" s="540" t="str">
        <f>tournament!B103</f>
        <v>ＦＣ　ＵＮＩＴＥ</v>
      </c>
      <c r="G80" s="530" t="s">
        <v>68</v>
      </c>
      <c r="H80" s="26"/>
      <c r="I80" s="536" t="s">
        <v>517</v>
      </c>
      <c r="J80" s="547" t="str">
        <f>tournament!AO107</f>
        <v>野津ＦＣ</v>
      </c>
      <c r="K80" s="545">
        <v>3</v>
      </c>
      <c r="L80" s="543" t="s">
        <v>65</v>
      </c>
      <c r="M80" s="545">
        <v>2</v>
      </c>
      <c r="N80" s="540" t="str">
        <f>IF('1回戦スケジュール(181104)'!K44="","M34勝",IF('1回戦スケジュール(181104)'!K44&gt;'1回戦スケジュール(181104)'!M44,'1回戦スケジュール(181104)'!J44,IF('1回戦スケジュール(181104)'!K44&lt;'1回戦スケジュール(181104)'!M44,'1回戦スケジュール(181104)'!N44,IF('1回戦スケジュール(181104)'!K46&gt;'1回戦スケジュール(181104)'!M46,'1回戦スケジュール(181104)'!J44,IF('1回戦スケジュール(181104)'!K46&lt;'1回戦スケジュール(181104)'!M46,'1回戦スケジュール(181104)'!N44)))))</f>
        <v>鶴見ジュニアサッカークラブ</v>
      </c>
      <c r="O80" s="530" t="s">
        <v>68</v>
      </c>
    </row>
    <row r="81" spans="1:15" ht="18.75" customHeight="1" x14ac:dyDescent="0.4">
      <c r="A81" s="537"/>
      <c r="B81" s="533"/>
      <c r="C81" s="539"/>
      <c r="D81" s="544"/>
      <c r="E81" s="546"/>
      <c r="F81" s="541"/>
      <c r="G81" s="531"/>
      <c r="H81" s="26"/>
      <c r="I81" s="537"/>
      <c r="J81" s="533"/>
      <c r="K81" s="551"/>
      <c r="L81" s="544"/>
      <c r="M81" s="546"/>
      <c r="N81" s="541"/>
      <c r="O81" s="531"/>
    </row>
    <row r="82" spans="1:15" ht="18.75" customHeight="1" x14ac:dyDescent="0.4">
      <c r="A82" s="538"/>
      <c r="B82" s="534"/>
      <c r="C82" s="133"/>
      <c r="D82" s="27" t="s">
        <v>67</v>
      </c>
      <c r="E82" s="27"/>
      <c r="F82" s="542"/>
      <c r="G82" s="531"/>
      <c r="H82" s="26"/>
      <c r="I82" s="538"/>
      <c r="J82" s="534"/>
      <c r="K82" s="27"/>
      <c r="L82" s="27" t="s">
        <v>67</v>
      </c>
      <c r="M82" s="133"/>
      <c r="N82" s="542"/>
      <c r="O82" s="531"/>
    </row>
    <row r="83" spans="1:15" ht="18.75" customHeight="1" x14ac:dyDescent="0.4">
      <c r="A83" s="536" t="s">
        <v>452</v>
      </c>
      <c r="B83" s="547" t="str">
        <f>tournament!B107</f>
        <v>ＭＳＳ</v>
      </c>
      <c r="C83" s="545">
        <v>4</v>
      </c>
      <c r="D83" s="543" t="s">
        <v>65</v>
      </c>
      <c r="E83" s="545">
        <v>1</v>
      </c>
      <c r="F83" s="540" t="str">
        <f>IF('1回戦スケジュール(181104)'!K38="","M17勝",IF('1回戦スケジュール(181104)'!K38&gt;'1回戦スケジュール(181104)'!M38,'1回戦スケジュール(181104)'!J38,IF('1回戦スケジュール(181104)'!K38&lt;'1回戦スケジュール(181104)'!M38,'1回戦スケジュール(181104)'!N38,IF('1回戦スケジュール(181104)'!K40&gt;'1回戦スケジュール(181104)'!M40,'1回戦スケジュール(181104)'!J38,IF('1回戦スケジュール(181104)'!K40&lt;'1回戦スケジュール(181104)'!M40,'1回戦スケジュール(181104)'!N38)))))</f>
        <v>大平山アソシエーション式フットボールクラブ</v>
      </c>
      <c r="G83" s="530" t="s">
        <v>69</v>
      </c>
      <c r="H83" s="26"/>
      <c r="I83" s="536" t="s">
        <v>518</v>
      </c>
      <c r="J83" s="547" t="str">
        <f>IF('1回戦スケジュール(181104)'!C29="","M33勝",IF('1回戦スケジュール(181104)'!C29&gt;'1回戦スケジュール(181104)'!E29,'1回戦スケジュール(181104)'!B29,IF('1回戦スケジュール(181104)'!C29&lt;'1回戦スケジュール(181104)'!E29,'1回戦スケジュール(181104)'!F29,IF('1回戦スケジュール(181104)'!C31&gt;'1回戦スケジュール(181104)'!E31,'1回戦スケジュール(181104)'!B29,IF('1回戦スケジュール(181104)'!C31&lt;'1回戦スケジュール(181104)'!E31,'1回戦スケジュール(181104)'!F29)))))</f>
        <v>鶴居ＳＳＳ</v>
      </c>
      <c r="K83" s="545">
        <v>3</v>
      </c>
      <c r="L83" s="543" t="s">
        <v>65</v>
      </c>
      <c r="M83" s="545">
        <v>0</v>
      </c>
      <c r="N83" s="540" t="str">
        <f>tournament!AO103</f>
        <v>津久見サッカースポーツ少年団</v>
      </c>
      <c r="O83" s="530" t="s">
        <v>69</v>
      </c>
    </row>
    <row r="84" spans="1:15" ht="18.75" customHeight="1" x14ac:dyDescent="0.4">
      <c r="A84" s="537"/>
      <c r="B84" s="533"/>
      <c r="C84" s="551"/>
      <c r="D84" s="544"/>
      <c r="E84" s="546"/>
      <c r="F84" s="541"/>
      <c r="G84" s="531"/>
      <c r="H84" s="26"/>
      <c r="I84" s="537"/>
      <c r="J84" s="533"/>
      <c r="K84" s="539"/>
      <c r="L84" s="544"/>
      <c r="M84" s="546"/>
      <c r="N84" s="541"/>
      <c r="O84" s="531"/>
    </row>
    <row r="85" spans="1:15" ht="18.75" customHeight="1" x14ac:dyDescent="0.4">
      <c r="A85" s="538"/>
      <c r="B85" s="534"/>
      <c r="C85" s="27"/>
      <c r="D85" s="27" t="s">
        <v>67</v>
      </c>
      <c r="E85" s="133"/>
      <c r="F85" s="542"/>
      <c r="G85" s="531"/>
      <c r="H85" s="26"/>
      <c r="I85" s="538"/>
      <c r="J85" s="534"/>
      <c r="K85" s="131"/>
      <c r="L85" s="27" t="s">
        <v>67</v>
      </c>
      <c r="M85" s="27"/>
      <c r="N85" s="542"/>
      <c r="O85" s="531"/>
    </row>
    <row r="86" spans="1:15" ht="18.75" customHeight="1" x14ac:dyDescent="0.4">
      <c r="A86" s="536" t="s">
        <v>453</v>
      </c>
      <c r="B86" s="547" t="str">
        <f>IF('1回戦スケジュール(181104)'!C23="","M18勝",IF('1回戦スケジュール(181104)'!C23&gt;'1回戦スケジュール(181104)'!E23,'1回戦スケジュール(181104)'!B23,IF('1回戦スケジュール(181104)'!C23&lt;'1回戦スケジュール(181104)'!E23,'1回戦スケジュール(181104)'!F23,IF('1回戦スケジュール(181104)'!C25&gt;'1回戦スケジュール(181104)'!E25,'1回戦スケジュール(181104)'!B23,IF('1回戦スケジュール(181104)'!C25&lt;'1回戦スケジュール(181104)'!E25,'1回戦スケジュール(181104)'!F23)))))</f>
        <v>咸宜日隈ｓｃ</v>
      </c>
      <c r="C86" s="545">
        <v>0</v>
      </c>
      <c r="D86" s="543" t="s">
        <v>65</v>
      </c>
      <c r="E86" s="545">
        <v>7</v>
      </c>
      <c r="F86" s="540" t="str">
        <f>tournament!B117</f>
        <v>大分トリニータＵ－１２</v>
      </c>
      <c r="G86" s="530" t="s">
        <v>71</v>
      </c>
      <c r="H86" s="26"/>
      <c r="I86" s="536" t="s">
        <v>519</v>
      </c>
      <c r="J86" s="522" t="str">
        <f>tournament!AO93</f>
        <v>ＦＣ　ＲＥＧＡＴＥ</v>
      </c>
      <c r="K86" s="545">
        <v>9</v>
      </c>
      <c r="L86" s="543" t="s">
        <v>65</v>
      </c>
      <c r="M86" s="545">
        <v>0</v>
      </c>
      <c r="N86" s="540" t="str">
        <f>IF('1回戦スケジュール(181104)'!C47="","M32勝",IF('1回戦スケジュール(181104)'!C47&gt;'1回戦スケジュール(181104)'!E47,'1回戦スケジュール(181104)'!B47,IF('1回戦スケジュール(181104)'!C47&lt;'1回戦スケジュール(181104)'!E47,'1回戦スケジュール(181104)'!F47,IF('1回戦スケジュール(181104)'!C49&gt;'1回戦スケジュール(181104)'!E49,'1回戦スケジュール(181104)'!B47,IF('1回戦スケジュール(181104)'!C49&lt;'1回戦スケジュール(181104)'!E49,'1回戦スケジュール(181104)'!F47)))))</f>
        <v>くにみＦＣ</v>
      </c>
      <c r="O86" s="530" t="s">
        <v>71</v>
      </c>
    </row>
    <row r="87" spans="1:15" ht="18.75" customHeight="1" x14ac:dyDescent="0.4">
      <c r="A87" s="537"/>
      <c r="B87" s="533"/>
      <c r="C87" s="539"/>
      <c r="D87" s="544"/>
      <c r="E87" s="546"/>
      <c r="F87" s="541"/>
      <c r="G87" s="531"/>
      <c r="H87" s="26"/>
      <c r="I87" s="537"/>
      <c r="J87" s="523"/>
      <c r="K87" s="539"/>
      <c r="L87" s="544"/>
      <c r="M87" s="546"/>
      <c r="N87" s="541"/>
      <c r="O87" s="531"/>
    </row>
    <row r="88" spans="1:15" ht="18.75" customHeight="1" x14ac:dyDescent="0.4">
      <c r="A88" s="538"/>
      <c r="B88" s="534"/>
      <c r="C88" s="209"/>
      <c r="D88" s="209" t="s">
        <v>67</v>
      </c>
      <c r="E88" s="209"/>
      <c r="F88" s="542"/>
      <c r="G88" s="531"/>
      <c r="H88" s="26"/>
      <c r="I88" s="538"/>
      <c r="J88" s="523"/>
      <c r="K88" s="210"/>
      <c r="L88" s="210" t="s">
        <v>67</v>
      </c>
      <c r="M88" s="210"/>
      <c r="N88" s="541"/>
      <c r="O88" s="531"/>
    </row>
    <row r="89" spans="1:15" ht="18.75" customHeight="1" x14ac:dyDescent="0.4">
      <c r="A89" s="536" t="s">
        <v>140</v>
      </c>
      <c r="B89" s="522" t="str">
        <f>IF(C77="","①勝ち",IF(C77&gt;E77,B77,IF(C77&lt;E77,F77,IF(C79&gt;E79,B77,IF(C79&lt;E79,F77)))))</f>
        <v>戸次吉野ＳＳＳ</v>
      </c>
      <c r="C89" s="520">
        <v>1</v>
      </c>
      <c r="D89" s="518" t="s">
        <v>65</v>
      </c>
      <c r="E89" s="520">
        <v>10</v>
      </c>
      <c r="F89" s="527" t="str">
        <f>IF(C80="","②勝ち",IF(C80&gt;E80,B80,IF(C80&lt;E80,F80,IF(C82&gt;E82,B80,IF(C82&lt;E82,F80)))))</f>
        <v>ＦＣ　ＵＮＩＴＥ</v>
      </c>
      <c r="G89" s="530" t="s">
        <v>72</v>
      </c>
      <c r="H89" s="126"/>
      <c r="I89" s="532" t="s">
        <v>520</v>
      </c>
      <c r="J89" s="522" t="str">
        <f>IF(K77="","①勝ち",IF(K77&gt;M77,J77,IF(K77&lt;M77,N77,IF(K79&gt;M79,J77,IF(K79&lt;M79,N77)))))</f>
        <v>明治北ＳＳＣ</v>
      </c>
      <c r="K89" s="520">
        <v>2</v>
      </c>
      <c r="L89" s="518" t="s">
        <v>65</v>
      </c>
      <c r="M89" s="520">
        <v>0</v>
      </c>
      <c r="N89" s="527" t="str">
        <f>IF(K80="","②勝ち",IF(K80&gt;M80,J80,IF(K80&lt;M80,N80,IF(K82&gt;M82,J80,IF(K82&lt;M82,N80)))))</f>
        <v>野津ＦＣ</v>
      </c>
      <c r="O89" s="525" t="s">
        <v>72</v>
      </c>
    </row>
    <row r="90" spans="1:15" ht="18.75" customHeight="1" x14ac:dyDescent="0.4">
      <c r="A90" s="537"/>
      <c r="B90" s="523"/>
      <c r="C90" s="539"/>
      <c r="D90" s="519"/>
      <c r="E90" s="521"/>
      <c r="F90" s="528"/>
      <c r="G90" s="531"/>
      <c r="H90" s="126"/>
      <c r="I90" s="533"/>
      <c r="J90" s="523"/>
      <c r="K90" s="535"/>
      <c r="L90" s="519"/>
      <c r="M90" s="521"/>
      <c r="N90" s="528"/>
      <c r="O90" s="526"/>
    </row>
    <row r="91" spans="1:15" ht="18.75" customHeight="1" x14ac:dyDescent="0.4">
      <c r="A91" s="538"/>
      <c r="B91" s="524"/>
      <c r="C91" s="42"/>
      <c r="D91" s="42" t="s">
        <v>67</v>
      </c>
      <c r="E91" s="42"/>
      <c r="F91" s="529"/>
      <c r="G91" s="531"/>
      <c r="H91" s="126"/>
      <c r="I91" s="534"/>
      <c r="J91" s="524"/>
      <c r="K91" s="42"/>
      <c r="L91" s="42" t="s">
        <v>67</v>
      </c>
      <c r="M91" s="42"/>
      <c r="N91" s="529"/>
      <c r="O91" s="526"/>
    </row>
    <row r="92" spans="1:15" ht="18.75" customHeight="1" x14ac:dyDescent="0.4">
      <c r="A92" s="536" t="s">
        <v>141</v>
      </c>
      <c r="B92" s="522" t="str">
        <f>IF(C83="","③勝ち",IF(C83&gt;E83,B83,IF(C83&lt;E83,F83,IF(C85&gt;E85,B83,IF(C85&lt;E85,F83)))))</f>
        <v>ＭＳＳ</v>
      </c>
      <c r="C92" s="520">
        <v>1</v>
      </c>
      <c r="D92" s="518" t="s">
        <v>65</v>
      </c>
      <c r="E92" s="520">
        <v>5</v>
      </c>
      <c r="F92" s="527" t="str">
        <f>IF(C86="","④勝ち",IF(C86&gt;E86,B86,IF(C86&lt;E86,F86,IF(C88&gt;E88,B86,IF(C88&lt;E88,F86)))))</f>
        <v>大分トリニータＵ－１２</v>
      </c>
      <c r="G92" s="530" t="s">
        <v>70</v>
      </c>
      <c r="I92" s="532" t="s">
        <v>521</v>
      </c>
      <c r="J92" s="522" t="str">
        <f>IF(K83="","③勝ち",IF(K83&gt;M83,J83,IF(K83&lt;M83,N83,IF(K85&gt;M85,J83,IF(K85&lt;M85,N83)))))</f>
        <v>鶴居ＳＳＳ</v>
      </c>
      <c r="K92" s="520">
        <v>1</v>
      </c>
      <c r="L92" s="518" t="s">
        <v>65</v>
      </c>
      <c r="M92" s="520">
        <v>5</v>
      </c>
      <c r="N92" s="527" t="str">
        <f>IF(K86="","④勝ち",IF(K86&gt;M86,J86,IF(K86&lt;M86,N86,IF(K88&gt;M88,J86,IF(K88&lt;M88,N86)))))</f>
        <v>ＦＣ　ＲＥＧＡＴＥ</v>
      </c>
      <c r="O92" s="525" t="s">
        <v>70</v>
      </c>
    </row>
    <row r="93" spans="1:15" ht="18.75" customHeight="1" x14ac:dyDescent="0.4">
      <c r="A93" s="537"/>
      <c r="B93" s="523"/>
      <c r="C93" s="539"/>
      <c r="D93" s="519"/>
      <c r="E93" s="521"/>
      <c r="F93" s="528"/>
      <c r="G93" s="531"/>
      <c r="I93" s="533"/>
      <c r="J93" s="523"/>
      <c r="K93" s="535"/>
      <c r="L93" s="519"/>
      <c r="M93" s="521"/>
      <c r="N93" s="528"/>
      <c r="O93" s="526"/>
    </row>
    <row r="94" spans="1:15" ht="18.75" customHeight="1" x14ac:dyDescent="0.4">
      <c r="A94" s="538"/>
      <c r="B94" s="524"/>
      <c r="C94" s="42"/>
      <c r="D94" s="42" t="s">
        <v>67</v>
      </c>
      <c r="E94" s="42"/>
      <c r="F94" s="529"/>
      <c r="G94" s="531"/>
      <c r="I94" s="534"/>
      <c r="J94" s="524"/>
      <c r="K94" s="42"/>
      <c r="L94" s="42" t="s">
        <v>67</v>
      </c>
      <c r="M94" s="42"/>
      <c r="N94" s="529"/>
      <c r="O94" s="526"/>
    </row>
  </sheetData>
  <mergeCells count="347">
    <mergeCell ref="N1:O1"/>
    <mergeCell ref="A1:M1"/>
    <mergeCell ref="O26:O28"/>
    <mergeCell ref="I29:I31"/>
    <mergeCell ref="J29:J31"/>
    <mergeCell ref="K29:K30"/>
    <mergeCell ref="L29:L30"/>
    <mergeCell ref="M29:M30"/>
    <mergeCell ref="N29:N31"/>
    <mergeCell ref="O29:O31"/>
    <mergeCell ref="I26:I28"/>
    <mergeCell ref="J26:J28"/>
    <mergeCell ref="K26:K27"/>
    <mergeCell ref="L26:L27"/>
    <mergeCell ref="M26:M27"/>
    <mergeCell ref="N26:N28"/>
    <mergeCell ref="I23:I25"/>
    <mergeCell ref="J23:J25"/>
    <mergeCell ref="K23:K24"/>
    <mergeCell ref="L23:L24"/>
    <mergeCell ref="M23:M24"/>
    <mergeCell ref="N23:N25"/>
    <mergeCell ref="O23:O25"/>
    <mergeCell ref="I20:I22"/>
    <mergeCell ref="J20:J22"/>
    <mergeCell ref="K20:K21"/>
    <mergeCell ref="L20:L21"/>
    <mergeCell ref="M20:M21"/>
    <mergeCell ref="N20:N22"/>
    <mergeCell ref="O17:O19"/>
    <mergeCell ref="K13:N13"/>
    <mergeCell ref="I14:I16"/>
    <mergeCell ref="J14:J16"/>
    <mergeCell ref="K14:K15"/>
    <mergeCell ref="L14:L15"/>
    <mergeCell ref="M14:M15"/>
    <mergeCell ref="N14:N16"/>
    <mergeCell ref="O20:O22"/>
    <mergeCell ref="O14:O16"/>
    <mergeCell ref="I17:I19"/>
    <mergeCell ref="J17:J19"/>
    <mergeCell ref="K17:K18"/>
    <mergeCell ref="L17:L18"/>
    <mergeCell ref="M17:M18"/>
    <mergeCell ref="N17:N19"/>
    <mergeCell ref="A14:A16"/>
    <mergeCell ref="B20:B22"/>
    <mergeCell ref="C20:C21"/>
    <mergeCell ref="D20:D21"/>
    <mergeCell ref="E20:E21"/>
    <mergeCell ref="A17:A19"/>
    <mergeCell ref="B23:B25"/>
    <mergeCell ref="C23:C24"/>
    <mergeCell ref="D23:D24"/>
    <mergeCell ref="E23:E24"/>
    <mergeCell ref="B14:B16"/>
    <mergeCell ref="C14:C15"/>
    <mergeCell ref="D14:D15"/>
    <mergeCell ref="E14:E15"/>
    <mergeCell ref="A23:A25"/>
    <mergeCell ref="B17:B19"/>
    <mergeCell ref="A20:A22"/>
    <mergeCell ref="F14:F16"/>
    <mergeCell ref="F20:F22"/>
    <mergeCell ref="G17:G19"/>
    <mergeCell ref="G14:G16"/>
    <mergeCell ref="C11:G11"/>
    <mergeCell ref="C13:F13"/>
    <mergeCell ref="F23:F25"/>
    <mergeCell ref="G23:G25"/>
    <mergeCell ref="G20:G22"/>
    <mergeCell ref="C17:C18"/>
    <mergeCell ref="D17:D18"/>
    <mergeCell ref="E17:E18"/>
    <mergeCell ref="F17:F19"/>
    <mergeCell ref="G29:G31"/>
    <mergeCell ref="G26:G28"/>
    <mergeCell ref="A26:A28"/>
    <mergeCell ref="F29:F31"/>
    <mergeCell ref="C26:C27"/>
    <mergeCell ref="D26:D27"/>
    <mergeCell ref="E26:E27"/>
    <mergeCell ref="B29:B31"/>
    <mergeCell ref="A29:A31"/>
    <mergeCell ref="F26:F28"/>
    <mergeCell ref="C29:C30"/>
    <mergeCell ref="D29:D30"/>
    <mergeCell ref="E29:E30"/>
    <mergeCell ref="B26:B28"/>
    <mergeCell ref="C34:F34"/>
    <mergeCell ref="K34:N34"/>
    <mergeCell ref="A35:A37"/>
    <mergeCell ref="B35:B37"/>
    <mergeCell ref="C35:C36"/>
    <mergeCell ref="D35:D36"/>
    <mergeCell ref="E35:E36"/>
    <mergeCell ref="F35:F37"/>
    <mergeCell ref="G35:G37"/>
    <mergeCell ref="I35:I37"/>
    <mergeCell ref="J35:J37"/>
    <mergeCell ref="K35:K36"/>
    <mergeCell ref="L35:L36"/>
    <mergeCell ref="M35:M36"/>
    <mergeCell ref="N35:N37"/>
    <mergeCell ref="O35:O37"/>
    <mergeCell ref="A38:A40"/>
    <mergeCell ref="B38:B40"/>
    <mergeCell ref="C38:C39"/>
    <mergeCell ref="D38:D39"/>
    <mergeCell ref="E38:E39"/>
    <mergeCell ref="F38:F40"/>
    <mergeCell ref="G38:G40"/>
    <mergeCell ref="I38:I40"/>
    <mergeCell ref="J38:J40"/>
    <mergeCell ref="K38:K39"/>
    <mergeCell ref="L38:L39"/>
    <mergeCell ref="M38:M39"/>
    <mergeCell ref="N38:N40"/>
    <mergeCell ref="O38:O40"/>
    <mergeCell ref="A41:A43"/>
    <mergeCell ref="B41:B43"/>
    <mergeCell ref="C41:C42"/>
    <mergeCell ref="D41:D42"/>
    <mergeCell ref="E41:E42"/>
    <mergeCell ref="F41:F43"/>
    <mergeCell ref="G41:G43"/>
    <mergeCell ref="I41:I43"/>
    <mergeCell ref="J41:J43"/>
    <mergeCell ref="L47:L48"/>
    <mergeCell ref="M47:M48"/>
    <mergeCell ref="N47:N49"/>
    <mergeCell ref="O47:O49"/>
    <mergeCell ref="A44:A46"/>
    <mergeCell ref="B44:B46"/>
    <mergeCell ref="C44:C45"/>
    <mergeCell ref="D44:D45"/>
    <mergeCell ref="E44:E45"/>
    <mergeCell ref="F44:F46"/>
    <mergeCell ref="G44:G46"/>
    <mergeCell ref="I44:I46"/>
    <mergeCell ref="J44:J46"/>
    <mergeCell ref="K41:K42"/>
    <mergeCell ref="L41:L42"/>
    <mergeCell ref="M41:M42"/>
    <mergeCell ref="N41:N43"/>
    <mergeCell ref="O41:O43"/>
    <mergeCell ref="K44:K45"/>
    <mergeCell ref="L44:L45"/>
    <mergeCell ref="M44:M45"/>
    <mergeCell ref="N44:N46"/>
    <mergeCell ref="O44:O46"/>
    <mergeCell ref="K50:K51"/>
    <mergeCell ref="L50:L51"/>
    <mergeCell ref="M50:M51"/>
    <mergeCell ref="N50:N52"/>
    <mergeCell ref="O50:O52"/>
    <mergeCell ref="A47:A49"/>
    <mergeCell ref="B47:B49"/>
    <mergeCell ref="C47:C48"/>
    <mergeCell ref="D47:D48"/>
    <mergeCell ref="E47:E48"/>
    <mergeCell ref="A50:A52"/>
    <mergeCell ref="B50:B52"/>
    <mergeCell ref="C50:C51"/>
    <mergeCell ref="D50:D51"/>
    <mergeCell ref="E50:E51"/>
    <mergeCell ref="F50:F52"/>
    <mergeCell ref="G50:G52"/>
    <mergeCell ref="I50:I52"/>
    <mergeCell ref="J50:J52"/>
    <mergeCell ref="F47:F49"/>
    <mergeCell ref="G47:G49"/>
    <mergeCell ref="I47:I49"/>
    <mergeCell ref="J47:J49"/>
    <mergeCell ref="K47:K48"/>
    <mergeCell ref="C55:F55"/>
    <mergeCell ref="K55:N55"/>
    <mergeCell ref="A56:A58"/>
    <mergeCell ref="B56:B58"/>
    <mergeCell ref="C56:C57"/>
    <mergeCell ref="D56:D57"/>
    <mergeCell ref="E56:E57"/>
    <mergeCell ref="F56:F58"/>
    <mergeCell ref="G56:G58"/>
    <mergeCell ref="I56:I58"/>
    <mergeCell ref="J56:J58"/>
    <mergeCell ref="K56:K57"/>
    <mergeCell ref="L56:L57"/>
    <mergeCell ref="M56:M57"/>
    <mergeCell ref="N56:N58"/>
    <mergeCell ref="O56:O58"/>
    <mergeCell ref="A59:A61"/>
    <mergeCell ref="B59:B61"/>
    <mergeCell ref="C59:C60"/>
    <mergeCell ref="D59:D60"/>
    <mergeCell ref="E59:E60"/>
    <mergeCell ref="F59:F61"/>
    <mergeCell ref="G59:G61"/>
    <mergeCell ref="I59:I61"/>
    <mergeCell ref="J59:J61"/>
    <mergeCell ref="K59:K60"/>
    <mergeCell ref="L59:L60"/>
    <mergeCell ref="M59:M60"/>
    <mergeCell ref="N59:N61"/>
    <mergeCell ref="O59:O61"/>
    <mergeCell ref="A62:A64"/>
    <mergeCell ref="B62:B64"/>
    <mergeCell ref="C62:C63"/>
    <mergeCell ref="D62:D63"/>
    <mergeCell ref="E62:E63"/>
    <mergeCell ref="F62:F64"/>
    <mergeCell ref="G62:G64"/>
    <mergeCell ref="I62:I64"/>
    <mergeCell ref="J62:J64"/>
    <mergeCell ref="L68:L69"/>
    <mergeCell ref="M68:M69"/>
    <mergeCell ref="N68:N70"/>
    <mergeCell ref="O68:O70"/>
    <mergeCell ref="A65:A67"/>
    <mergeCell ref="B65:B67"/>
    <mergeCell ref="C65:C66"/>
    <mergeCell ref="D65:D66"/>
    <mergeCell ref="E65:E66"/>
    <mergeCell ref="F65:F67"/>
    <mergeCell ref="G65:G67"/>
    <mergeCell ref="I65:I67"/>
    <mergeCell ref="J65:J67"/>
    <mergeCell ref="K62:K63"/>
    <mergeCell ref="L62:L63"/>
    <mergeCell ref="M62:M63"/>
    <mergeCell ref="N62:N64"/>
    <mergeCell ref="O62:O64"/>
    <mergeCell ref="K65:K66"/>
    <mergeCell ref="L65:L66"/>
    <mergeCell ref="M65:M66"/>
    <mergeCell ref="N65:N67"/>
    <mergeCell ref="O65:O67"/>
    <mergeCell ref="K71:K72"/>
    <mergeCell ref="L71:L72"/>
    <mergeCell ref="M71:M72"/>
    <mergeCell ref="N71:N73"/>
    <mergeCell ref="O71:O73"/>
    <mergeCell ref="A68:A70"/>
    <mergeCell ref="B68:B70"/>
    <mergeCell ref="C68:C69"/>
    <mergeCell ref="D68:D69"/>
    <mergeCell ref="E68:E69"/>
    <mergeCell ref="A71:A73"/>
    <mergeCell ref="B71:B73"/>
    <mergeCell ref="C71:C72"/>
    <mergeCell ref="D71:D72"/>
    <mergeCell ref="E71:E72"/>
    <mergeCell ref="F71:F73"/>
    <mergeCell ref="G71:G73"/>
    <mergeCell ref="I71:I73"/>
    <mergeCell ref="J71:J73"/>
    <mergeCell ref="F68:F70"/>
    <mergeCell ref="G68:G70"/>
    <mergeCell ref="I68:I70"/>
    <mergeCell ref="J68:J70"/>
    <mergeCell ref="K68:K69"/>
    <mergeCell ref="F77:F79"/>
    <mergeCell ref="G77:G79"/>
    <mergeCell ref="I86:I88"/>
    <mergeCell ref="J86:J88"/>
    <mergeCell ref="G80:G82"/>
    <mergeCell ref="I83:I85"/>
    <mergeCell ref="J83:J85"/>
    <mergeCell ref="J80:J82"/>
    <mergeCell ref="A80:A82"/>
    <mergeCell ref="B80:B82"/>
    <mergeCell ref="C80:C81"/>
    <mergeCell ref="D80:D81"/>
    <mergeCell ref="E80:E81"/>
    <mergeCell ref="F80:F82"/>
    <mergeCell ref="C76:F76"/>
    <mergeCell ref="K76:N76"/>
    <mergeCell ref="A86:A88"/>
    <mergeCell ref="B86:B88"/>
    <mergeCell ref="C86:C87"/>
    <mergeCell ref="D86:D87"/>
    <mergeCell ref="E86:E87"/>
    <mergeCell ref="F86:F88"/>
    <mergeCell ref="G86:G88"/>
    <mergeCell ref="I77:I79"/>
    <mergeCell ref="J77:J79"/>
    <mergeCell ref="A83:A85"/>
    <mergeCell ref="B83:B85"/>
    <mergeCell ref="C83:C84"/>
    <mergeCell ref="D83:D84"/>
    <mergeCell ref="E83:E84"/>
    <mergeCell ref="F83:F85"/>
    <mergeCell ref="G83:G85"/>
    <mergeCell ref="I80:I82"/>
    <mergeCell ref="A77:A79"/>
    <mergeCell ref="B77:B79"/>
    <mergeCell ref="C77:C78"/>
    <mergeCell ref="D77:D78"/>
    <mergeCell ref="E77:E78"/>
    <mergeCell ref="O86:O88"/>
    <mergeCell ref="K92:K93"/>
    <mergeCell ref="L92:L93"/>
    <mergeCell ref="M92:M93"/>
    <mergeCell ref="O77:O79"/>
    <mergeCell ref="K86:K87"/>
    <mergeCell ref="L86:L87"/>
    <mergeCell ref="M86:M87"/>
    <mergeCell ref="N86:N88"/>
    <mergeCell ref="O92:O94"/>
    <mergeCell ref="K83:K84"/>
    <mergeCell ref="L83:L84"/>
    <mergeCell ref="M83:M84"/>
    <mergeCell ref="N83:N85"/>
    <mergeCell ref="O80:O82"/>
    <mergeCell ref="K80:K81"/>
    <mergeCell ref="L80:L81"/>
    <mergeCell ref="M80:M81"/>
    <mergeCell ref="N80:N82"/>
    <mergeCell ref="O83:O85"/>
    <mergeCell ref="K77:K78"/>
    <mergeCell ref="L77:L78"/>
    <mergeCell ref="M77:M78"/>
    <mergeCell ref="N77:N79"/>
    <mergeCell ref="J92:J94"/>
    <mergeCell ref="O89:O91"/>
    <mergeCell ref="A92:A94"/>
    <mergeCell ref="B92:B94"/>
    <mergeCell ref="C92:C93"/>
    <mergeCell ref="D92:D93"/>
    <mergeCell ref="E92:E93"/>
    <mergeCell ref="F92:F94"/>
    <mergeCell ref="G92:G94"/>
    <mergeCell ref="N89:N91"/>
    <mergeCell ref="K89:K90"/>
    <mergeCell ref="L89:L90"/>
    <mergeCell ref="M89:M90"/>
    <mergeCell ref="J89:J91"/>
    <mergeCell ref="I92:I94"/>
    <mergeCell ref="A89:A91"/>
    <mergeCell ref="B89:B91"/>
    <mergeCell ref="C89:C90"/>
    <mergeCell ref="D89:D90"/>
    <mergeCell ref="E89:E90"/>
    <mergeCell ref="F89:F91"/>
    <mergeCell ref="G89:G91"/>
    <mergeCell ref="I89:I91"/>
    <mergeCell ref="N92:N94"/>
  </mergeCells>
  <phoneticPr fontId="2"/>
  <conditionalFormatting sqref="K7:K8">
    <cfRule type="cellIs" dxfId="2" priority="1" stopIfTrue="1" operator="equal">
      <formula>"出場辞退"</formula>
    </cfRule>
  </conditionalFormatting>
  <printOptions horizontalCentered="1" verticalCentered="1"/>
  <pageMargins left="0" right="0" top="0" bottom="0" header="0.51181102362204722" footer="0.51181102362204722"/>
  <pageSetup paperSize="9" scale="3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94"/>
  <sheetViews>
    <sheetView zoomScale="40" zoomScaleNormal="40" workbookViewId="0">
      <selection activeCell="A2" sqref="A2"/>
    </sheetView>
  </sheetViews>
  <sheetFormatPr defaultColWidth="9.3515625" defaultRowHeight="22" x14ac:dyDescent="0.4"/>
  <cols>
    <col min="1" max="1" width="26.46875" style="20" customWidth="1"/>
    <col min="2" max="2" width="53.17578125" style="20" customWidth="1"/>
    <col min="3" max="3" width="7.46875" style="20" customWidth="1"/>
    <col min="4" max="4" width="7.64453125" style="20" bestFit="1" customWidth="1"/>
    <col min="5" max="5" width="7.46875" style="20" customWidth="1"/>
    <col min="6" max="6" width="53.17578125" style="20" customWidth="1"/>
    <col min="7" max="7" width="14.17578125" style="20" customWidth="1"/>
    <col min="8" max="8" width="4.8203125" style="20" customWidth="1"/>
    <col min="9" max="9" width="26.46875" style="20" customWidth="1"/>
    <col min="10" max="10" width="53.17578125" style="20" customWidth="1"/>
    <col min="11" max="11" width="7.46875" style="20" customWidth="1"/>
    <col min="12" max="12" width="7.64453125" style="20" bestFit="1" customWidth="1"/>
    <col min="13" max="13" width="7.46875" style="20" customWidth="1"/>
    <col min="14" max="14" width="53.17578125" style="20" customWidth="1"/>
    <col min="15" max="15" width="14.17578125" style="20" customWidth="1"/>
    <col min="16" max="16384" width="9.3515625" style="20"/>
  </cols>
  <sheetData>
    <row r="1" spans="1:15" ht="33" customHeight="1" x14ac:dyDescent="0.4">
      <c r="A1" s="550" t="str">
        <f>tournament!A1</f>
        <v>JFA 第 42 回全日本 U-12 サッカー選手権大会 大分県大会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 t="s">
        <v>401</v>
      </c>
      <c r="O1" s="550"/>
    </row>
    <row r="2" spans="1:15" ht="33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33" customHeight="1" x14ac:dyDescent="0.4">
      <c r="A3" s="43"/>
      <c r="B3" s="21" t="s">
        <v>415</v>
      </c>
      <c r="D3" s="43"/>
      <c r="E3" s="70" t="s">
        <v>83</v>
      </c>
      <c r="F3" s="43"/>
      <c r="G3" s="43"/>
      <c r="H3" s="43"/>
      <c r="I3" s="22"/>
      <c r="J3" s="21"/>
    </row>
    <row r="4" spans="1:15" ht="33" customHeight="1" x14ac:dyDescent="0.4">
      <c r="A4" s="43"/>
      <c r="E4" s="72" t="s">
        <v>102</v>
      </c>
    </row>
    <row r="5" spans="1:15" ht="33" customHeight="1" x14ac:dyDescent="0.4">
      <c r="A5" s="26"/>
      <c r="B5" s="93" t="s">
        <v>51</v>
      </c>
      <c r="D5" s="94" t="str">
        <f>VLOOKUP(B5,大会会場詳細!$C:$E,3,FALSE)</f>
        <v>中津市小祝漁港広場</v>
      </c>
      <c r="E5" s="26"/>
      <c r="F5" s="26"/>
      <c r="G5" s="26"/>
      <c r="J5" s="93" t="s">
        <v>54</v>
      </c>
      <c r="L5" s="94" t="str">
        <f>VLOOKUP(J5,大会会場詳細!$C:$E,3,FALSE)</f>
        <v>ﾌｯﾄﾎﾞｰﾙｾﾝﾀｰ大分きつき(杵築市営ｻｯｶｰ場)</v>
      </c>
      <c r="M5" s="95"/>
      <c r="N5" s="26"/>
    </row>
    <row r="6" spans="1:15" ht="33" customHeight="1" x14ac:dyDescent="0.4">
      <c r="B6" s="93" t="s">
        <v>53</v>
      </c>
      <c r="D6" s="94" t="str">
        <f>VLOOKUP(B6,大会会場詳細!$C:$E,3,FALSE)</f>
        <v>玖珠町総合運動公園陸上競技場</v>
      </c>
      <c r="E6" s="95"/>
      <c r="F6" s="26"/>
      <c r="G6" s="26"/>
      <c r="J6" s="93" t="s">
        <v>50</v>
      </c>
      <c r="L6" s="94" t="str">
        <f>VLOOKUP(J6,大会会場詳細!$C:$E,3,FALSE)</f>
        <v>実相寺ｻｯｶｰ競技場(人工芝)</v>
      </c>
    </row>
    <row r="7" spans="1:15" ht="33" customHeight="1" x14ac:dyDescent="0.4">
      <c r="A7" s="26"/>
      <c r="B7" s="93" t="s">
        <v>117</v>
      </c>
      <c r="D7" s="94" t="str">
        <f>VLOOKUP(B7,大会会場詳細!$C:$E,3,FALSE)</f>
        <v>宇佐市平成の森公園</v>
      </c>
      <c r="E7" s="95"/>
      <c r="G7" s="26"/>
      <c r="J7" s="93" t="s">
        <v>49</v>
      </c>
      <c r="L7" s="94" t="str">
        <f>VLOOKUP(J7,大会会場詳細!$C:$E,3,FALSE)</f>
        <v>佐伯市総合運動公園多目的ｸﾞﾗｳﾝﾄﾞ(人工芝)</v>
      </c>
    </row>
    <row r="8" spans="1:15" ht="33" customHeight="1" x14ac:dyDescent="0.4">
      <c r="A8" s="26"/>
      <c r="B8" s="93" t="s">
        <v>52</v>
      </c>
      <c r="D8" s="94" t="str">
        <f>VLOOKUP(B8,大会会場詳細!$C:$E,3,FALSE)</f>
        <v>ｻﾝ・ｽﾎﾟｰﾂﾗﾝﾄﾞみえ</v>
      </c>
      <c r="E8" s="96"/>
      <c r="G8" s="26"/>
      <c r="I8" s="94"/>
      <c r="J8" s="93" t="s">
        <v>110</v>
      </c>
      <c r="K8" s="97"/>
      <c r="L8" s="94" t="str">
        <f>VLOOKUP(J8,大会会場詳細!$C:$E,3,FALSE)</f>
        <v>吉四六ﾗﾝﾄﾞ陸上競技場</v>
      </c>
    </row>
    <row r="9" spans="1:15" ht="33" customHeight="1" x14ac:dyDescent="0.4">
      <c r="A9" s="43"/>
      <c r="B9" s="43"/>
      <c r="C9" s="43"/>
      <c r="D9" s="43"/>
      <c r="E9" s="43"/>
      <c r="F9" s="43"/>
      <c r="G9" s="43"/>
      <c r="H9" s="43"/>
      <c r="I9" s="43"/>
    </row>
    <row r="11" spans="1:15" s="23" customFormat="1" ht="32.75" x14ac:dyDescent="0.4">
      <c r="B11" s="44" t="s">
        <v>62</v>
      </c>
      <c r="C11" s="548" t="s">
        <v>416</v>
      </c>
      <c r="D11" s="548"/>
      <c r="E11" s="548"/>
      <c r="F11" s="548"/>
      <c r="G11" s="548"/>
    </row>
    <row r="13" spans="1:15" x14ac:dyDescent="0.4">
      <c r="A13" s="25" t="s">
        <v>63</v>
      </c>
      <c r="B13" s="26" t="str">
        <f>B5</f>
        <v>中津Ⅰ</v>
      </c>
      <c r="C13" s="549" t="str">
        <f>D5</f>
        <v>中津市小祝漁港広場</v>
      </c>
      <c r="D13" s="549"/>
      <c r="E13" s="549"/>
      <c r="F13" s="549"/>
      <c r="G13" s="26" t="s">
        <v>64</v>
      </c>
      <c r="H13" s="28"/>
      <c r="I13" s="25" t="s">
        <v>63</v>
      </c>
      <c r="J13" s="26" t="str">
        <f>J5</f>
        <v>速杵国Ⅰ</v>
      </c>
      <c r="K13" s="549" t="str">
        <f>L5</f>
        <v>ﾌｯﾄﾎﾞｰﾙｾﾝﾀｰ大分きつき(杵築市営ｻｯｶｰ場)</v>
      </c>
      <c r="L13" s="549"/>
      <c r="M13" s="549"/>
      <c r="N13" s="549"/>
      <c r="O13" s="26" t="s">
        <v>64</v>
      </c>
    </row>
    <row r="14" spans="1:15" ht="18.75" customHeight="1" x14ac:dyDescent="0.4">
      <c r="A14" s="577"/>
      <c r="B14" s="582"/>
      <c r="C14" s="569"/>
      <c r="D14" s="574" t="s">
        <v>65</v>
      </c>
      <c r="E14" s="569"/>
      <c r="F14" s="571"/>
      <c r="G14" s="588"/>
      <c r="H14" s="26"/>
      <c r="I14" s="577"/>
      <c r="J14" s="582"/>
      <c r="K14" s="569"/>
      <c r="L14" s="574" t="s">
        <v>65</v>
      </c>
      <c r="M14" s="569"/>
      <c r="N14" s="571"/>
      <c r="O14" s="588"/>
    </row>
    <row r="15" spans="1:15" ht="18.75" customHeight="1" x14ac:dyDescent="0.4">
      <c r="A15" s="567"/>
      <c r="B15" s="583"/>
      <c r="C15" s="570"/>
      <c r="D15" s="575"/>
      <c r="E15" s="576"/>
      <c r="F15" s="572"/>
      <c r="G15" s="578"/>
      <c r="H15" s="26"/>
      <c r="I15" s="567"/>
      <c r="J15" s="583"/>
      <c r="K15" s="570"/>
      <c r="L15" s="575"/>
      <c r="M15" s="576"/>
      <c r="N15" s="572"/>
      <c r="O15" s="578"/>
    </row>
    <row r="16" spans="1:15" ht="18.75" customHeight="1" x14ac:dyDescent="0.4">
      <c r="A16" s="568"/>
      <c r="B16" s="584"/>
      <c r="C16" s="98"/>
      <c r="D16" s="98" t="s">
        <v>67</v>
      </c>
      <c r="E16" s="98"/>
      <c r="F16" s="573"/>
      <c r="G16" s="579"/>
      <c r="H16" s="26"/>
      <c r="I16" s="568"/>
      <c r="J16" s="584"/>
      <c r="K16" s="98"/>
      <c r="L16" s="98" t="s">
        <v>67</v>
      </c>
      <c r="M16" s="98"/>
      <c r="N16" s="573"/>
      <c r="O16" s="579"/>
    </row>
    <row r="17" spans="1:15" ht="18.75" customHeight="1" x14ac:dyDescent="0.4">
      <c r="A17" s="536" t="s">
        <v>506</v>
      </c>
      <c r="B17" s="547" t="str">
        <f>tournament!B25</f>
        <v>はやぶさフットボールクラブ</v>
      </c>
      <c r="C17" s="545">
        <v>0</v>
      </c>
      <c r="D17" s="543" t="s">
        <v>65</v>
      </c>
      <c r="E17" s="545">
        <v>4</v>
      </c>
      <c r="F17" s="540" t="str">
        <f>tournament!B27</f>
        <v>判田サッカースポーツ少年団</v>
      </c>
      <c r="G17" s="536" t="s">
        <v>66</v>
      </c>
      <c r="H17" s="26"/>
      <c r="I17" s="536" t="s">
        <v>511</v>
      </c>
      <c r="J17" s="547" t="str">
        <f>tournament!B21</f>
        <v>八坂少年サッカークラブ</v>
      </c>
      <c r="K17" s="545">
        <v>0</v>
      </c>
      <c r="L17" s="543" t="s">
        <v>65</v>
      </c>
      <c r="M17" s="545">
        <v>1</v>
      </c>
      <c r="N17" s="540" t="str">
        <f>tournament!B23</f>
        <v>スマイス　セレソン　スポーツクラブ</v>
      </c>
      <c r="O17" s="536" t="s">
        <v>66</v>
      </c>
    </row>
    <row r="18" spans="1:15" ht="18.75" customHeight="1" x14ac:dyDescent="0.4">
      <c r="A18" s="537"/>
      <c r="B18" s="533"/>
      <c r="C18" s="587"/>
      <c r="D18" s="544"/>
      <c r="E18" s="546"/>
      <c r="F18" s="541"/>
      <c r="G18" s="580"/>
      <c r="H18" s="26"/>
      <c r="I18" s="537"/>
      <c r="J18" s="533"/>
      <c r="K18" s="587"/>
      <c r="L18" s="544"/>
      <c r="M18" s="546"/>
      <c r="N18" s="541"/>
      <c r="O18" s="580"/>
    </row>
    <row r="19" spans="1:15" ht="18.75" customHeight="1" x14ac:dyDescent="0.4">
      <c r="A19" s="538"/>
      <c r="B19" s="534"/>
      <c r="C19" s="27"/>
      <c r="D19" s="27" t="s">
        <v>67</v>
      </c>
      <c r="E19" s="27"/>
      <c r="F19" s="542"/>
      <c r="G19" s="581"/>
      <c r="H19" s="26"/>
      <c r="I19" s="538"/>
      <c r="J19" s="534"/>
      <c r="K19" s="27"/>
      <c r="L19" s="27" t="s">
        <v>67</v>
      </c>
      <c r="M19" s="27"/>
      <c r="N19" s="542"/>
      <c r="O19" s="581"/>
    </row>
    <row r="20" spans="1:15" ht="18.75" customHeight="1" x14ac:dyDescent="0.4">
      <c r="A20" s="536" t="s">
        <v>507</v>
      </c>
      <c r="B20" s="547" t="str">
        <f>tournament!B47</f>
        <v>ティエラフットボールクラブＵ－１２</v>
      </c>
      <c r="C20" s="545">
        <v>1</v>
      </c>
      <c r="D20" s="543" t="s">
        <v>65</v>
      </c>
      <c r="E20" s="545">
        <v>6</v>
      </c>
      <c r="F20" s="540" t="str">
        <f>tournament!B49</f>
        <v>明治サッカースポーツ少年団</v>
      </c>
      <c r="G20" s="536" t="s">
        <v>68</v>
      </c>
      <c r="I20" s="536" t="s">
        <v>512</v>
      </c>
      <c r="J20" s="547" t="str">
        <f>tournament!B99</f>
        <v>日出サッカースポーツ少年団</v>
      </c>
      <c r="K20" s="545">
        <v>0</v>
      </c>
      <c r="L20" s="543" t="s">
        <v>65</v>
      </c>
      <c r="M20" s="545">
        <v>6</v>
      </c>
      <c r="N20" s="540" t="str">
        <f>tournament!B101</f>
        <v>リノスフットサルクラブ　Ｕ－１２</v>
      </c>
      <c r="O20" s="536" t="s">
        <v>68</v>
      </c>
    </row>
    <row r="21" spans="1:15" ht="18.75" customHeight="1" x14ac:dyDescent="0.4">
      <c r="A21" s="537"/>
      <c r="B21" s="533"/>
      <c r="C21" s="587"/>
      <c r="D21" s="544"/>
      <c r="E21" s="546"/>
      <c r="F21" s="541"/>
      <c r="G21" s="580"/>
      <c r="I21" s="537"/>
      <c r="J21" s="533"/>
      <c r="K21" s="587"/>
      <c r="L21" s="544"/>
      <c r="M21" s="546"/>
      <c r="N21" s="541"/>
      <c r="O21" s="580"/>
    </row>
    <row r="22" spans="1:15" ht="18.75" customHeight="1" x14ac:dyDescent="0.4">
      <c r="A22" s="538"/>
      <c r="B22" s="533"/>
      <c r="C22" s="27"/>
      <c r="D22" s="27" t="s">
        <v>67</v>
      </c>
      <c r="E22" s="27"/>
      <c r="F22" s="541"/>
      <c r="G22" s="581"/>
      <c r="I22" s="538"/>
      <c r="J22" s="533"/>
      <c r="K22" s="27"/>
      <c r="L22" s="27" t="s">
        <v>67</v>
      </c>
      <c r="M22" s="27"/>
      <c r="N22" s="542"/>
      <c r="O22" s="581"/>
    </row>
    <row r="23" spans="1:15" ht="18.75" customHeight="1" x14ac:dyDescent="0.4">
      <c r="A23" s="536" t="s">
        <v>508</v>
      </c>
      <c r="B23" s="547" t="str">
        <f>tournament!B113</f>
        <v>ＦＣ　ＪＵＮＩＯＲＳ</v>
      </c>
      <c r="C23" s="545">
        <v>1</v>
      </c>
      <c r="D23" s="543" t="s">
        <v>65</v>
      </c>
      <c r="E23" s="545">
        <v>5</v>
      </c>
      <c r="F23" s="540" t="str">
        <f>tournament!B115</f>
        <v>咸宜日隈ｓｃ</v>
      </c>
      <c r="G23" s="536" t="s">
        <v>70</v>
      </c>
      <c r="I23" s="536" t="s">
        <v>513</v>
      </c>
      <c r="J23" s="547" t="str">
        <f>tournament!AO31</f>
        <v>敷戸サッカースポーツ少年団</v>
      </c>
      <c r="K23" s="545">
        <v>2</v>
      </c>
      <c r="L23" s="543" t="s">
        <v>65</v>
      </c>
      <c r="M23" s="545">
        <v>2</v>
      </c>
      <c r="N23" s="540" t="str">
        <f>tournament!AO33</f>
        <v>ＦＣ安岐</v>
      </c>
      <c r="O23" s="536" t="s">
        <v>70</v>
      </c>
    </row>
    <row r="24" spans="1:15" ht="18.75" customHeight="1" x14ac:dyDescent="0.4">
      <c r="A24" s="537"/>
      <c r="B24" s="533"/>
      <c r="C24" s="587"/>
      <c r="D24" s="544"/>
      <c r="E24" s="546"/>
      <c r="F24" s="541"/>
      <c r="G24" s="580"/>
      <c r="I24" s="537"/>
      <c r="J24" s="533"/>
      <c r="K24" s="587"/>
      <c r="L24" s="544"/>
      <c r="M24" s="546"/>
      <c r="N24" s="541"/>
      <c r="O24" s="580"/>
    </row>
    <row r="25" spans="1:15" ht="18.75" customHeight="1" x14ac:dyDescent="0.4">
      <c r="A25" s="538"/>
      <c r="B25" s="533"/>
      <c r="C25" s="27"/>
      <c r="D25" s="27" t="s">
        <v>67</v>
      </c>
      <c r="E25" s="27"/>
      <c r="F25" s="542"/>
      <c r="G25" s="581"/>
      <c r="I25" s="538"/>
      <c r="J25" s="533"/>
      <c r="K25" s="27">
        <v>2</v>
      </c>
      <c r="L25" s="27" t="s">
        <v>67</v>
      </c>
      <c r="M25" s="27">
        <v>0</v>
      </c>
      <c r="N25" s="542"/>
      <c r="O25" s="581"/>
    </row>
    <row r="26" spans="1:15" ht="18.75" customHeight="1" x14ac:dyDescent="0.4">
      <c r="A26" s="536" t="s">
        <v>509</v>
      </c>
      <c r="B26" s="547" t="str">
        <f>tournament!AO43</f>
        <v>スマイス・セレソン　Ｂ</v>
      </c>
      <c r="C26" s="545">
        <v>2</v>
      </c>
      <c r="D26" s="543" t="s">
        <v>65</v>
      </c>
      <c r="E26" s="545">
        <v>1</v>
      </c>
      <c r="F26" s="540" t="str">
        <f>tournament!AO45</f>
        <v>和田・如水少年サッカークラブ</v>
      </c>
      <c r="G26" s="536" t="s">
        <v>69</v>
      </c>
      <c r="I26" s="536" t="s">
        <v>514</v>
      </c>
      <c r="J26" s="547" t="str">
        <f>tournament!AO73</f>
        <v>ようこくバンビーレＦＣ</v>
      </c>
      <c r="K26" s="545">
        <v>0</v>
      </c>
      <c r="L26" s="543" t="s">
        <v>65</v>
      </c>
      <c r="M26" s="545">
        <v>13</v>
      </c>
      <c r="N26" s="540" t="str">
        <f>tournament!AO75</f>
        <v>西の台ＪＦＣ</v>
      </c>
      <c r="O26" s="536" t="s">
        <v>69</v>
      </c>
    </row>
    <row r="27" spans="1:15" ht="18.75" customHeight="1" x14ac:dyDescent="0.4">
      <c r="A27" s="537"/>
      <c r="B27" s="533"/>
      <c r="C27" s="587"/>
      <c r="D27" s="544"/>
      <c r="E27" s="546"/>
      <c r="F27" s="541"/>
      <c r="G27" s="580"/>
      <c r="I27" s="537"/>
      <c r="J27" s="533"/>
      <c r="K27" s="587"/>
      <c r="L27" s="544"/>
      <c r="M27" s="546"/>
      <c r="N27" s="541"/>
      <c r="O27" s="580"/>
    </row>
    <row r="28" spans="1:15" ht="18.75" customHeight="1" x14ac:dyDescent="0.4">
      <c r="A28" s="538"/>
      <c r="B28" s="534"/>
      <c r="C28" s="27"/>
      <c r="D28" s="27" t="s">
        <v>67</v>
      </c>
      <c r="E28" s="27"/>
      <c r="F28" s="542"/>
      <c r="G28" s="581"/>
      <c r="I28" s="538"/>
      <c r="J28" s="534"/>
      <c r="K28" s="27"/>
      <c r="L28" s="27" t="s">
        <v>67</v>
      </c>
      <c r="M28" s="27"/>
      <c r="N28" s="542"/>
      <c r="O28" s="581"/>
    </row>
    <row r="29" spans="1:15" ht="18.75" customHeight="1" x14ac:dyDescent="0.4">
      <c r="A29" s="536" t="s">
        <v>510</v>
      </c>
      <c r="B29" s="547" t="str">
        <f>tournament!AO99</f>
        <v>鶴居ＳＳＳ</v>
      </c>
      <c r="C29" s="545">
        <v>2</v>
      </c>
      <c r="D29" s="543" t="s">
        <v>65</v>
      </c>
      <c r="E29" s="545">
        <v>1</v>
      </c>
      <c r="F29" s="540" t="str">
        <f>tournament!AO101</f>
        <v>大分トリニータタートルズ</v>
      </c>
      <c r="G29" s="536" t="s">
        <v>71</v>
      </c>
      <c r="I29" s="536" t="s">
        <v>515</v>
      </c>
      <c r="J29" s="547" t="str">
        <f>tournament!B43</f>
        <v>スマイス日出</v>
      </c>
      <c r="K29" s="545">
        <v>0</v>
      </c>
      <c r="L29" s="543" t="s">
        <v>65</v>
      </c>
      <c r="M29" s="545">
        <v>12</v>
      </c>
      <c r="N29" s="540" t="str">
        <f>tournament!B45</f>
        <v>東陽フットボールクラブ</v>
      </c>
      <c r="O29" s="536" t="s">
        <v>71</v>
      </c>
    </row>
    <row r="30" spans="1:15" ht="18.75" customHeight="1" x14ac:dyDescent="0.4">
      <c r="A30" s="537"/>
      <c r="B30" s="533"/>
      <c r="C30" s="587"/>
      <c r="D30" s="544"/>
      <c r="E30" s="546"/>
      <c r="F30" s="541"/>
      <c r="G30" s="580"/>
      <c r="I30" s="537"/>
      <c r="J30" s="533"/>
      <c r="K30" s="594"/>
      <c r="L30" s="544"/>
      <c r="M30" s="546"/>
      <c r="N30" s="541"/>
      <c r="O30" s="580"/>
    </row>
    <row r="31" spans="1:15" ht="18.75" customHeight="1" x14ac:dyDescent="0.4">
      <c r="A31" s="538"/>
      <c r="B31" s="534"/>
      <c r="C31" s="123"/>
      <c r="D31" s="123" t="s">
        <v>67</v>
      </c>
      <c r="E31" s="123"/>
      <c r="F31" s="542"/>
      <c r="G31" s="581"/>
      <c r="I31" s="538"/>
      <c r="J31" s="534"/>
      <c r="K31" s="156"/>
      <c r="L31" s="156" t="s">
        <v>67</v>
      </c>
      <c r="M31" s="156"/>
      <c r="N31" s="542"/>
      <c r="O31" s="581"/>
    </row>
    <row r="32" spans="1:15" ht="18.75" customHeight="1" x14ac:dyDescent="0.4"/>
    <row r="33" spans="1:15" ht="18.75" customHeight="1" x14ac:dyDescent="0.4"/>
    <row r="34" spans="1:15" ht="18.75" customHeight="1" x14ac:dyDescent="0.4">
      <c r="A34" s="25" t="s">
        <v>63</v>
      </c>
      <c r="B34" s="155" t="str">
        <f>B6</f>
        <v>日田Ⅰ</v>
      </c>
      <c r="C34" s="549" t="str">
        <f>D6</f>
        <v>玖珠町総合運動公園陸上競技場</v>
      </c>
      <c r="D34" s="549"/>
      <c r="E34" s="549"/>
      <c r="F34" s="549"/>
      <c r="G34" s="26" t="s">
        <v>64</v>
      </c>
      <c r="I34" s="25" t="s">
        <v>63</v>
      </c>
      <c r="J34" s="155" t="str">
        <f>J6</f>
        <v>別府Ⅰ</v>
      </c>
      <c r="K34" s="549" t="str">
        <f>L6</f>
        <v>実相寺ｻｯｶｰ競技場(人工芝)</v>
      </c>
      <c r="L34" s="549"/>
      <c r="M34" s="549"/>
      <c r="N34" s="549"/>
      <c r="O34" s="26" t="s">
        <v>64</v>
      </c>
    </row>
    <row r="35" spans="1:15" ht="18.75" customHeight="1" x14ac:dyDescent="0.4">
      <c r="A35" s="536" t="s">
        <v>436</v>
      </c>
      <c r="B35" s="547" t="str">
        <f>tournament!B61</f>
        <v>田尻サッカースポーツ少年団</v>
      </c>
      <c r="C35" s="545">
        <v>3</v>
      </c>
      <c r="D35" s="543" t="s">
        <v>65</v>
      </c>
      <c r="E35" s="545">
        <v>3</v>
      </c>
      <c r="F35" s="540" t="str">
        <f>tournament!B63</f>
        <v>若宮サッカースポーツ少年団</v>
      </c>
      <c r="G35" s="536" t="s">
        <v>66</v>
      </c>
      <c r="H35" s="26"/>
      <c r="I35" s="536" t="s">
        <v>439</v>
      </c>
      <c r="J35" s="547" t="str">
        <f>tournament!B17</f>
        <v>スマイスＦＣ</v>
      </c>
      <c r="K35" s="545">
        <v>0</v>
      </c>
      <c r="L35" s="543" t="s">
        <v>65</v>
      </c>
      <c r="M35" s="545">
        <v>12</v>
      </c>
      <c r="N35" s="540" t="str">
        <f>tournament!B19</f>
        <v>金池長浜サッカースポーツ少年団</v>
      </c>
      <c r="O35" s="536" t="s">
        <v>66</v>
      </c>
    </row>
    <row r="36" spans="1:15" ht="18.75" customHeight="1" x14ac:dyDescent="0.4">
      <c r="A36" s="537"/>
      <c r="B36" s="533"/>
      <c r="C36" s="587"/>
      <c r="D36" s="544"/>
      <c r="E36" s="546"/>
      <c r="F36" s="541"/>
      <c r="G36" s="580"/>
      <c r="H36" s="26"/>
      <c r="I36" s="537"/>
      <c r="J36" s="533"/>
      <c r="K36" s="587"/>
      <c r="L36" s="544"/>
      <c r="M36" s="546"/>
      <c r="N36" s="541"/>
      <c r="O36" s="580"/>
    </row>
    <row r="37" spans="1:15" ht="18.75" customHeight="1" x14ac:dyDescent="0.4">
      <c r="A37" s="538"/>
      <c r="B37" s="534"/>
      <c r="C37" s="27">
        <v>4</v>
      </c>
      <c r="D37" s="27" t="s">
        <v>67</v>
      </c>
      <c r="E37" s="27">
        <v>3</v>
      </c>
      <c r="F37" s="542"/>
      <c r="G37" s="581"/>
      <c r="H37" s="26"/>
      <c r="I37" s="538"/>
      <c r="J37" s="534"/>
      <c r="K37" s="27"/>
      <c r="L37" s="27" t="s">
        <v>67</v>
      </c>
      <c r="M37" s="27"/>
      <c r="N37" s="542"/>
      <c r="O37" s="581"/>
    </row>
    <row r="38" spans="1:15" ht="18.75" customHeight="1" x14ac:dyDescent="0.4">
      <c r="A38" s="536" t="s">
        <v>135</v>
      </c>
      <c r="B38" s="547" t="str">
        <f>tournament!B69</f>
        <v>ＭＦＣ三花少年サッカー教室</v>
      </c>
      <c r="C38" s="545">
        <v>1</v>
      </c>
      <c r="D38" s="543" t="s">
        <v>65</v>
      </c>
      <c r="E38" s="545">
        <v>2</v>
      </c>
      <c r="F38" s="540" t="str">
        <f>tournament!B71</f>
        <v>明野西ＪＦＣ</v>
      </c>
      <c r="G38" s="536" t="s">
        <v>68</v>
      </c>
      <c r="H38" s="26"/>
      <c r="I38" s="536" t="s">
        <v>544</v>
      </c>
      <c r="J38" s="547" t="str">
        <f>tournament!B109</f>
        <v>大分トリニータタートルズ　Ｂ</v>
      </c>
      <c r="K38" s="545">
        <v>1</v>
      </c>
      <c r="L38" s="543" t="s">
        <v>65</v>
      </c>
      <c r="M38" s="545">
        <v>7</v>
      </c>
      <c r="N38" s="540" t="str">
        <f>tournament!B111</f>
        <v>大平山アソシエーション式フットボールクラブ</v>
      </c>
      <c r="O38" s="536" t="s">
        <v>68</v>
      </c>
    </row>
    <row r="39" spans="1:15" ht="18.75" customHeight="1" x14ac:dyDescent="0.4">
      <c r="A39" s="537"/>
      <c r="B39" s="533"/>
      <c r="C39" s="587"/>
      <c r="D39" s="544"/>
      <c r="E39" s="546"/>
      <c r="F39" s="541"/>
      <c r="G39" s="580"/>
      <c r="H39" s="26"/>
      <c r="I39" s="537"/>
      <c r="J39" s="533"/>
      <c r="K39" s="587"/>
      <c r="L39" s="544"/>
      <c r="M39" s="546"/>
      <c r="N39" s="541"/>
      <c r="O39" s="580"/>
    </row>
    <row r="40" spans="1:15" ht="18.75" customHeight="1" x14ac:dyDescent="0.4">
      <c r="A40" s="538"/>
      <c r="B40" s="533"/>
      <c r="C40" s="27"/>
      <c r="D40" s="27" t="s">
        <v>67</v>
      </c>
      <c r="E40" s="27"/>
      <c r="F40" s="541"/>
      <c r="G40" s="581"/>
      <c r="H40" s="26"/>
      <c r="I40" s="538"/>
      <c r="J40" s="533"/>
      <c r="K40" s="27"/>
      <c r="L40" s="27" t="s">
        <v>67</v>
      </c>
      <c r="M40" s="27"/>
      <c r="N40" s="542"/>
      <c r="O40" s="581"/>
    </row>
    <row r="41" spans="1:15" ht="18.75" customHeight="1" x14ac:dyDescent="0.4">
      <c r="A41" s="536" t="s">
        <v>437</v>
      </c>
      <c r="B41" s="547" t="str">
        <f>tournament!AO27</f>
        <v>宗方サッカークラブ</v>
      </c>
      <c r="C41" s="545">
        <v>5</v>
      </c>
      <c r="D41" s="543" t="s">
        <v>65</v>
      </c>
      <c r="E41" s="545">
        <v>0</v>
      </c>
      <c r="F41" s="540" t="str">
        <f>tournament!AO29</f>
        <v>天瀬ジュニアサッカークラブ</v>
      </c>
      <c r="G41" s="536" t="s">
        <v>70</v>
      </c>
      <c r="I41" s="593" t="s">
        <v>550</v>
      </c>
      <c r="J41" s="547" t="str">
        <f>tournament!AO69</f>
        <v>大道サッカースポーツ少年団</v>
      </c>
      <c r="K41" s="545">
        <v>5</v>
      </c>
      <c r="L41" s="543" t="s">
        <v>65</v>
      </c>
      <c r="M41" s="545">
        <v>0</v>
      </c>
      <c r="N41" s="540" t="str">
        <f>tournament!AO71</f>
        <v>朝日ＦＣ</v>
      </c>
      <c r="O41" s="536" t="s">
        <v>70</v>
      </c>
    </row>
    <row r="42" spans="1:15" ht="18.75" customHeight="1" x14ac:dyDescent="0.4">
      <c r="A42" s="537"/>
      <c r="B42" s="533"/>
      <c r="C42" s="587"/>
      <c r="D42" s="544"/>
      <c r="E42" s="546"/>
      <c r="F42" s="541"/>
      <c r="G42" s="580"/>
      <c r="I42" s="591"/>
      <c r="J42" s="533"/>
      <c r="K42" s="587"/>
      <c r="L42" s="544"/>
      <c r="M42" s="546"/>
      <c r="N42" s="541"/>
      <c r="O42" s="580"/>
    </row>
    <row r="43" spans="1:15" ht="18.75" customHeight="1" x14ac:dyDescent="0.4">
      <c r="A43" s="538"/>
      <c r="B43" s="533"/>
      <c r="C43" s="27"/>
      <c r="D43" s="27" t="s">
        <v>67</v>
      </c>
      <c r="E43" s="27"/>
      <c r="F43" s="542"/>
      <c r="G43" s="581"/>
      <c r="I43" s="592"/>
      <c r="J43" s="534"/>
      <c r="K43" s="27"/>
      <c r="L43" s="27" t="s">
        <v>67</v>
      </c>
      <c r="M43" s="27"/>
      <c r="N43" s="542"/>
      <c r="O43" s="581"/>
    </row>
    <row r="44" spans="1:15" ht="18.75" customHeight="1" x14ac:dyDescent="0.4">
      <c r="A44" s="536" t="s">
        <v>438</v>
      </c>
      <c r="B44" s="547" t="str">
        <f>tournament!AO61</f>
        <v>ヴィンクラッソ大分ＦＣジュニア</v>
      </c>
      <c r="C44" s="545">
        <v>1</v>
      </c>
      <c r="D44" s="543" t="s">
        <v>65</v>
      </c>
      <c r="E44" s="545">
        <v>0</v>
      </c>
      <c r="F44" s="540" t="str">
        <f>tournament!AO63</f>
        <v>桂林少年サッカークラブ</v>
      </c>
      <c r="G44" s="536" t="s">
        <v>69</v>
      </c>
      <c r="I44" s="590" t="s">
        <v>551</v>
      </c>
      <c r="J44" s="547" t="str">
        <f>tournament!AO109</f>
        <v>石井ジュニアサッカークラブ</v>
      </c>
      <c r="K44" s="545">
        <v>1</v>
      </c>
      <c r="L44" s="543" t="s">
        <v>65</v>
      </c>
      <c r="M44" s="545">
        <v>9</v>
      </c>
      <c r="N44" s="540" t="str">
        <f>tournament!AO111</f>
        <v>鶴見ジュニアサッカークラブ</v>
      </c>
      <c r="O44" s="536" t="s">
        <v>69</v>
      </c>
    </row>
    <row r="45" spans="1:15" ht="18.75" customHeight="1" x14ac:dyDescent="0.4">
      <c r="A45" s="537"/>
      <c r="B45" s="533"/>
      <c r="C45" s="587"/>
      <c r="D45" s="544"/>
      <c r="E45" s="546"/>
      <c r="F45" s="541"/>
      <c r="G45" s="580"/>
      <c r="I45" s="591"/>
      <c r="J45" s="533"/>
      <c r="K45" s="587"/>
      <c r="L45" s="544"/>
      <c r="M45" s="546"/>
      <c r="N45" s="541"/>
      <c r="O45" s="580"/>
    </row>
    <row r="46" spans="1:15" ht="18.75" customHeight="1" x14ac:dyDescent="0.4">
      <c r="A46" s="538"/>
      <c r="B46" s="533"/>
      <c r="C46" s="27"/>
      <c r="D46" s="27" t="s">
        <v>67</v>
      </c>
      <c r="E46" s="27"/>
      <c r="F46" s="542"/>
      <c r="G46" s="581"/>
      <c r="I46" s="592"/>
      <c r="J46" s="534"/>
      <c r="K46" s="123"/>
      <c r="L46" s="123" t="s">
        <v>67</v>
      </c>
      <c r="M46" s="123"/>
      <c r="N46" s="542"/>
      <c r="O46" s="581"/>
    </row>
    <row r="47" spans="1:15" ht="18.75" customHeight="1" x14ac:dyDescent="0.4">
      <c r="A47" s="536" t="s">
        <v>134</v>
      </c>
      <c r="B47" s="547" t="str">
        <f>tournament!AO95</f>
        <v>くにみＦＣ</v>
      </c>
      <c r="C47" s="545">
        <v>1</v>
      </c>
      <c r="D47" s="543" t="s">
        <v>65</v>
      </c>
      <c r="E47" s="545">
        <v>0</v>
      </c>
      <c r="F47" s="540" t="str">
        <f>tournament!AO97</f>
        <v>三芳少年サッカースクール</v>
      </c>
      <c r="G47" s="536" t="s">
        <v>71</v>
      </c>
      <c r="I47" s="590" t="s">
        <v>552</v>
      </c>
      <c r="J47" s="547" t="str">
        <f>tournament!AO35</f>
        <v>南立石サッカースポーツ少年団</v>
      </c>
      <c r="K47" s="545">
        <v>0</v>
      </c>
      <c r="L47" s="543" t="s">
        <v>65</v>
      </c>
      <c r="M47" s="545">
        <v>11</v>
      </c>
      <c r="N47" s="540" t="str">
        <f>tournament!AO37</f>
        <v>カティオーラフットボールクラブ　大在</v>
      </c>
      <c r="O47" s="536" t="s">
        <v>71</v>
      </c>
    </row>
    <row r="48" spans="1:15" ht="18.75" customHeight="1" x14ac:dyDescent="0.4">
      <c r="A48" s="537"/>
      <c r="B48" s="533"/>
      <c r="C48" s="587"/>
      <c r="D48" s="544"/>
      <c r="E48" s="546"/>
      <c r="F48" s="541"/>
      <c r="G48" s="580"/>
      <c r="I48" s="591"/>
      <c r="J48" s="533"/>
      <c r="K48" s="587"/>
      <c r="L48" s="544"/>
      <c r="M48" s="546"/>
      <c r="N48" s="541"/>
      <c r="O48" s="580"/>
    </row>
    <row r="49" spans="1:15" ht="18.75" customHeight="1" x14ac:dyDescent="0.4">
      <c r="A49" s="538"/>
      <c r="B49" s="534"/>
      <c r="C49" s="27"/>
      <c r="D49" s="27" t="s">
        <v>67</v>
      </c>
      <c r="E49" s="27"/>
      <c r="F49" s="542"/>
      <c r="G49" s="581"/>
      <c r="I49" s="592"/>
      <c r="J49" s="533"/>
      <c r="K49" s="27"/>
      <c r="L49" s="27" t="s">
        <v>67</v>
      </c>
      <c r="M49" s="27"/>
      <c r="N49" s="542"/>
      <c r="O49" s="581"/>
    </row>
    <row r="50" spans="1:15" ht="18.75" customHeight="1" x14ac:dyDescent="0.4">
      <c r="A50" s="577"/>
      <c r="B50" s="582"/>
      <c r="C50" s="569"/>
      <c r="D50" s="574" t="s">
        <v>65</v>
      </c>
      <c r="E50" s="569"/>
      <c r="F50" s="571"/>
      <c r="G50" s="588"/>
      <c r="I50" s="577"/>
      <c r="J50" s="582"/>
      <c r="K50" s="569"/>
      <c r="L50" s="574" t="s">
        <v>65</v>
      </c>
      <c r="M50" s="569"/>
      <c r="N50" s="571"/>
      <c r="O50" s="588"/>
    </row>
    <row r="51" spans="1:15" ht="18.75" customHeight="1" x14ac:dyDescent="0.4">
      <c r="A51" s="567"/>
      <c r="B51" s="583"/>
      <c r="C51" s="570"/>
      <c r="D51" s="575"/>
      <c r="E51" s="576"/>
      <c r="F51" s="572"/>
      <c r="G51" s="578"/>
      <c r="I51" s="567"/>
      <c r="J51" s="583"/>
      <c r="K51" s="570"/>
      <c r="L51" s="575"/>
      <c r="M51" s="576"/>
      <c r="N51" s="572"/>
      <c r="O51" s="578"/>
    </row>
    <row r="52" spans="1:15" ht="18.75" customHeight="1" x14ac:dyDescent="0.4">
      <c r="A52" s="568"/>
      <c r="B52" s="584"/>
      <c r="C52" s="98"/>
      <c r="D52" s="98" t="s">
        <v>67</v>
      </c>
      <c r="E52" s="98"/>
      <c r="F52" s="573"/>
      <c r="G52" s="579"/>
      <c r="I52" s="568"/>
      <c r="J52" s="584"/>
      <c r="K52" s="98"/>
      <c r="L52" s="98" t="s">
        <v>67</v>
      </c>
      <c r="M52" s="98"/>
      <c r="N52" s="573"/>
      <c r="O52" s="579"/>
    </row>
    <row r="53" spans="1:15" ht="18.75" customHeight="1" x14ac:dyDescent="0.4"/>
    <row r="54" spans="1:15" ht="18.75" customHeight="1" x14ac:dyDescent="0.4"/>
    <row r="55" spans="1:15" ht="18.75" customHeight="1" x14ac:dyDescent="0.4">
      <c r="A55" s="25" t="s">
        <v>63</v>
      </c>
      <c r="B55" s="26" t="str">
        <f>B7</f>
        <v>宇高Ⅰ</v>
      </c>
      <c r="C55" s="549" t="str">
        <f>D7</f>
        <v>宇佐市平成の森公園</v>
      </c>
      <c r="D55" s="549"/>
      <c r="E55" s="549"/>
      <c r="F55" s="549"/>
      <c r="G55" s="26" t="s">
        <v>64</v>
      </c>
      <c r="I55" s="25" t="s">
        <v>63</v>
      </c>
      <c r="J55" s="155" t="str">
        <f>J7</f>
        <v>佐伯Ⅰ</v>
      </c>
      <c r="K55" s="549" t="str">
        <f>L7</f>
        <v>佐伯市総合運動公園多目的ｸﾞﾗｳﾝﾄﾞ(人工芝)</v>
      </c>
      <c r="L55" s="549"/>
      <c r="M55" s="549"/>
      <c r="N55" s="549"/>
      <c r="O55" s="26" t="s">
        <v>64</v>
      </c>
    </row>
    <row r="56" spans="1:15" ht="18.75" customHeight="1" x14ac:dyDescent="0.4">
      <c r="A56" s="566"/>
      <c r="B56" s="582"/>
      <c r="C56" s="569"/>
      <c r="D56" s="574" t="s">
        <v>65</v>
      </c>
      <c r="E56" s="569"/>
      <c r="F56" s="571"/>
      <c r="G56" s="588"/>
      <c r="H56" s="26"/>
      <c r="I56" s="536" t="s">
        <v>132</v>
      </c>
      <c r="J56" s="547" t="str">
        <f>tournament!B31</f>
        <v>三佐サッカースポーツ少年団</v>
      </c>
      <c r="K56" s="545">
        <v>6</v>
      </c>
      <c r="L56" s="543" t="s">
        <v>65</v>
      </c>
      <c r="M56" s="545">
        <v>2</v>
      </c>
      <c r="N56" s="540" t="str">
        <f>tournament!B33</f>
        <v>鶴見少年サッカークラブ</v>
      </c>
      <c r="O56" s="585" t="s">
        <v>68</v>
      </c>
    </row>
    <row r="57" spans="1:15" ht="18.75" customHeight="1" x14ac:dyDescent="0.4">
      <c r="A57" s="567"/>
      <c r="B57" s="583"/>
      <c r="C57" s="570"/>
      <c r="D57" s="575"/>
      <c r="E57" s="576"/>
      <c r="F57" s="572"/>
      <c r="G57" s="578"/>
      <c r="H57" s="26"/>
      <c r="I57" s="537"/>
      <c r="J57" s="533"/>
      <c r="K57" s="587"/>
      <c r="L57" s="544"/>
      <c r="M57" s="546"/>
      <c r="N57" s="541"/>
      <c r="O57" s="586"/>
    </row>
    <row r="58" spans="1:15" ht="18.75" customHeight="1" x14ac:dyDescent="0.4">
      <c r="A58" s="568"/>
      <c r="B58" s="584"/>
      <c r="C58" s="98"/>
      <c r="D58" s="98" t="s">
        <v>67</v>
      </c>
      <c r="E58" s="98"/>
      <c r="F58" s="573"/>
      <c r="G58" s="579"/>
      <c r="H58" s="26"/>
      <c r="I58" s="538"/>
      <c r="J58" s="534"/>
      <c r="K58" s="123"/>
      <c r="L58" s="123" t="s">
        <v>67</v>
      </c>
      <c r="M58" s="123"/>
      <c r="N58" s="542"/>
      <c r="O58" s="586"/>
    </row>
    <row r="59" spans="1:15" ht="18.75" customHeight="1" x14ac:dyDescent="0.4">
      <c r="A59" s="536" t="s">
        <v>532</v>
      </c>
      <c r="B59" s="547" t="str">
        <f>tournament!B35</f>
        <v>豊後高田ＦＣ　Ｂｏｒｄｅｒ　Ｊｒ</v>
      </c>
      <c r="C59" s="545">
        <v>1</v>
      </c>
      <c r="D59" s="543" t="s">
        <v>65</v>
      </c>
      <c r="E59" s="545">
        <v>2</v>
      </c>
      <c r="F59" s="540" t="str">
        <f>tournament!B37</f>
        <v>豊府サッカースポーツ少年団</v>
      </c>
      <c r="G59" s="585" t="s">
        <v>125</v>
      </c>
      <c r="H59" s="26"/>
      <c r="I59" s="536" t="s">
        <v>133</v>
      </c>
      <c r="J59" s="547" t="str">
        <f>tournament!B57</f>
        <v>四日市北ＪＦＣ</v>
      </c>
      <c r="K59" s="545">
        <v>3</v>
      </c>
      <c r="L59" s="543" t="s">
        <v>65</v>
      </c>
      <c r="M59" s="545">
        <v>1</v>
      </c>
      <c r="N59" s="540" t="str">
        <f>tournament!B59</f>
        <v>渡町台サッカークラブ</v>
      </c>
      <c r="O59" s="536" t="s">
        <v>69</v>
      </c>
    </row>
    <row r="60" spans="1:15" ht="18.75" customHeight="1" x14ac:dyDescent="0.4">
      <c r="A60" s="537"/>
      <c r="B60" s="533"/>
      <c r="C60" s="587"/>
      <c r="D60" s="544"/>
      <c r="E60" s="546"/>
      <c r="F60" s="541"/>
      <c r="G60" s="586"/>
      <c r="H60" s="26"/>
      <c r="I60" s="537"/>
      <c r="J60" s="533"/>
      <c r="K60" s="587"/>
      <c r="L60" s="544"/>
      <c r="M60" s="546"/>
      <c r="N60" s="541"/>
      <c r="O60" s="580"/>
    </row>
    <row r="61" spans="1:15" ht="18.75" customHeight="1" x14ac:dyDescent="0.4">
      <c r="A61" s="538"/>
      <c r="B61" s="534"/>
      <c r="C61" s="27"/>
      <c r="D61" s="27" t="s">
        <v>67</v>
      </c>
      <c r="E61" s="27"/>
      <c r="F61" s="542"/>
      <c r="G61" s="586"/>
      <c r="H61" s="26"/>
      <c r="I61" s="538"/>
      <c r="J61" s="533"/>
      <c r="K61" s="123"/>
      <c r="L61" s="123" t="s">
        <v>67</v>
      </c>
      <c r="M61" s="123"/>
      <c r="N61" s="541"/>
      <c r="O61" s="581"/>
    </row>
    <row r="62" spans="1:15" ht="18.75" customHeight="1" x14ac:dyDescent="0.4">
      <c r="A62" s="536" t="s">
        <v>533</v>
      </c>
      <c r="B62" s="547" t="str">
        <f>tournament!B73</f>
        <v>四日市南ＳＳＣ</v>
      </c>
      <c r="C62" s="545">
        <v>3</v>
      </c>
      <c r="D62" s="543" t="s">
        <v>65</v>
      </c>
      <c r="E62" s="545">
        <v>0</v>
      </c>
      <c r="F62" s="540" t="str">
        <f>tournament!B75</f>
        <v>くにさき東ＦＣ</v>
      </c>
      <c r="G62" s="536" t="s">
        <v>126</v>
      </c>
      <c r="I62" s="536" t="s">
        <v>440</v>
      </c>
      <c r="J62" s="547" t="str">
        <f>tournament!AO57</f>
        <v>鶴岡Ｓ―ｐｌａｙ・ＭＩＮＡＭＩ</v>
      </c>
      <c r="K62" s="545">
        <v>3</v>
      </c>
      <c r="L62" s="543" t="s">
        <v>65</v>
      </c>
      <c r="M62" s="545">
        <v>1</v>
      </c>
      <c r="N62" s="540" t="str">
        <f>tournament!AO59</f>
        <v>南大分サッカー少年団</v>
      </c>
      <c r="O62" s="536" t="s">
        <v>71</v>
      </c>
    </row>
    <row r="63" spans="1:15" ht="18.75" customHeight="1" x14ac:dyDescent="0.4">
      <c r="A63" s="537"/>
      <c r="B63" s="533"/>
      <c r="C63" s="587"/>
      <c r="D63" s="544"/>
      <c r="E63" s="546"/>
      <c r="F63" s="541"/>
      <c r="G63" s="580"/>
      <c r="I63" s="537"/>
      <c r="J63" s="533"/>
      <c r="K63" s="587"/>
      <c r="L63" s="544"/>
      <c r="M63" s="546"/>
      <c r="N63" s="541"/>
      <c r="O63" s="580"/>
    </row>
    <row r="64" spans="1:15" ht="18.75" customHeight="1" x14ac:dyDescent="0.4">
      <c r="A64" s="538"/>
      <c r="B64" s="533"/>
      <c r="C64" s="27"/>
      <c r="D64" s="27" t="s">
        <v>67</v>
      </c>
      <c r="E64" s="27"/>
      <c r="F64" s="541"/>
      <c r="G64" s="581"/>
      <c r="I64" s="538"/>
      <c r="J64" s="533"/>
      <c r="K64" s="27"/>
      <c r="L64" s="27" t="s">
        <v>67</v>
      </c>
      <c r="M64" s="27"/>
      <c r="N64" s="542"/>
      <c r="O64" s="581"/>
    </row>
    <row r="65" spans="1:15" ht="18.75" customHeight="1" x14ac:dyDescent="0.4">
      <c r="A65" s="536" t="s">
        <v>534</v>
      </c>
      <c r="B65" s="547" t="str">
        <f>tournament!AO47</f>
        <v>豊川サッカークラブ</v>
      </c>
      <c r="C65" s="545">
        <v>1</v>
      </c>
      <c r="D65" s="543" t="s">
        <v>65</v>
      </c>
      <c r="E65" s="545">
        <v>8</v>
      </c>
      <c r="F65" s="540" t="str">
        <f>tournament!AO49</f>
        <v>ヴェルスパ大分　Ｕ－１２</v>
      </c>
      <c r="G65" s="536" t="s">
        <v>127</v>
      </c>
      <c r="I65" s="536" t="s">
        <v>441</v>
      </c>
      <c r="J65" s="547" t="str">
        <f>tournament!AO87</f>
        <v>中津豊南フットボールクラブ</v>
      </c>
      <c r="K65" s="545">
        <v>0</v>
      </c>
      <c r="L65" s="543" t="s">
        <v>65</v>
      </c>
      <c r="M65" s="545">
        <v>2</v>
      </c>
      <c r="N65" s="540" t="str">
        <f>tournament!AO89</f>
        <v>上堅田少年サッカークラブ</v>
      </c>
      <c r="O65" s="585" t="s">
        <v>66</v>
      </c>
    </row>
    <row r="66" spans="1:15" ht="18.75" customHeight="1" x14ac:dyDescent="0.4">
      <c r="A66" s="537"/>
      <c r="B66" s="533"/>
      <c r="C66" s="587"/>
      <c r="D66" s="544"/>
      <c r="E66" s="546"/>
      <c r="F66" s="541"/>
      <c r="G66" s="580"/>
      <c r="I66" s="537"/>
      <c r="J66" s="533"/>
      <c r="K66" s="587"/>
      <c r="L66" s="544"/>
      <c r="M66" s="546"/>
      <c r="N66" s="541"/>
      <c r="O66" s="586"/>
    </row>
    <row r="67" spans="1:15" ht="18.75" customHeight="1" x14ac:dyDescent="0.4">
      <c r="A67" s="538"/>
      <c r="B67" s="533"/>
      <c r="C67" s="27"/>
      <c r="D67" s="27" t="s">
        <v>67</v>
      </c>
      <c r="E67" s="27"/>
      <c r="F67" s="542"/>
      <c r="G67" s="581"/>
      <c r="I67" s="538"/>
      <c r="J67" s="533"/>
      <c r="K67" s="27"/>
      <c r="L67" s="27" t="s">
        <v>67</v>
      </c>
      <c r="M67" s="27"/>
      <c r="N67" s="542"/>
      <c r="O67" s="586"/>
    </row>
    <row r="68" spans="1:15" ht="18.75" customHeight="1" x14ac:dyDescent="0.4">
      <c r="A68" s="536" t="s">
        <v>535</v>
      </c>
      <c r="B68" s="547" t="str">
        <f>tournament!AO113</f>
        <v>ＦＣ．ＵＳＡ</v>
      </c>
      <c r="C68" s="545">
        <v>1</v>
      </c>
      <c r="D68" s="543" t="s">
        <v>65</v>
      </c>
      <c r="E68" s="545">
        <v>7</v>
      </c>
      <c r="F68" s="540" t="str">
        <f>tournament!AO115</f>
        <v>北郡坂ノ市サッカースポーツ少年団</v>
      </c>
      <c r="G68" s="585" t="s">
        <v>128</v>
      </c>
      <c r="I68" s="577"/>
      <c r="J68" s="582"/>
      <c r="K68" s="569"/>
      <c r="L68" s="574" t="s">
        <v>65</v>
      </c>
      <c r="M68" s="569"/>
      <c r="N68" s="571"/>
      <c r="O68" s="588"/>
    </row>
    <row r="69" spans="1:15" ht="18.75" customHeight="1" x14ac:dyDescent="0.4">
      <c r="A69" s="537"/>
      <c r="B69" s="533"/>
      <c r="C69" s="587"/>
      <c r="D69" s="544"/>
      <c r="E69" s="546"/>
      <c r="F69" s="541"/>
      <c r="G69" s="586"/>
      <c r="I69" s="567"/>
      <c r="J69" s="583"/>
      <c r="K69" s="570"/>
      <c r="L69" s="575"/>
      <c r="M69" s="576"/>
      <c r="N69" s="572"/>
      <c r="O69" s="589"/>
    </row>
    <row r="70" spans="1:15" ht="18.75" customHeight="1" x14ac:dyDescent="0.4">
      <c r="A70" s="538"/>
      <c r="B70" s="533"/>
      <c r="C70" s="27"/>
      <c r="D70" s="27" t="s">
        <v>67</v>
      </c>
      <c r="E70" s="27"/>
      <c r="F70" s="542"/>
      <c r="G70" s="586"/>
      <c r="I70" s="568"/>
      <c r="J70" s="584"/>
      <c r="K70" s="98"/>
      <c r="L70" s="98" t="s">
        <v>67</v>
      </c>
      <c r="M70" s="98"/>
      <c r="N70" s="573"/>
      <c r="O70" s="589"/>
    </row>
    <row r="71" spans="1:15" ht="18.75" customHeight="1" x14ac:dyDescent="0.4">
      <c r="A71" s="566"/>
      <c r="B71" s="582"/>
      <c r="C71" s="569"/>
      <c r="D71" s="574" t="s">
        <v>65</v>
      </c>
      <c r="E71" s="569"/>
      <c r="F71" s="571"/>
      <c r="G71" s="588"/>
      <c r="I71" s="577"/>
      <c r="J71" s="582"/>
      <c r="K71" s="569"/>
      <c r="L71" s="574" t="s">
        <v>65</v>
      </c>
      <c r="M71" s="569"/>
      <c r="N71" s="571"/>
      <c r="O71" s="588"/>
    </row>
    <row r="72" spans="1:15" ht="18.75" customHeight="1" x14ac:dyDescent="0.4">
      <c r="A72" s="567"/>
      <c r="B72" s="583"/>
      <c r="C72" s="570"/>
      <c r="D72" s="575"/>
      <c r="E72" s="576"/>
      <c r="F72" s="572"/>
      <c r="G72" s="578"/>
      <c r="I72" s="567"/>
      <c r="J72" s="583"/>
      <c r="K72" s="570"/>
      <c r="L72" s="575"/>
      <c r="M72" s="576"/>
      <c r="N72" s="572"/>
      <c r="O72" s="578"/>
    </row>
    <row r="73" spans="1:15" ht="18.75" customHeight="1" x14ac:dyDescent="0.4">
      <c r="A73" s="568"/>
      <c r="B73" s="584"/>
      <c r="C73" s="98"/>
      <c r="D73" s="98" t="s">
        <v>67</v>
      </c>
      <c r="E73" s="98"/>
      <c r="F73" s="573"/>
      <c r="G73" s="579"/>
      <c r="I73" s="568"/>
      <c r="J73" s="584"/>
      <c r="K73" s="98"/>
      <c r="L73" s="98" t="s">
        <v>67</v>
      </c>
      <c r="M73" s="98"/>
      <c r="N73" s="573"/>
      <c r="O73" s="579"/>
    </row>
    <row r="74" spans="1:15" ht="18.75" customHeight="1" x14ac:dyDescent="0.4"/>
    <row r="75" spans="1:15" ht="18.75" customHeight="1" x14ac:dyDescent="0.4"/>
    <row r="76" spans="1:15" ht="18.75" customHeight="1" x14ac:dyDescent="0.4">
      <c r="A76" s="25" t="s">
        <v>63</v>
      </c>
      <c r="B76" s="163" t="str">
        <f>B8</f>
        <v>豊肥Ⅰ</v>
      </c>
      <c r="C76" s="549" t="str">
        <f>D8</f>
        <v>ｻﾝ・ｽﾎﾟｰﾂﾗﾝﾄﾞみえ</v>
      </c>
      <c r="D76" s="549"/>
      <c r="E76" s="549"/>
      <c r="F76" s="549"/>
      <c r="G76" s="26" t="s">
        <v>64</v>
      </c>
      <c r="I76" s="25" t="s">
        <v>63</v>
      </c>
      <c r="J76" s="155" t="str">
        <f>J8</f>
        <v>津・臼Ⅰ</v>
      </c>
      <c r="K76" s="549" t="str">
        <f>L8</f>
        <v>吉四六ﾗﾝﾄﾞ陸上競技場</v>
      </c>
      <c r="L76" s="549"/>
      <c r="M76" s="549"/>
      <c r="N76" s="549"/>
      <c r="O76" s="26" t="s">
        <v>64</v>
      </c>
    </row>
    <row r="77" spans="1:15" ht="18.75" customHeight="1" x14ac:dyDescent="0.4">
      <c r="A77" s="577"/>
      <c r="B77" s="582"/>
      <c r="C77" s="569"/>
      <c r="D77" s="574" t="s">
        <v>65</v>
      </c>
      <c r="E77" s="569"/>
      <c r="F77" s="571"/>
      <c r="G77" s="577"/>
      <c r="H77" s="26"/>
      <c r="I77" s="566"/>
      <c r="J77" s="582"/>
      <c r="K77" s="569"/>
      <c r="L77" s="574" t="s">
        <v>65</v>
      </c>
      <c r="M77" s="569"/>
      <c r="N77" s="571"/>
      <c r="O77" s="577"/>
    </row>
    <row r="78" spans="1:15" ht="18.75" customHeight="1" x14ac:dyDescent="0.4">
      <c r="A78" s="567"/>
      <c r="B78" s="583"/>
      <c r="C78" s="570"/>
      <c r="D78" s="575"/>
      <c r="E78" s="576"/>
      <c r="F78" s="572"/>
      <c r="G78" s="578"/>
      <c r="H78" s="26"/>
      <c r="I78" s="567"/>
      <c r="J78" s="583"/>
      <c r="K78" s="576"/>
      <c r="L78" s="575"/>
      <c r="M78" s="576"/>
      <c r="N78" s="572"/>
      <c r="O78" s="578"/>
    </row>
    <row r="79" spans="1:15" ht="18.75" customHeight="1" x14ac:dyDescent="0.4">
      <c r="A79" s="568"/>
      <c r="B79" s="583"/>
      <c r="C79" s="98"/>
      <c r="D79" s="98" t="s">
        <v>67</v>
      </c>
      <c r="E79" s="98"/>
      <c r="F79" s="573"/>
      <c r="G79" s="579"/>
      <c r="H79" s="26"/>
      <c r="I79" s="568"/>
      <c r="J79" s="584"/>
      <c r="K79" s="98"/>
      <c r="L79" s="98" t="s">
        <v>67</v>
      </c>
      <c r="M79" s="98"/>
      <c r="N79" s="573"/>
      <c r="O79" s="579"/>
    </row>
    <row r="80" spans="1:15" ht="18.75" customHeight="1" x14ac:dyDescent="0.4">
      <c r="A80" s="577"/>
      <c r="B80" s="582"/>
      <c r="C80" s="569"/>
      <c r="D80" s="574" t="s">
        <v>65</v>
      </c>
      <c r="E80" s="569"/>
      <c r="F80" s="571"/>
      <c r="G80" s="577"/>
      <c r="H80" s="26"/>
      <c r="I80" s="536" t="s">
        <v>538</v>
      </c>
      <c r="J80" s="547" t="str">
        <f>tournament!B87</f>
        <v>臼杵ＳＳＳ</v>
      </c>
      <c r="K80" s="545">
        <v>1</v>
      </c>
      <c r="L80" s="543" t="s">
        <v>65</v>
      </c>
      <c r="M80" s="545">
        <v>3</v>
      </c>
      <c r="N80" s="540" t="str">
        <f>tournament!B89</f>
        <v>カティオーラフットボールクラブ　松岡</v>
      </c>
      <c r="O80" s="536" t="s">
        <v>123</v>
      </c>
    </row>
    <row r="81" spans="1:15" ht="18.75" customHeight="1" x14ac:dyDescent="0.4">
      <c r="A81" s="567"/>
      <c r="B81" s="583"/>
      <c r="C81" s="570"/>
      <c r="D81" s="575"/>
      <c r="E81" s="576"/>
      <c r="F81" s="572"/>
      <c r="G81" s="578"/>
      <c r="H81" s="26"/>
      <c r="I81" s="537"/>
      <c r="J81" s="533"/>
      <c r="K81" s="546"/>
      <c r="L81" s="544"/>
      <c r="M81" s="546"/>
      <c r="N81" s="541"/>
      <c r="O81" s="580"/>
    </row>
    <row r="82" spans="1:15" ht="18.75" customHeight="1" x14ac:dyDescent="0.4">
      <c r="A82" s="568"/>
      <c r="B82" s="583"/>
      <c r="C82" s="98"/>
      <c r="D82" s="98" t="s">
        <v>67</v>
      </c>
      <c r="E82" s="98"/>
      <c r="F82" s="573"/>
      <c r="G82" s="579"/>
      <c r="H82" s="26"/>
      <c r="I82" s="538"/>
      <c r="J82" s="534"/>
      <c r="K82" s="123"/>
      <c r="L82" s="123" t="s">
        <v>67</v>
      </c>
      <c r="M82" s="123"/>
      <c r="N82" s="542"/>
      <c r="O82" s="581"/>
    </row>
    <row r="83" spans="1:15" ht="18.75" customHeight="1" x14ac:dyDescent="0.4">
      <c r="A83" s="577"/>
      <c r="B83" s="582"/>
      <c r="C83" s="569"/>
      <c r="D83" s="574" t="s">
        <v>65</v>
      </c>
      <c r="E83" s="569"/>
      <c r="F83" s="571"/>
      <c r="G83" s="577"/>
      <c r="I83" s="536" t="s">
        <v>539</v>
      </c>
      <c r="J83" s="547" t="str">
        <f>tournament!AO17</f>
        <v>千怒サッカースポーツ少年団</v>
      </c>
      <c r="K83" s="545">
        <v>1</v>
      </c>
      <c r="L83" s="543" t="s">
        <v>65</v>
      </c>
      <c r="M83" s="545">
        <v>4</v>
      </c>
      <c r="N83" s="540" t="str">
        <f>tournament!AO19</f>
        <v>桃園サッカースポーツ少年団</v>
      </c>
      <c r="O83" s="536" t="s">
        <v>122</v>
      </c>
    </row>
    <row r="84" spans="1:15" ht="18.75" customHeight="1" x14ac:dyDescent="0.4">
      <c r="A84" s="567"/>
      <c r="B84" s="583"/>
      <c r="C84" s="570"/>
      <c r="D84" s="575"/>
      <c r="E84" s="576"/>
      <c r="F84" s="572"/>
      <c r="G84" s="578"/>
      <c r="I84" s="537"/>
      <c r="J84" s="533"/>
      <c r="K84" s="546"/>
      <c r="L84" s="544"/>
      <c r="M84" s="546"/>
      <c r="N84" s="541"/>
      <c r="O84" s="580"/>
    </row>
    <row r="85" spans="1:15" ht="18.75" customHeight="1" x14ac:dyDescent="0.4">
      <c r="A85" s="568"/>
      <c r="B85" s="583"/>
      <c r="C85" s="98"/>
      <c r="D85" s="98" t="s">
        <v>67</v>
      </c>
      <c r="E85" s="98"/>
      <c r="F85" s="573"/>
      <c r="G85" s="579"/>
      <c r="I85" s="538"/>
      <c r="J85" s="534"/>
      <c r="K85" s="123"/>
      <c r="L85" s="123" t="s">
        <v>67</v>
      </c>
      <c r="M85" s="123"/>
      <c r="N85" s="542"/>
      <c r="O85" s="581"/>
    </row>
    <row r="86" spans="1:15" ht="18.75" customHeight="1" x14ac:dyDescent="0.4">
      <c r="A86" s="577"/>
      <c r="B86" s="582"/>
      <c r="C86" s="569"/>
      <c r="D86" s="574" t="s">
        <v>65</v>
      </c>
      <c r="E86" s="569"/>
      <c r="F86" s="571"/>
      <c r="G86" s="588"/>
      <c r="I86" s="536" t="s">
        <v>540</v>
      </c>
      <c r="J86" s="547" t="str">
        <f>tournament!AO21</f>
        <v>市浜レッドソックス</v>
      </c>
      <c r="K86" s="545">
        <v>1</v>
      </c>
      <c r="L86" s="543" t="s">
        <v>65</v>
      </c>
      <c r="M86" s="545">
        <v>5</v>
      </c>
      <c r="N86" s="540" t="str">
        <f>tournament!AO23</f>
        <v>別保ＳＦＣ</v>
      </c>
      <c r="O86" s="536" t="s">
        <v>121</v>
      </c>
    </row>
    <row r="87" spans="1:15" ht="18.75" customHeight="1" x14ac:dyDescent="0.4">
      <c r="A87" s="567"/>
      <c r="B87" s="583"/>
      <c r="C87" s="570"/>
      <c r="D87" s="575"/>
      <c r="E87" s="576"/>
      <c r="F87" s="572"/>
      <c r="G87" s="589"/>
      <c r="I87" s="537"/>
      <c r="J87" s="533"/>
      <c r="K87" s="546"/>
      <c r="L87" s="544"/>
      <c r="M87" s="546"/>
      <c r="N87" s="541"/>
      <c r="O87" s="580"/>
    </row>
    <row r="88" spans="1:15" ht="18.75" customHeight="1" x14ac:dyDescent="0.4">
      <c r="A88" s="568"/>
      <c r="B88" s="583"/>
      <c r="C88" s="98"/>
      <c r="D88" s="98" t="s">
        <v>67</v>
      </c>
      <c r="E88" s="98"/>
      <c r="F88" s="573"/>
      <c r="G88" s="589"/>
      <c r="I88" s="538"/>
      <c r="J88" s="534"/>
      <c r="K88" s="27"/>
      <c r="L88" s="27" t="s">
        <v>67</v>
      </c>
      <c r="M88" s="27"/>
      <c r="N88" s="542"/>
      <c r="O88" s="581"/>
    </row>
    <row r="89" spans="1:15" ht="18.75" customHeight="1" x14ac:dyDescent="0.4">
      <c r="A89" s="536" t="s">
        <v>545</v>
      </c>
      <c r="B89" s="547" t="str">
        <f>tournament!AO83</f>
        <v>由布川サッカースポーツ少年団</v>
      </c>
      <c r="C89" s="545">
        <v>2</v>
      </c>
      <c r="D89" s="543" t="s">
        <v>65</v>
      </c>
      <c r="E89" s="545">
        <v>2</v>
      </c>
      <c r="F89" s="540" t="str">
        <f>tournament!AO85</f>
        <v>県央おおのＪＦＣ</v>
      </c>
      <c r="G89" s="536" t="s">
        <v>71</v>
      </c>
      <c r="I89" s="566"/>
      <c r="J89" s="582"/>
      <c r="K89" s="569"/>
      <c r="L89" s="574" t="s">
        <v>65</v>
      </c>
      <c r="M89" s="569"/>
      <c r="N89" s="571"/>
      <c r="O89" s="577"/>
    </row>
    <row r="90" spans="1:15" ht="18.75" customHeight="1" x14ac:dyDescent="0.4">
      <c r="A90" s="537"/>
      <c r="B90" s="533"/>
      <c r="C90" s="587"/>
      <c r="D90" s="544"/>
      <c r="E90" s="546"/>
      <c r="F90" s="541"/>
      <c r="G90" s="580"/>
      <c r="I90" s="567"/>
      <c r="J90" s="583"/>
      <c r="K90" s="576"/>
      <c r="L90" s="575"/>
      <c r="M90" s="576"/>
      <c r="N90" s="572"/>
      <c r="O90" s="578"/>
    </row>
    <row r="91" spans="1:15" ht="18.75" customHeight="1" x14ac:dyDescent="0.4">
      <c r="A91" s="538"/>
      <c r="B91" s="533"/>
      <c r="C91" s="27">
        <v>2</v>
      </c>
      <c r="D91" s="27" t="s">
        <v>67</v>
      </c>
      <c r="E91" s="27">
        <v>0</v>
      </c>
      <c r="F91" s="541"/>
      <c r="G91" s="581"/>
      <c r="I91" s="568"/>
      <c r="J91" s="584"/>
      <c r="K91" s="98"/>
      <c r="L91" s="98" t="s">
        <v>67</v>
      </c>
      <c r="M91" s="98"/>
      <c r="N91" s="573"/>
      <c r="O91" s="579"/>
    </row>
    <row r="92" spans="1:15" ht="18.75" customHeight="1" x14ac:dyDescent="0.4">
      <c r="A92" s="536" t="s">
        <v>546</v>
      </c>
      <c r="B92" s="547" t="str">
        <f>tournament!B83</f>
        <v>滝尾下郡サッカースポーツ少年団</v>
      </c>
      <c r="C92" s="545">
        <v>0</v>
      </c>
      <c r="D92" s="543" t="s">
        <v>65</v>
      </c>
      <c r="E92" s="545">
        <v>1</v>
      </c>
      <c r="F92" s="540" t="str">
        <f>tournament!B85</f>
        <v>竹田直入ＦＣ</v>
      </c>
      <c r="G92" s="536" t="s">
        <v>69</v>
      </c>
      <c r="I92" s="566"/>
      <c r="J92" s="582"/>
      <c r="K92" s="569"/>
      <c r="L92" s="574" t="s">
        <v>65</v>
      </c>
      <c r="M92" s="569"/>
      <c r="N92" s="571"/>
      <c r="O92" s="577"/>
    </row>
    <row r="93" spans="1:15" ht="18.75" customHeight="1" x14ac:dyDescent="0.4">
      <c r="A93" s="537"/>
      <c r="B93" s="533"/>
      <c r="C93" s="587"/>
      <c r="D93" s="544"/>
      <c r="E93" s="546"/>
      <c r="F93" s="541"/>
      <c r="G93" s="580"/>
      <c r="I93" s="567"/>
      <c r="J93" s="583"/>
      <c r="K93" s="576"/>
      <c r="L93" s="575"/>
      <c r="M93" s="576"/>
      <c r="N93" s="572"/>
      <c r="O93" s="578"/>
    </row>
    <row r="94" spans="1:15" ht="18.75" customHeight="1" x14ac:dyDescent="0.4">
      <c r="A94" s="538"/>
      <c r="B94" s="534"/>
      <c r="C94" s="162"/>
      <c r="D94" s="162" t="s">
        <v>67</v>
      </c>
      <c r="E94" s="162"/>
      <c r="F94" s="542"/>
      <c r="G94" s="581"/>
      <c r="I94" s="568"/>
      <c r="J94" s="584"/>
      <c r="K94" s="98"/>
      <c r="L94" s="98" t="s">
        <v>67</v>
      </c>
      <c r="M94" s="98"/>
      <c r="N94" s="573"/>
      <c r="O94" s="579"/>
    </row>
  </sheetData>
  <mergeCells count="347">
    <mergeCell ref="O92:O94"/>
    <mergeCell ref="I92:I94"/>
    <mergeCell ref="J92:J94"/>
    <mergeCell ref="K92:K93"/>
    <mergeCell ref="L92:L93"/>
    <mergeCell ref="M92:M93"/>
    <mergeCell ref="N92:N94"/>
    <mergeCell ref="I89:I91"/>
    <mergeCell ref="J89:J91"/>
    <mergeCell ref="O86:O88"/>
    <mergeCell ref="O83:O85"/>
    <mergeCell ref="N86:N88"/>
    <mergeCell ref="O77:O79"/>
    <mergeCell ref="O80:O82"/>
    <mergeCell ref="K76:N76"/>
    <mergeCell ref="K89:K90"/>
    <mergeCell ref="L89:L90"/>
    <mergeCell ref="M89:M90"/>
    <mergeCell ref="K83:K84"/>
    <mergeCell ref="L83:L84"/>
    <mergeCell ref="M83:M84"/>
    <mergeCell ref="K86:K87"/>
    <mergeCell ref="L86:L87"/>
    <mergeCell ref="M86:M87"/>
    <mergeCell ref="K77:K78"/>
    <mergeCell ref="L77:L78"/>
    <mergeCell ref="M77:M78"/>
    <mergeCell ref="N77:N79"/>
    <mergeCell ref="K80:K81"/>
    <mergeCell ref="L80:L81"/>
    <mergeCell ref="M80:M81"/>
    <mergeCell ref="N80:N82"/>
    <mergeCell ref="A56:A58"/>
    <mergeCell ref="B56:B58"/>
    <mergeCell ref="C56:C57"/>
    <mergeCell ref="F50:F52"/>
    <mergeCell ref="A59:A61"/>
    <mergeCell ref="B59:B61"/>
    <mergeCell ref="C59:C60"/>
    <mergeCell ref="D59:D60"/>
    <mergeCell ref="E59:E60"/>
    <mergeCell ref="F59:F61"/>
    <mergeCell ref="D56:D57"/>
    <mergeCell ref="I35:I37"/>
    <mergeCell ref="J35:J37"/>
    <mergeCell ref="A89:A91"/>
    <mergeCell ref="B89:B91"/>
    <mergeCell ref="B92:B94"/>
    <mergeCell ref="C92:C93"/>
    <mergeCell ref="G62:G64"/>
    <mergeCell ref="I59:I61"/>
    <mergeCell ref="J59:J61"/>
    <mergeCell ref="I44:I46"/>
    <mergeCell ref="G59:G61"/>
    <mergeCell ref="I56:I58"/>
    <mergeCell ref="J56:J58"/>
    <mergeCell ref="G71:G73"/>
    <mergeCell ref="A71:A73"/>
    <mergeCell ref="B71:B73"/>
    <mergeCell ref="C71:C72"/>
    <mergeCell ref="D71:D72"/>
    <mergeCell ref="E71:E72"/>
    <mergeCell ref="I71:I73"/>
    <mergeCell ref="J71:J73"/>
    <mergeCell ref="D77:D78"/>
    <mergeCell ref="E77:E78"/>
    <mergeCell ref="F77:F79"/>
    <mergeCell ref="C34:F34"/>
    <mergeCell ref="A50:A52"/>
    <mergeCell ref="B50:B52"/>
    <mergeCell ref="C50:C51"/>
    <mergeCell ref="D50:D51"/>
    <mergeCell ref="E50:E51"/>
    <mergeCell ref="O29:O31"/>
    <mergeCell ref="N35:N37"/>
    <mergeCell ref="O35:O37"/>
    <mergeCell ref="G29:G31"/>
    <mergeCell ref="K34:N34"/>
    <mergeCell ref="K35:K36"/>
    <mergeCell ref="L35:L36"/>
    <mergeCell ref="M35:M36"/>
    <mergeCell ref="N38:N40"/>
    <mergeCell ref="O38:O40"/>
    <mergeCell ref="I38:I40"/>
    <mergeCell ref="J38:J40"/>
    <mergeCell ref="K38:K39"/>
    <mergeCell ref="L38:L39"/>
    <mergeCell ref="M38:M39"/>
    <mergeCell ref="I29:I31"/>
    <mergeCell ref="J29:J31"/>
    <mergeCell ref="K29:K30"/>
    <mergeCell ref="M17:M18"/>
    <mergeCell ref="N17:N19"/>
    <mergeCell ref="L14:L15"/>
    <mergeCell ref="M14:M15"/>
    <mergeCell ref="N14:N16"/>
    <mergeCell ref="O14:O16"/>
    <mergeCell ref="A29:A31"/>
    <mergeCell ref="B29:B31"/>
    <mergeCell ref="C29:C30"/>
    <mergeCell ref="D29:D30"/>
    <mergeCell ref="E29:E30"/>
    <mergeCell ref="F29:F31"/>
    <mergeCell ref="L29:L30"/>
    <mergeCell ref="M29:M30"/>
    <mergeCell ref="N29:N31"/>
    <mergeCell ref="C17:C18"/>
    <mergeCell ref="D17:D18"/>
    <mergeCell ref="E17:E18"/>
    <mergeCell ref="F17:F19"/>
    <mergeCell ref="G14:G16"/>
    <mergeCell ref="I17:I19"/>
    <mergeCell ref="J17:J19"/>
    <mergeCell ref="K17:K18"/>
    <mergeCell ref="L17:L18"/>
    <mergeCell ref="N1:O1"/>
    <mergeCell ref="A1:M1"/>
    <mergeCell ref="A20:A22"/>
    <mergeCell ref="B20:B22"/>
    <mergeCell ref="C20:C21"/>
    <mergeCell ref="D20:D21"/>
    <mergeCell ref="E20:E21"/>
    <mergeCell ref="F20:F22"/>
    <mergeCell ref="G17:G19"/>
    <mergeCell ref="A17:A19"/>
    <mergeCell ref="B17:B19"/>
    <mergeCell ref="A14:A16"/>
    <mergeCell ref="B14:B16"/>
    <mergeCell ref="C14:C15"/>
    <mergeCell ref="D14:D15"/>
    <mergeCell ref="E14:E15"/>
    <mergeCell ref="F14:F16"/>
    <mergeCell ref="I14:I16"/>
    <mergeCell ref="J14:J16"/>
    <mergeCell ref="K14:K15"/>
    <mergeCell ref="O17:O19"/>
    <mergeCell ref="C11:G11"/>
    <mergeCell ref="C13:F13"/>
    <mergeCell ref="K13:N13"/>
    <mergeCell ref="L23:L24"/>
    <mergeCell ref="M23:M24"/>
    <mergeCell ref="N23:N25"/>
    <mergeCell ref="O23:O25"/>
    <mergeCell ref="G20:G22"/>
    <mergeCell ref="I20:I22"/>
    <mergeCell ref="J20:J22"/>
    <mergeCell ref="K20:K21"/>
    <mergeCell ref="L20:L21"/>
    <mergeCell ref="M20:M21"/>
    <mergeCell ref="N20:N22"/>
    <mergeCell ref="O20:O22"/>
    <mergeCell ref="K26:K27"/>
    <mergeCell ref="L26:L27"/>
    <mergeCell ref="M26:M27"/>
    <mergeCell ref="N26:N28"/>
    <mergeCell ref="O26:O28"/>
    <mergeCell ref="A23:A25"/>
    <mergeCell ref="B23:B25"/>
    <mergeCell ref="C23:C24"/>
    <mergeCell ref="D23:D24"/>
    <mergeCell ref="E23:E24"/>
    <mergeCell ref="A26:A28"/>
    <mergeCell ref="B26:B28"/>
    <mergeCell ref="C26:C27"/>
    <mergeCell ref="D26:D27"/>
    <mergeCell ref="E26:E27"/>
    <mergeCell ref="F26:F28"/>
    <mergeCell ref="G26:G28"/>
    <mergeCell ref="I26:I28"/>
    <mergeCell ref="J26:J28"/>
    <mergeCell ref="F23:F25"/>
    <mergeCell ref="G23:G25"/>
    <mergeCell ref="I23:I25"/>
    <mergeCell ref="J23:J25"/>
    <mergeCell ref="K23:K24"/>
    <mergeCell ref="A38:A40"/>
    <mergeCell ref="B38:B40"/>
    <mergeCell ref="C38:C39"/>
    <mergeCell ref="D38:D39"/>
    <mergeCell ref="E38:E39"/>
    <mergeCell ref="F38:F40"/>
    <mergeCell ref="G38:G40"/>
    <mergeCell ref="A35:A37"/>
    <mergeCell ref="B35:B37"/>
    <mergeCell ref="C35:C36"/>
    <mergeCell ref="D35:D36"/>
    <mergeCell ref="E35:E36"/>
    <mergeCell ref="F35:F37"/>
    <mergeCell ref="G35:G37"/>
    <mergeCell ref="O44:O46"/>
    <mergeCell ref="M47:M48"/>
    <mergeCell ref="O41:O43"/>
    <mergeCell ref="K41:K42"/>
    <mergeCell ref="L41:L42"/>
    <mergeCell ref="D44:D45"/>
    <mergeCell ref="E44:E45"/>
    <mergeCell ref="F44:F46"/>
    <mergeCell ref="G44:G46"/>
    <mergeCell ref="I47:I49"/>
    <mergeCell ref="I41:I43"/>
    <mergeCell ref="N47:N49"/>
    <mergeCell ref="D41:D42"/>
    <mergeCell ref="E41:E42"/>
    <mergeCell ref="F41:F43"/>
    <mergeCell ref="G41:G43"/>
    <mergeCell ref="J41:J43"/>
    <mergeCell ref="M44:M45"/>
    <mergeCell ref="N44:N46"/>
    <mergeCell ref="O47:O49"/>
    <mergeCell ref="A41:A43"/>
    <mergeCell ref="B41:B43"/>
    <mergeCell ref="C41:C42"/>
    <mergeCell ref="A44:A46"/>
    <mergeCell ref="B44:B46"/>
    <mergeCell ref="C44:C45"/>
    <mergeCell ref="C55:F55"/>
    <mergeCell ref="K55:N55"/>
    <mergeCell ref="G50:G52"/>
    <mergeCell ref="M41:M42"/>
    <mergeCell ref="N41:N43"/>
    <mergeCell ref="J47:J49"/>
    <mergeCell ref="K47:K48"/>
    <mergeCell ref="L47:L48"/>
    <mergeCell ref="A47:A49"/>
    <mergeCell ref="B47:B49"/>
    <mergeCell ref="C47:C48"/>
    <mergeCell ref="D47:D48"/>
    <mergeCell ref="E47:E48"/>
    <mergeCell ref="G47:G49"/>
    <mergeCell ref="F47:F49"/>
    <mergeCell ref="J44:J46"/>
    <mergeCell ref="K44:K45"/>
    <mergeCell ref="L44:L45"/>
    <mergeCell ref="M62:M63"/>
    <mergeCell ref="N62:N64"/>
    <mergeCell ref="O56:O58"/>
    <mergeCell ref="O59:O61"/>
    <mergeCell ref="K59:K60"/>
    <mergeCell ref="L59:L60"/>
    <mergeCell ref="M59:M60"/>
    <mergeCell ref="O50:O52"/>
    <mergeCell ref="E56:E57"/>
    <mergeCell ref="F56:F58"/>
    <mergeCell ref="G56:G58"/>
    <mergeCell ref="N59:N61"/>
    <mergeCell ref="I50:I52"/>
    <mergeCell ref="J50:J52"/>
    <mergeCell ref="K50:K51"/>
    <mergeCell ref="L50:L51"/>
    <mergeCell ref="M50:M51"/>
    <mergeCell ref="N50:N52"/>
    <mergeCell ref="K56:K57"/>
    <mergeCell ref="L56:L57"/>
    <mergeCell ref="M56:M57"/>
    <mergeCell ref="N56:N58"/>
    <mergeCell ref="A68:A70"/>
    <mergeCell ref="B68:B70"/>
    <mergeCell ref="C68:C69"/>
    <mergeCell ref="D68:D69"/>
    <mergeCell ref="E68:E69"/>
    <mergeCell ref="F68:F70"/>
    <mergeCell ref="O62:O64"/>
    <mergeCell ref="A62:A64"/>
    <mergeCell ref="B62:B64"/>
    <mergeCell ref="C62:C63"/>
    <mergeCell ref="D62:D63"/>
    <mergeCell ref="E62:E63"/>
    <mergeCell ref="F62:F64"/>
    <mergeCell ref="A65:A67"/>
    <mergeCell ref="B65:B67"/>
    <mergeCell ref="C65:C66"/>
    <mergeCell ref="D65:D66"/>
    <mergeCell ref="E65:E66"/>
    <mergeCell ref="F65:F67"/>
    <mergeCell ref="G65:G67"/>
    <mergeCell ref="I62:I64"/>
    <mergeCell ref="J62:J64"/>
    <mergeCell ref="K62:K63"/>
    <mergeCell ref="L62:L63"/>
    <mergeCell ref="A83:A85"/>
    <mergeCell ref="B83:B85"/>
    <mergeCell ref="C83:C84"/>
    <mergeCell ref="D83:D84"/>
    <mergeCell ref="E83:E84"/>
    <mergeCell ref="F71:F73"/>
    <mergeCell ref="F80:F82"/>
    <mergeCell ref="F83:F85"/>
    <mergeCell ref="D92:D93"/>
    <mergeCell ref="C89:C90"/>
    <mergeCell ref="D89:D90"/>
    <mergeCell ref="E92:E93"/>
    <mergeCell ref="C76:F76"/>
    <mergeCell ref="A92:A94"/>
    <mergeCell ref="A80:A82"/>
    <mergeCell ref="B80:B82"/>
    <mergeCell ref="C80:C81"/>
    <mergeCell ref="A77:A79"/>
    <mergeCell ref="B77:B79"/>
    <mergeCell ref="C77:C78"/>
    <mergeCell ref="D80:D81"/>
    <mergeCell ref="E80:E81"/>
    <mergeCell ref="A86:A88"/>
    <mergeCell ref="B86:B88"/>
    <mergeCell ref="O65:O67"/>
    <mergeCell ref="G68:G70"/>
    <mergeCell ref="I65:I67"/>
    <mergeCell ref="J65:J67"/>
    <mergeCell ref="K65:K66"/>
    <mergeCell ref="L65:L66"/>
    <mergeCell ref="M65:M66"/>
    <mergeCell ref="G89:G91"/>
    <mergeCell ref="K68:K69"/>
    <mergeCell ref="L68:L69"/>
    <mergeCell ref="M68:M69"/>
    <mergeCell ref="N68:N70"/>
    <mergeCell ref="O68:O70"/>
    <mergeCell ref="G86:G88"/>
    <mergeCell ref="I68:I70"/>
    <mergeCell ref="J68:J70"/>
    <mergeCell ref="L71:L72"/>
    <mergeCell ref="K71:K72"/>
    <mergeCell ref="N71:N73"/>
    <mergeCell ref="O71:O73"/>
    <mergeCell ref="M71:M72"/>
    <mergeCell ref="N89:N91"/>
    <mergeCell ref="O89:O91"/>
    <mergeCell ref="N83:N85"/>
    <mergeCell ref="I77:I79"/>
    <mergeCell ref="C86:C87"/>
    <mergeCell ref="F92:F94"/>
    <mergeCell ref="F86:F88"/>
    <mergeCell ref="E89:E90"/>
    <mergeCell ref="F89:F91"/>
    <mergeCell ref="D86:D87"/>
    <mergeCell ref="E86:E87"/>
    <mergeCell ref="N65:N67"/>
    <mergeCell ref="G77:G79"/>
    <mergeCell ref="I80:I82"/>
    <mergeCell ref="G83:G85"/>
    <mergeCell ref="G92:G94"/>
    <mergeCell ref="I86:I88"/>
    <mergeCell ref="I83:I85"/>
    <mergeCell ref="J83:J85"/>
    <mergeCell ref="J86:J88"/>
    <mergeCell ref="J77:J79"/>
    <mergeCell ref="G80:G82"/>
    <mergeCell ref="J80:J82"/>
  </mergeCells>
  <phoneticPr fontId="2"/>
  <conditionalFormatting sqref="K7:K8">
    <cfRule type="cellIs" dxfId="1" priority="2" stopIfTrue="1" operator="equal">
      <formula>"出場辞退"</formula>
    </cfRule>
  </conditionalFormatting>
  <printOptions horizontalCentered="1" verticalCentered="1"/>
  <pageMargins left="0" right="0" top="0" bottom="0" header="0.51181102362204722" footer="0.51181102362204722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4183-7422-4891-98BA-DD7036778081}">
  <sheetPr>
    <pageSetUpPr fitToPage="1"/>
  </sheetPr>
  <dimension ref="A1:O16"/>
  <sheetViews>
    <sheetView zoomScale="40" zoomScaleNormal="40" workbookViewId="0">
      <selection activeCell="A2" sqref="A2"/>
    </sheetView>
  </sheetViews>
  <sheetFormatPr defaultColWidth="9.3515625" defaultRowHeight="22" x14ac:dyDescent="0.4"/>
  <cols>
    <col min="1" max="1" width="26.46875" style="20" customWidth="1"/>
    <col min="2" max="2" width="53.17578125" style="20" customWidth="1"/>
    <col min="3" max="3" width="7.46875" style="20" customWidth="1"/>
    <col min="4" max="4" width="7.64453125" style="20" bestFit="1" customWidth="1"/>
    <col min="5" max="5" width="7.46875" style="20" customWidth="1"/>
    <col min="6" max="6" width="53.17578125" style="20" customWidth="1"/>
    <col min="7" max="7" width="14.17578125" style="20" customWidth="1"/>
    <col min="8" max="8" width="4.8203125" style="20" customWidth="1"/>
    <col min="9" max="9" width="26.46875" style="20" customWidth="1"/>
    <col min="10" max="10" width="53.17578125" style="20" customWidth="1"/>
    <col min="11" max="11" width="7.46875" style="20" customWidth="1"/>
    <col min="12" max="12" width="7.64453125" style="20" bestFit="1" customWidth="1"/>
    <col min="13" max="13" width="7.46875" style="20" customWidth="1"/>
    <col min="14" max="14" width="53.17578125" style="20" customWidth="1"/>
    <col min="15" max="15" width="14.17578125" style="20" customWidth="1"/>
    <col min="16" max="16384" width="9.3515625" style="20"/>
  </cols>
  <sheetData>
    <row r="1" spans="1:15" ht="33" customHeight="1" x14ac:dyDescent="0.4">
      <c r="A1" s="550" t="str">
        <f>tournament!A1</f>
        <v>JFA 第 42 回全日本 U-12 サッカー選手権大会 大分県大会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 t="s">
        <v>401</v>
      </c>
      <c r="O1" s="550"/>
    </row>
    <row r="2" spans="1:15" ht="33" customHeight="1" x14ac:dyDescent="0.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5" ht="33" customHeight="1" x14ac:dyDescent="0.4">
      <c r="A3" s="145"/>
      <c r="B3" s="21" t="s">
        <v>415</v>
      </c>
      <c r="D3" s="145"/>
      <c r="E3" s="70" t="s">
        <v>83</v>
      </c>
      <c r="F3" s="145"/>
      <c r="G3" s="145"/>
      <c r="H3" s="145"/>
      <c r="I3" s="94"/>
      <c r="J3" s="21"/>
    </row>
    <row r="4" spans="1:15" ht="33" customHeight="1" x14ac:dyDescent="0.4">
      <c r="A4" s="145"/>
      <c r="E4" s="72" t="s">
        <v>102</v>
      </c>
    </row>
    <row r="5" spans="1:15" ht="33" customHeight="1" x14ac:dyDescent="0.4">
      <c r="A5" s="144"/>
      <c r="B5" s="93" t="s">
        <v>501</v>
      </c>
      <c r="D5" s="94" t="str">
        <f>VLOOKUP(B5,大会会場詳細!$C:$E,3,FALSE)</f>
        <v>大在東グラウンド</v>
      </c>
      <c r="E5" s="144"/>
      <c r="F5" s="144"/>
      <c r="G5" s="144"/>
      <c r="J5" s="93" t="s">
        <v>282</v>
      </c>
      <c r="L5" s="94" t="str">
        <f>VLOOKUP(J5,大会会場詳細!$C:$E,3,FALSE)</f>
        <v>中津市小祝漁港広場</v>
      </c>
      <c r="M5" s="95"/>
      <c r="N5" s="144"/>
    </row>
    <row r="6" spans="1:15" ht="33" customHeight="1" x14ac:dyDescent="0.4">
      <c r="B6" s="93"/>
      <c r="D6" s="94"/>
      <c r="E6" s="95"/>
      <c r="F6" s="144"/>
      <c r="G6" s="144"/>
      <c r="J6" s="93"/>
      <c r="L6" s="94"/>
    </row>
    <row r="7" spans="1:15" ht="33" customHeight="1" x14ac:dyDescent="0.4">
      <c r="A7" s="144"/>
      <c r="B7" s="93"/>
      <c r="D7" s="94"/>
      <c r="E7" s="95"/>
      <c r="G7" s="144"/>
      <c r="J7" s="93"/>
      <c r="L7" s="94"/>
    </row>
    <row r="8" spans="1:15" ht="33" customHeight="1" x14ac:dyDescent="0.4">
      <c r="A8" s="144"/>
      <c r="B8" s="93"/>
      <c r="D8" s="94"/>
      <c r="E8" s="96"/>
      <c r="G8" s="144"/>
      <c r="I8" s="94"/>
      <c r="J8" s="93"/>
      <c r="K8" s="97"/>
      <c r="L8" s="94"/>
    </row>
    <row r="9" spans="1:15" ht="33" customHeight="1" x14ac:dyDescent="0.4">
      <c r="A9" s="145"/>
      <c r="B9" s="145"/>
      <c r="C9" s="145"/>
      <c r="D9" s="145"/>
      <c r="E9" s="145"/>
      <c r="F9" s="145"/>
      <c r="G9" s="145"/>
      <c r="H9" s="145"/>
      <c r="I9" s="145"/>
    </row>
    <row r="11" spans="1:15" s="23" customFormat="1" ht="32.75" x14ac:dyDescent="0.4">
      <c r="B11" s="146" t="s">
        <v>62</v>
      </c>
      <c r="C11" s="548" t="s">
        <v>547</v>
      </c>
      <c r="D11" s="548"/>
      <c r="E11" s="548"/>
      <c r="F11" s="548"/>
      <c r="G11" s="548"/>
    </row>
    <row r="13" spans="1:15" x14ac:dyDescent="0.4">
      <c r="A13" s="25" t="s">
        <v>63</v>
      </c>
      <c r="B13" s="155" t="str">
        <f>B5</f>
        <v>大分Ⅰ</v>
      </c>
      <c r="C13" s="549" t="str">
        <f>D5</f>
        <v>大在東グラウンド</v>
      </c>
      <c r="D13" s="549"/>
      <c r="E13" s="549"/>
      <c r="F13" s="549"/>
      <c r="G13" s="144" t="s">
        <v>64</v>
      </c>
      <c r="H13" s="28"/>
      <c r="I13" s="25" t="s">
        <v>63</v>
      </c>
      <c r="J13" s="144" t="str">
        <f>J5</f>
        <v>中津Ⅰ</v>
      </c>
      <c r="K13" s="549" t="str">
        <f>L5</f>
        <v>中津市小祝漁港広場</v>
      </c>
      <c r="L13" s="549"/>
      <c r="M13" s="549"/>
      <c r="N13" s="549"/>
      <c r="O13" s="144" t="s">
        <v>64</v>
      </c>
    </row>
    <row r="14" spans="1:15" ht="18.75" customHeight="1" x14ac:dyDescent="0.4">
      <c r="A14" s="536" t="s">
        <v>537</v>
      </c>
      <c r="B14" s="547" t="str">
        <f>tournament!B51</f>
        <v>カティオーラフットボールクラブ　高城</v>
      </c>
      <c r="C14" s="545">
        <v>0</v>
      </c>
      <c r="D14" s="543" t="s">
        <v>65</v>
      </c>
      <c r="E14" s="545">
        <v>2</v>
      </c>
      <c r="F14" s="540" t="str">
        <f>tournament!B53</f>
        <v>別府フットボールクラブ．ミネルバＵ－１２</v>
      </c>
      <c r="G14" s="585" t="s">
        <v>505</v>
      </c>
      <c r="I14" s="536" t="s">
        <v>536</v>
      </c>
      <c r="J14" s="547" t="str">
        <f>tournament!B95</f>
        <v>Ｓｈｙｎｔ　ＦＣ　Ｂ</v>
      </c>
      <c r="K14" s="545">
        <v>0</v>
      </c>
      <c r="L14" s="543" t="s">
        <v>65</v>
      </c>
      <c r="M14" s="545">
        <v>6</v>
      </c>
      <c r="N14" s="540" t="str">
        <f>tournament!B97</f>
        <v>戸次吉野ＳＳＳ</v>
      </c>
      <c r="O14" s="585" t="s">
        <v>505</v>
      </c>
    </row>
    <row r="15" spans="1:15" ht="18.75" customHeight="1" x14ac:dyDescent="0.4">
      <c r="A15" s="537"/>
      <c r="B15" s="533"/>
      <c r="C15" s="594"/>
      <c r="D15" s="544"/>
      <c r="E15" s="546"/>
      <c r="F15" s="541"/>
      <c r="G15" s="580"/>
      <c r="I15" s="537"/>
      <c r="J15" s="533"/>
      <c r="K15" s="594"/>
      <c r="L15" s="544"/>
      <c r="M15" s="546"/>
      <c r="N15" s="541"/>
      <c r="O15" s="580"/>
    </row>
    <row r="16" spans="1:15" ht="18.75" customHeight="1" x14ac:dyDescent="0.4">
      <c r="A16" s="538"/>
      <c r="B16" s="534"/>
      <c r="C16" s="156"/>
      <c r="D16" s="156" t="s">
        <v>67</v>
      </c>
      <c r="E16" s="156"/>
      <c r="F16" s="542"/>
      <c r="G16" s="581"/>
      <c r="I16" s="538"/>
      <c r="J16" s="534"/>
      <c r="K16" s="156"/>
      <c r="L16" s="156" t="s">
        <v>67</v>
      </c>
      <c r="M16" s="156"/>
      <c r="N16" s="542"/>
      <c r="O16" s="581"/>
    </row>
  </sheetData>
  <mergeCells count="19">
    <mergeCell ref="A1:M1"/>
    <mergeCell ref="N1:O1"/>
    <mergeCell ref="C11:G11"/>
    <mergeCell ref="C13:F13"/>
    <mergeCell ref="K13:N13"/>
    <mergeCell ref="K14:K15"/>
    <mergeCell ref="L14:L15"/>
    <mergeCell ref="M14:M15"/>
    <mergeCell ref="N14:N16"/>
    <mergeCell ref="O14:O16"/>
    <mergeCell ref="F14:F16"/>
    <mergeCell ref="G14:G16"/>
    <mergeCell ref="I14:I16"/>
    <mergeCell ref="J14:J16"/>
    <mergeCell ref="A14:A16"/>
    <mergeCell ref="B14:B16"/>
    <mergeCell ref="C14:C15"/>
    <mergeCell ref="D14:D15"/>
    <mergeCell ref="E14:E15"/>
  </mergeCells>
  <phoneticPr fontId="2"/>
  <conditionalFormatting sqref="K7:K8">
    <cfRule type="cellIs" dxfId="0" priority="1" stopIfTrue="1" operator="equal">
      <formula>"出場辞退"</formula>
    </cfRule>
  </conditionalFormatting>
  <printOptions horizontalCentered="1"/>
  <pageMargins left="0" right="0" top="1.1811023622047245" bottom="0" header="0.51181102362204722" footer="0.51181102362204722"/>
  <pageSetup paperSize="9" scale="3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"/>
  <sheetViews>
    <sheetView zoomScale="70" zoomScaleNormal="70" workbookViewId="0">
      <selection activeCell="B1" sqref="B1"/>
    </sheetView>
  </sheetViews>
  <sheetFormatPr defaultColWidth="9.3515625" defaultRowHeight="13.75" x14ac:dyDescent="0.4"/>
  <cols>
    <col min="1" max="1" width="10" style="18" bestFit="1" customWidth="1"/>
    <col min="2" max="2" width="67" style="18" bestFit="1" customWidth="1"/>
    <col min="3" max="3" width="14.64453125" style="17" bestFit="1" customWidth="1"/>
    <col min="4" max="4" width="47.17578125" style="17" hidden="1" customWidth="1"/>
    <col min="5" max="5" width="41" style="71" hidden="1" customWidth="1"/>
    <col min="6" max="6" width="10" style="18" hidden="1" customWidth="1"/>
    <col min="7" max="7" width="33.64453125" style="18" hidden="1" customWidth="1"/>
    <col min="8" max="11" width="21.17578125" style="18" hidden="1" customWidth="1"/>
    <col min="12" max="16384" width="9.3515625" style="18"/>
  </cols>
  <sheetData>
    <row r="1" spans="1:11" ht="68.75" x14ac:dyDescent="0.75">
      <c r="A1" s="82" t="s">
        <v>39</v>
      </c>
      <c r="B1" s="74" t="s">
        <v>150</v>
      </c>
      <c r="C1" s="75" t="s">
        <v>38</v>
      </c>
      <c r="D1" s="76" t="s">
        <v>484</v>
      </c>
      <c r="E1" s="77" t="s">
        <v>485</v>
      </c>
      <c r="F1" s="45" t="s">
        <v>435</v>
      </c>
      <c r="G1" s="141" t="s">
        <v>493</v>
      </c>
      <c r="H1" s="141" t="s">
        <v>486</v>
      </c>
      <c r="I1" s="141" t="s">
        <v>487</v>
      </c>
      <c r="J1" s="141" t="s">
        <v>488</v>
      </c>
      <c r="K1" s="141" t="s">
        <v>489</v>
      </c>
    </row>
    <row r="2" spans="1:11" x14ac:dyDescent="0.4">
      <c r="A2" s="78">
        <v>44</v>
      </c>
      <c r="B2" s="78" t="s">
        <v>375</v>
      </c>
      <c r="C2" s="75" t="s">
        <v>157</v>
      </c>
      <c r="D2" s="79" t="s">
        <v>490</v>
      </c>
      <c r="E2" s="79" t="s">
        <v>494</v>
      </c>
      <c r="F2" s="18">
        <v>44</v>
      </c>
    </row>
    <row r="3" spans="1:11" x14ac:dyDescent="0.4">
      <c r="A3" s="78">
        <v>63</v>
      </c>
      <c r="B3" s="78" t="s">
        <v>302</v>
      </c>
      <c r="C3" s="75" t="s">
        <v>157</v>
      </c>
      <c r="D3" s="79" t="s">
        <v>490</v>
      </c>
      <c r="E3" s="79" t="s">
        <v>494</v>
      </c>
      <c r="F3" s="18">
        <v>63</v>
      </c>
    </row>
    <row r="4" spans="1:11" x14ac:dyDescent="0.4">
      <c r="A4" s="78">
        <v>97</v>
      </c>
      <c r="B4" s="78" t="s">
        <v>301</v>
      </c>
      <c r="C4" s="75" t="s">
        <v>157</v>
      </c>
      <c r="D4" s="79" t="s">
        <v>490</v>
      </c>
      <c r="E4" s="79" t="s">
        <v>494</v>
      </c>
      <c r="F4" s="18">
        <v>97</v>
      </c>
    </row>
    <row r="5" spans="1:11" x14ac:dyDescent="0.4">
      <c r="A5" s="78">
        <v>30</v>
      </c>
      <c r="B5" s="78" t="s">
        <v>303</v>
      </c>
      <c r="C5" s="75" t="s">
        <v>157</v>
      </c>
      <c r="D5" s="79" t="s">
        <v>490</v>
      </c>
      <c r="E5" s="79" t="s">
        <v>494</v>
      </c>
      <c r="F5" s="18">
        <v>30</v>
      </c>
    </row>
    <row r="6" spans="1:11" x14ac:dyDescent="0.4">
      <c r="A6" s="78">
        <v>22</v>
      </c>
      <c r="B6" s="78" t="s">
        <v>304</v>
      </c>
      <c r="C6" s="75" t="s">
        <v>157</v>
      </c>
      <c r="D6" s="79" t="s">
        <v>490</v>
      </c>
      <c r="E6" s="79" t="s">
        <v>494</v>
      </c>
      <c r="F6" s="18">
        <v>22</v>
      </c>
    </row>
    <row r="7" spans="1:11" x14ac:dyDescent="0.4">
      <c r="A7" s="78">
        <v>11</v>
      </c>
      <c r="B7" s="78" t="s">
        <v>349</v>
      </c>
      <c r="C7" s="75" t="s">
        <v>157</v>
      </c>
      <c r="D7" s="79" t="s">
        <v>490</v>
      </c>
      <c r="E7" s="79" t="s">
        <v>494</v>
      </c>
      <c r="F7" s="18">
        <v>11</v>
      </c>
    </row>
    <row r="8" spans="1:11" x14ac:dyDescent="0.4">
      <c r="A8" s="78">
        <v>67</v>
      </c>
      <c r="B8" s="78" t="s">
        <v>381</v>
      </c>
      <c r="C8" s="75" t="s">
        <v>157</v>
      </c>
      <c r="D8" s="79" t="s">
        <v>490</v>
      </c>
      <c r="E8" s="79" t="s">
        <v>494</v>
      </c>
      <c r="F8" s="18">
        <v>67</v>
      </c>
    </row>
    <row r="9" spans="1:11" x14ac:dyDescent="0.4">
      <c r="A9" s="78">
        <v>36</v>
      </c>
      <c r="B9" s="78" t="s">
        <v>356</v>
      </c>
      <c r="C9" s="75" t="s">
        <v>158</v>
      </c>
      <c r="D9" s="79" t="s">
        <v>490</v>
      </c>
      <c r="E9" s="79" t="s">
        <v>494</v>
      </c>
      <c r="F9" s="18">
        <v>36</v>
      </c>
      <c r="G9" s="142" t="s">
        <v>482</v>
      </c>
    </row>
    <row r="10" spans="1:11" x14ac:dyDescent="0.4">
      <c r="A10" s="78">
        <v>54</v>
      </c>
      <c r="B10" s="78" t="s">
        <v>363</v>
      </c>
      <c r="C10" s="75" t="s">
        <v>158</v>
      </c>
      <c r="D10" s="79" t="s">
        <v>490</v>
      </c>
      <c r="E10" s="79" t="s">
        <v>494</v>
      </c>
      <c r="F10" s="18">
        <v>54</v>
      </c>
      <c r="G10" s="142" t="s">
        <v>482</v>
      </c>
    </row>
    <row r="11" spans="1:11" x14ac:dyDescent="0.4">
      <c r="A11" s="78">
        <v>94</v>
      </c>
      <c r="B11" s="78" t="s">
        <v>367</v>
      </c>
      <c r="C11" s="75" t="s">
        <v>158</v>
      </c>
      <c r="D11" s="79" t="s">
        <v>490</v>
      </c>
      <c r="E11" s="79" t="s">
        <v>494</v>
      </c>
      <c r="F11" s="18">
        <v>94</v>
      </c>
      <c r="G11" s="142" t="s">
        <v>482</v>
      </c>
    </row>
    <row r="12" spans="1:11" x14ac:dyDescent="0.4">
      <c r="A12" s="78">
        <v>33</v>
      </c>
      <c r="B12" s="78" t="s">
        <v>324</v>
      </c>
      <c r="C12" s="75" t="s">
        <v>159</v>
      </c>
      <c r="D12" s="79" t="s">
        <v>490</v>
      </c>
      <c r="E12" s="79" t="s">
        <v>494</v>
      </c>
      <c r="F12" s="18">
        <v>33</v>
      </c>
    </row>
    <row r="13" spans="1:11" x14ac:dyDescent="0.4">
      <c r="A13" s="78">
        <v>86</v>
      </c>
      <c r="B13" s="78" t="s">
        <v>322</v>
      </c>
      <c r="C13" s="75" t="s">
        <v>159</v>
      </c>
      <c r="D13" s="79" t="s">
        <v>490</v>
      </c>
      <c r="E13" s="79" t="s">
        <v>494</v>
      </c>
      <c r="F13" s="18">
        <v>86</v>
      </c>
    </row>
    <row r="14" spans="1:11" x14ac:dyDescent="0.4">
      <c r="A14" s="78">
        <v>71</v>
      </c>
      <c r="B14" s="78" t="s">
        <v>323</v>
      </c>
      <c r="C14" s="75" t="s">
        <v>159</v>
      </c>
      <c r="D14" s="79" t="s">
        <v>490</v>
      </c>
      <c r="E14" s="79" t="s">
        <v>494</v>
      </c>
      <c r="F14" s="18">
        <v>71</v>
      </c>
    </row>
    <row r="15" spans="1:11" x14ac:dyDescent="0.4">
      <c r="A15" s="78">
        <v>10</v>
      </c>
      <c r="B15" s="78" t="s">
        <v>320</v>
      </c>
      <c r="C15" s="75" t="s">
        <v>159</v>
      </c>
      <c r="D15" s="79" t="s">
        <v>490</v>
      </c>
      <c r="E15" s="79" t="s">
        <v>494</v>
      </c>
      <c r="F15" s="18">
        <v>10</v>
      </c>
    </row>
    <row r="16" spans="1:11" x14ac:dyDescent="0.4">
      <c r="A16" s="78">
        <v>23</v>
      </c>
      <c r="B16" s="78" t="s">
        <v>347</v>
      </c>
      <c r="C16" s="75" t="s">
        <v>159</v>
      </c>
      <c r="D16" s="79" t="s">
        <v>490</v>
      </c>
      <c r="E16" s="79" t="s">
        <v>494</v>
      </c>
      <c r="F16" s="18">
        <v>23</v>
      </c>
    </row>
    <row r="17" spans="1:7" x14ac:dyDescent="0.4">
      <c r="A17" s="78">
        <v>51</v>
      </c>
      <c r="B17" s="78" t="s">
        <v>321</v>
      </c>
      <c r="C17" s="75" t="s">
        <v>159</v>
      </c>
      <c r="D17" s="79" t="s">
        <v>490</v>
      </c>
      <c r="E17" s="79" t="s">
        <v>494</v>
      </c>
      <c r="F17" s="18">
        <v>51</v>
      </c>
    </row>
    <row r="18" spans="1:7" x14ac:dyDescent="0.4">
      <c r="A18" s="78">
        <v>60</v>
      </c>
      <c r="B18" s="78" t="s">
        <v>357</v>
      </c>
      <c r="C18" s="75" t="s">
        <v>160</v>
      </c>
      <c r="D18" s="79" t="s">
        <v>490</v>
      </c>
      <c r="E18" s="79" t="s">
        <v>494</v>
      </c>
      <c r="F18" s="18">
        <v>60</v>
      </c>
    </row>
    <row r="19" spans="1:7" x14ac:dyDescent="0.4">
      <c r="A19" s="78">
        <v>64</v>
      </c>
      <c r="B19" s="78" t="s">
        <v>355</v>
      </c>
      <c r="C19" s="75" t="s">
        <v>160</v>
      </c>
      <c r="D19" s="79" t="s">
        <v>490</v>
      </c>
      <c r="E19" s="79" t="s">
        <v>494</v>
      </c>
      <c r="F19" s="18">
        <v>64</v>
      </c>
    </row>
    <row r="20" spans="1:7" x14ac:dyDescent="0.4">
      <c r="A20" s="78">
        <v>82</v>
      </c>
      <c r="B20" s="78" t="s">
        <v>305</v>
      </c>
      <c r="C20" s="75" t="s">
        <v>160</v>
      </c>
      <c r="D20" s="79" t="s">
        <v>490</v>
      </c>
      <c r="E20" s="79" t="s">
        <v>494</v>
      </c>
      <c r="F20" s="18">
        <v>82</v>
      </c>
    </row>
    <row r="21" spans="1:7" x14ac:dyDescent="0.4">
      <c r="A21" s="78">
        <v>31</v>
      </c>
      <c r="B21" s="78" t="s">
        <v>306</v>
      </c>
      <c r="C21" s="75" t="s">
        <v>160</v>
      </c>
      <c r="D21" s="79" t="s">
        <v>490</v>
      </c>
      <c r="E21" s="79" t="s">
        <v>494</v>
      </c>
      <c r="F21" s="18">
        <v>31</v>
      </c>
    </row>
    <row r="22" spans="1:7" x14ac:dyDescent="0.4">
      <c r="A22" s="78">
        <v>89</v>
      </c>
      <c r="B22" s="78" t="s">
        <v>368</v>
      </c>
      <c r="C22" s="75" t="s">
        <v>160</v>
      </c>
      <c r="D22" s="79" t="s">
        <v>490</v>
      </c>
      <c r="E22" s="79" t="s">
        <v>494</v>
      </c>
      <c r="F22" s="18">
        <v>89</v>
      </c>
    </row>
    <row r="23" spans="1:7" x14ac:dyDescent="0.4">
      <c r="A23" s="78">
        <v>15</v>
      </c>
      <c r="B23" s="78" t="s">
        <v>374</v>
      </c>
      <c r="C23" s="75" t="s">
        <v>160</v>
      </c>
      <c r="D23" s="79" t="s">
        <v>490</v>
      </c>
      <c r="E23" s="79" t="s">
        <v>494</v>
      </c>
      <c r="F23" s="18">
        <v>15</v>
      </c>
    </row>
    <row r="24" spans="1:7" x14ac:dyDescent="0.4">
      <c r="A24" s="78">
        <v>79</v>
      </c>
      <c r="B24" s="78" t="s">
        <v>366</v>
      </c>
      <c r="C24" s="75" t="s">
        <v>160</v>
      </c>
      <c r="D24" s="79" t="s">
        <v>490</v>
      </c>
      <c r="E24" s="79" t="s">
        <v>494</v>
      </c>
      <c r="F24" s="18">
        <v>79</v>
      </c>
    </row>
    <row r="25" spans="1:7" x14ac:dyDescent="0.4">
      <c r="A25" s="78">
        <v>42</v>
      </c>
      <c r="B25" s="78" t="s">
        <v>346</v>
      </c>
      <c r="C25" s="75" t="s">
        <v>160</v>
      </c>
      <c r="D25" s="79" t="s">
        <v>490</v>
      </c>
      <c r="E25" s="79" t="s">
        <v>494</v>
      </c>
      <c r="F25" s="18">
        <v>42</v>
      </c>
    </row>
    <row r="26" spans="1:7" x14ac:dyDescent="0.4">
      <c r="A26" s="78">
        <v>4</v>
      </c>
      <c r="B26" s="78" t="s">
        <v>307</v>
      </c>
      <c r="C26" s="75" t="s">
        <v>160</v>
      </c>
      <c r="D26" s="79" t="s">
        <v>490</v>
      </c>
      <c r="E26" s="79" t="s">
        <v>494</v>
      </c>
      <c r="F26" s="18">
        <v>4</v>
      </c>
    </row>
    <row r="27" spans="1:7" x14ac:dyDescent="0.4">
      <c r="A27" s="78">
        <v>38</v>
      </c>
      <c r="B27" s="78" t="s">
        <v>308</v>
      </c>
      <c r="C27" s="75" t="s">
        <v>160</v>
      </c>
      <c r="D27" s="79" t="s">
        <v>490</v>
      </c>
      <c r="E27" s="79" t="s">
        <v>494</v>
      </c>
      <c r="F27" s="18">
        <v>38</v>
      </c>
    </row>
    <row r="28" spans="1:7" x14ac:dyDescent="0.4">
      <c r="A28" s="78">
        <v>99</v>
      </c>
      <c r="B28" s="78" t="s">
        <v>331</v>
      </c>
      <c r="C28" s="75" t="s">
        <v>161</v>
      </c>
      <c r="D28" s="79" t="s">
        <v>490</v>
      </c>
      <c r="E28" s="79" t="s">
        <v>494</v>
      </c>
      <c r="F28" s="18">
        <v>99</v>
      </c>
      <c r="G28" s="142" t="s">
        <v>482</v>
      </c>
    </row>
    <row r="29" spans="1:7" x14ac:dyDescent="0.4">
      <c r="A29" s="78">
        <v>1</v>
      </c>
      <c r="B29" s="78" t="s">
        <v>358</v>
      </c>
      <c r="C29" s="75" t="s">
        <v>161</v>
      </c>
      <c r="D29" s="79" t="s">
        <v>490</v>
      </c>
      <c r="E29" s="79" t="s">
        <v>494</v>
      </c>
      <c r="F29" s="18">
        <v>1</v>
      </c>
      <c r="G29" s="142" t="s">
        <v>482</v>
      </c>
    </row>
    <row r="30" spans="1:7" x14ac:dyDescent="0.4">
      <c r="A30" s="78">
        <v>50</v>
      </c>
      <c r="B30" s="78" t="s">
        <v>327</v>
      </c>
      <c r="C30" s="75" t="s">
        <v>161</v>
      </c>
      <c r="D30" s="79" t="s">
        <v>490</v>
      </c>
      <c r="E30" s="79" t="s">
        <v>494</v>
      </c>
      <c r="F30" s="18">
        <v>50</v>
      </c>
      <c r="G30" s="142" t="s">
        <v>482</v>
      </c>
    </row>
    <row r="31" spans="1:7" x14ac:dyDescent="0.4">
      <c r="A31" s="78">
        <v>69</v>
      </c>
      <c r="B31" s="78" t="s">
        <v>353</v>
      </c>
      <c r="C31" s="75" t="s">
        <v>161</v>
      </c>
      <c r="D31" s="79" t="s">
        <v>490</v>
      </c>
      <c r="E31" s="79" t="s">
        <v>494</v>
      </c>
      <c r="F31" s="18">
        <v>69</v>
      </c>
      <c r="G31" s="142"/>
    </row>
    <row r="32" spans="1:7" x14ac:dyDescent="0.4">
      <c r="A32" s="78">
        <v>45</v>
      </c>
      <c r="B32" s="78" t="s">
        <v>379</v>
      </c>
      <c r="C32" s="75" t="s">
        <v>161</v>
      </c>
      <c r="D32" s="79" t="s">
        <v>490</v>
      </c>
      <c r="E32" s="79" t="s">
        <v>494</v>
      </c>
      <c r="F32" s="18">
        <v>45</v>
      </c>
      <c r="G32" s="142" t="s">
        <v>480</v>
      </c>
    </row>
    <row r="33" spans="1:8" x14ac:dyDescent="0.4">
      <c r="A33" s="78">
        <v>87</v>
      </c>
      <c r="B33" s="78" t="s">
        <v>332</v>
      </c>
      <c r="C33" s="75" t="s">
        <v>161</v>
      </c>
      <c r="D33" s="79" t="s">
        <v>490</v>
      </c>
      <c r="E33" s="79" t="s">
        <v>494</v>
      </c>
      <c r="F33" s="18">
        <v>87</v>
      </c>
    </row>
    <row r="34" spans="1:8" x14ac:dyDescent="0.4">
      <c r="A34" s="78">
        <v>57</v>
      </c>
      <c r="B34" s="78" t="s">
        <v>337</v>
      </c>
      <c r="C34" s="75" t="s">
        <v>161</v>
      </c>
      <c r="D34" s="79" t="s">
        <v>490</v>
      </c>
      <c r="E34" s="79" t="s">
        <v>494</v>
      </c>
      <c r="F34" s="18">
        <v>57</v>
      </c>
    </row>
    <row r="35" spans="1:8" x14ac:dyDescent="0.4">
      <c r="A35" s="78">
        <v>88</v>
      </c>
      <c r="B35" s="78" t="s">
        <v>370</v>
      </c>
      <c r="C35" s="75" t="s">
        <v>161</v>
      </c>
      <c r="D35" s="79" t="s">
        <v>490</v>
      </c>
      <c r="E35" s="79" t="s">
        <v>494</v>
      </c>
      <c r="F35" s="18">
        <v>88</v>
      </c>
      <c r="G35" s="142" t="s">
        <v>480</v>
      </c>
      <c r="H35" s="142" t="s">
        <v>483</v>
      </c>
    </row>
    <row r="36" spans="1:8" x14ac:dyDescent="0.4">
      <c r="A36" s="78">
        <v>26</v>
      </c>
      <c r="B36" s="78" t="s">
        <v>365</v>
      </c>
      <c r="C36" s="75" t="s">
        <v>161</v>
      </c>
      <c r="D36" s="79" t="s">
        <v>490</v>
      </c>
      <c r="E36" s="79" t="s">
        <v>494</v>
      </c>
      <c r="F36" s="18">
        <v>26</v>
      </c>
    </row>
    <row r="37" spans="1:8" x14ac:dyDescent="0.4">
      <c r="A37" s="78">
        <v>8</v>
      </c>
      <c r="B37" s="78" t="s">
        <v>361</v>
      </c>
      <c r="C37" s="75" t="s">
        <v>161</v>
      </c>
      <c r="D37" s="79" t="s">
        <v>490</v>
      </c>
      <c r="E37" s="79" t="s">
        <v>494</v>
      </c>
      <c r="F37" s="18">
        <v>8</v>
      </c>
      <c r="G37" s="142" t="s">
        <v>482</v>
      </c>
    </row>
    <row r="38" spans="1:8" x14ac:dyDescent="0.4">
      <c r="A38" s="78">
        <v>14</v>
      </c>
      <c r="B38" s="78" t="s">
        <v>330</v>
      </c>
      <c r="C38" s="75" t="s">
        <v>161</v>
      </c>
      <c r="D38" s="79" t="s">
        <v>490</v>
      </c>
      <c r="E38" s="79" t="s">
        <v>494</v>
      </c>
      <c r="F38" s="18">
        <v>14</v>
      </c>
      <c r="G38" s="142" t="s">
        <v>482</v>
      </c>
    </row>
    <row r="39" spans="1:8" x14ac:dyDescent="0.4">
      <c r="A39" s="78">
        <v>7</v>
      </c>
      <c r="B39" s="78" t="s">
        <v>344</v>
      </c>
      <c r="C39" s="75" t="s">
        <v>161</v>
      </c>
      <c r="D39" s="79" t="s">
        <v>490</v>
      </c>
      <c r="E39" s="79" t="s">
        <v>494</v>
      </c>
      <c r="F39" s="18">
        <v>7</v>
      </c>
      <c r="H39" s="142" t="s">
        <v>483</v>
      </c>
    </row>
    <row r="40" spans="1:8" x14ac:dyDescent="0.4">
      <c r="A40" s="78">
        <v>37</v>
      </c>
      <c r="B40" s="78" t="s">
        <v>378</v>
      </c>
      <c r="C40" s="75" t="s">
        <v>161</v>
      </c>
      <c r="D40" s="79" t="s">
        <v>490</v>
      </c>
      <c r="E40" s="79" t="s">
        <v>494</v>
      </c>
      <c r="F40" s="18">
        <v>37</v>
      </c>
      <c r="G40" s="142" t="s">
        <v>482</v>
      </c>
    </row>
    <row r="41" spans="1:8" x14ac:dyDescent="0.4">
      <c r="A41" s="78">
        <v>41</v>
      </c>
      <c r="B41" s="78" t="s">
        <v>333</v>
      </c>
      <c r="C41" s="75" t="s">
        <v>161</v>
      </c>
      <c r="D41" s="79" t="s">
        <v>490</v>
      </c>
      <c r="E41" s="79" t="s">
        <v>494</v>
      </c>
      <c r="F41" s="18">
        <v>41</v>
      </c>
      <c r="G41" s="142" t="s">
        <v>497</v>
      </c>
    </row>
    <row r="42" spans="1:8" x14ac:dyDescent="0.4">
      <c r="A42" s="78">
        <v>98</v>
      </c>
      <c r="B42" s="78" t="s">
        <v>342</v>
      </c>
      <c r="C42" s="75" t="s">
        <v>161</v>
      </c>
      <c r="D42" s="79" t="s">
        <v>490</v>
      </c>
      <c r="E42" s="79" t="s">
        <v>494</v>
      </c>
      <c r="F42" s="18">
        <v>98</v>
      </c>
    </row>
    <row r="43" spans="1:8" x14ac:dyDescent="0.4">
      <c r="A43" s="78">
        <v>5</v>
      </c>
      <c r="B43" s="78" t="s">
        <v>384</v>
      </c>
      <c r="C43" s="75" t="s">
        <v>161</v>
      </c>
      <c r="D43" s="79" t="s">
        <v>490</v>
      </c>
      <c r="E43" s="79" t="s">
        <v>494</v>
      </c>
      <c r="F43" s="18">
        <v>5</v>
      </c>
      <c r="G43" s="142" t="s">
        <v>482</v>
      </c>
    </row>
    <row r="44" spans="1:8" x14ac:dyDescent="0.4">
      <c r="A44" s="78">
        <v>83</v>
      </c>
      <c r="B44" s="78" t="s">
        <v>360</v>
      </c>
      <c r="C44" s="75" t="s">
        <v>161</v>
      </c>
      <c r="D44" s="79" t="s">
        <v>490</v>
      </c>
      <c r="E44" s="79" t="s">
        <v>494</v>
      </c>
      <c r="F44" s="18">
        <v>83</v>
      </c>
      <c r="G44" s="142" t="s">
        <v>482</v>
      </c>
    </row>
    <row r="45" spans="1:8" x14ac:dyDescent="0.4">
      <c r="A45" s="78">
        <v>34</v>
      </c>
      <c r="B45" s="78" t="s">
        <v>335</v>
      </c>
      <c r="C45" s="75" t="s">
        <v>161</v>
      </c>
      <c r="D45" s="79" t="s">
        <v>490</v>
      </c>
      <c r="E45" s="79" t="s">
        <v>494</v>
      </c>
      <c r="F45" s="18">
        <v>34</v>
      </c>
      <c r="G45" s="142" t="s">
        <v>481</v>
      </c>
    </row>
    <row r="46" spans="1:8" x14ac:dyDescent="0.4">
      <c r="A46" s="78">
        <v>18</v>
      </c>
      <c r="B46" s="78" t="s">
        <v>338</v>
      </c>
      <c r="C46" s="75" t="s">
        <v>161</v>
      </c>
      <c r="D46" s="79" t="s">
        <v>490</v>
      </c>
      <c r="E46" s="79" t="s">
        <v>494</v>
      </c>
      <c r="F46" s="18">
        <v>18</v>
      </c>
    </row>
    <row r="47" spans="1:8" x14ac:dyDescent="0.4">
      <c r="A47" s="78">
        <v>12</v>
      </c>
      <c r="B47" s="78" t="s">
        <v>336</v>
      </c>
      <c r="C47" s="75" t="s">
        <v>161</v>
      </c>
      <c r="D47" s="79" t="s">
        <v>490</v>
      </c>
      <c r="E47" s="79" t="s">
        <v>494</v>
      </c>
      <c r="F47" s="18">
        <v>12</v>
      </c>
    </row>
    <row r="48" spans="1:8" x14ac:dyDescent="0.4">
      <c r="A48" s="78">
        <v>3</v>
      </c>
      <c r="B48" s="78" t="s">
        <v>341</v>
      </c>
      <c r="C48" s="75" t="s">
        <v>161</v>
      </c>
      <c r="D48" s="79" t="s">
        <v>490</v>
      </c>
      <c r="E48" s="79" t="s">
        <v>494</v>
      </c>
      <c r="F48" s="18">
        <v>3</v>
      </c>
      <c r="G48" s="142" t="s">
        <v>482</v>
      </c>
      <c r="H48" s="142" t="s">
        <v>483</v>
      </c>
    </row>
    <row r="49" spans="1:9" x14ac:dyDescent="0.4">
      <c r="A49" s="78">
        <v>16</v>
      </c>
      <c r="B49" s="78" t="s">
        <v>354</v>
      </c>
      <c r="C49" s="75" t="s">
        <v>161</v>
      </c>
      <c r="D49" s="79" t="s">
        <v>490</v>
      </c>
      <c r="E49" s="79" t="s">
        <v>494</v>
      </c>
      <c r="F49" s="18">
        <v>16</v>
      </c>
      <c r="G49" s="142" t="s">
        <v>481</v>
      </c>
    </row>
    <row r="50" spans="1:9" x14ac:dyDescent="0.4">
      <c r="A50" s="78">
        <v>77</v>
      </c>
      <c r="B50" s="78" t="s">
        <v>334</v>
      </c>
      <c r="C50" s="75" t="s">
        <v>161</v>
      </c>
      <c r="D50" s="79" t="s">
        <v>490</v>
      </c>
      <c r="E50" s="79" t="s">
        <v>494</v>
      </c>
      <c r="F50" s="18">
        <v>77</v>
      </c>
      <c r="I50" s="142" t="s">
        <v>496</v>
      </c>
    </row>
    <row r="51" spans="1:9" x14ac:dyDescent="0.4">
      <c r="A51" s="78">
        <v>62</v>
      </c>
      <c r="B51" s="78" t="s">
        <v>359</v>
      </c>
      <c r="C51" s="75" t="s">
        <v>161</v>
      </c>
      <c r="D51" s="79" t="s">
        <v>490</v>
      </c>
      <c r="E51" s="79" t="s">
        <v>494</v>
      </c>
      <c r="F51" s="18">
        <v>62</v>
      </c>
      <c r="G51" s="142" t="s">
        <v>480</v>
      </c>
    </row>
    <row r="52" spans="1:9" x14ac:dyDescent="0.4">
      <c r="A52" s="78">
        <v>24</v>
      </c>
      <c r="B52" s="78" t="s">
        <v>343</v>
      </c>
      <c r="C52" s="75" t="s">
        <v>161</v>
      </c>
      <c r="D52" s="79" t="s">
        <v>490</v>
      </c>
      <c r="E52" s="79" t="s">
        <v>494</v>
      </c>
      <c r="F52" s="18">
        <v>24</v>
      </c>
    </row>
    <row r="53" spans="1:9" x14ac:dyDescent="0.4">
      <c r="A53" s="78">
        <v>53</v>
      </c>
      <c r="B53" s="78" t="s">
        <v>345</v>
      </c>
      <c r="C53" s="75" t="s">
        <v>161</v>
      </c>
      <c r="D53" s="79" t="s">
        <v>490</v>
      </c>
      <c r="E53" s="79" t="s">
        <v>494</v>
      </c>
      <c r="F53" s="18">
        <v>53</v>
      </c>
    </row>
    <row r="54" spans="1:9" x14ac:dyDescent="0.4">
      <c r="A54" s="78">
        <v>68</v>
      </c>
      <c r="B54" s="78" t="s">
        <v>369</v>
      </c>
      <c r="C54" s="75" t="s">
        <v>161</v>
      </c>
      <c r="D54" s="79" t="s">
        <v>490</v>
      </c>
      <c r="E54" s="79" t="s">
        <v>494</v>
      </c>
      <c r="F54" s="18">
        <v>68</v>
      </c>
    </row>
    <row r="55" spans="1:9" x14ac:dyDescent="0.4">
      <c r="A55" s="78">
        <v>19</v>
      </c>
      <c r="B55" s="78" t="s">
        <v>377</v>
      </c>
      <c r="C55" s="75" t="s">
        <v>161</v>
      </c>
      <c r="D55" s="79" t="s">
        <v>490</v>
      </c>
      <c r="E55" s="79" t="s">
        <v>494</v>
      </c>
      <c r="F55" s="18">
        <v>19</v>
      </c>
      <c r="G55" s="142" t="s">
        <v>497</v>
      </c>
    </row>
    <row r="56" spans="1:9" x14ac:dyDescent="0.4">
      <c r="A56" s="78">
        <v>46</v>
      </c>
      <c r="B56" s="78" t="s">
        <v>495</v>
      </c>
      <c r="C56" s="75" t="s">
        <v>161</v>
      </c>
      <c r="D56" s="79" t="s">
        <v>490</v>
      </c>
      <c r="E56" s="79" t="s">
        <v>494</v>
      </c>
      <c r="F56" s="18">
        <v>46</v>
      </c>
      <c r="G56" s="142" t="s">
        <v>482</v>
      </c>
    </row>
    <row r="57" spans="1:9" x14ac:dyDescent="0.4">
      <c r="A57" s="78">
        <v>55</v>
      </c>
      <c r="B57" s="78" t="s">
        <v>326</v>
      </c>
      <c r="C57" s="75" t="s">
        <v>161</v>
      </c>
      <c r="D57" s="79" t="s">
        <v>490</v>
      </c>
      <c r="E57" s="79" t="s">
        <v>494</v>
      </c>
      <c r="F57" s="18">
        <v>55</v>
      </c>
      <c r="G57" s="142" t="s">
        <v>482</v>
      </c>
    </row>
    <row r="58" spans="1:9" x14ac:dyDescent="0.4">
      <c r="A58" s="78">
        <v>29</v>
      </c>
      <c r="B58" s="143" t="s">
        <v>340</v>
      </c>
      <c r="C58" s="75" t="s">
        <v>161</v>
      </c>
      <c r="D58" s="79" t="s">
        <v>490</v>
      </c>
      <c r="E58" s="79" t="s">
        <v>494</v>
      </c>
      <c r="F58" s="18">
        <v>29</v>
      </c>
    </row>
    <row r="59" spans="1:9" x14ac:dyDescent="0.4">
      <c r="A59" s="78">
        <v>43</v>
      </c>
      <c r="B59" s="143" t="s">
        <v>382</v>
      </c>
      <c r="C59" s="75" t="s">
        <v>161</v>
      </c>
      <c r="D59" s="79" t="s">
        <v>490</v>
      </c>
      <c r="E59" s="79" t="s">
        <v>494</v>
      </c>
      <c r="F59" s="18">
        <v>43</v>
      </c>
      <c r="G59" s="142" t="s">
        <v>482</v>
      </c>
    </row>
    <row r="60" spans="1:9" x14ac:dyDescent="0.4">
      <c r="A60" s="78">
        <v>92</v>
      </c>
      <c r="B60" s="143" t="s">
        <v>371</v>
      </c>
      <c r="C60" s="75" t="s">
        <v>161</v>
      </c>
      <c r="D60" s="79" t="s">
        <v>490</v>
      </c>
      <c r="E60" s="79" t="s">
        <v>494</v>
      </c>
      <c r="F60" s="18">
        <v>92</v>
      </c>
      <c r="G60" s="142" t="s">
        <v>482</v>
      </c>
    </row>
    <row r="61" spans="1:9" x14ac:dyDescent="0.4">
      <c r="A61" s="78">
        <v>9</v>
      </c>
      <c r="B61" s="143" t="s">
        <v>339</v>
      </c>
      <c r="C61" s="75" t="s">
        <v>161</v>
      </c>
      <c r="D61" s="79" t="s">
        <v>490</v>
      </c>
      <c r="E61" s="79" t="s">
        <v>494</v>
      </c>
      <c r="F61" s="18">
        <v>9</v>
      </c>
      <c r="G61" s="142" t="s">
        <v>482</v>
      </c>
    </row>
    <row r="62" spans="1:9" x14ac:dyDescent="0.4">
      <c r="A62" s="78">
        <v>72</v>
      </c>
      <c r="B62" s="143" t="s">
        <v>329</v>
      </c>
      <c r="C62" s="75" t="s">
        <v>161</v>
      </c>
      <c r="D62" s="79" t="s">
        <v>490</v>
      </c>
      <c r="E62" s="79" t="s">
        <v>494</v>
      </c>
      <c r="F62" s="18">
        <v>72</v>
      </c>
    </row>
    <row r="63" spans="1:9" x14ac:dyDescent="0.4">
      <c r="A63" s="78">
        <v>73</v>
      </c>
      <c r="B63" s="143" t="s">
        <v>380</v>
      </c>
      <c r="C63" s="75" t="s">
        <v>161</v>
      </c>
      <c r="D63" s="79" t="s">
        <v>490</v>
      </c>
      <c r="E63" s="79" t="s">
        <v>494</v>
      </c>
      <c r="F63" s="18">
        <v>73</v>
      </c>
      <c r="G63" s="142" t="s">
        <v>482</v>
      </c>
    </row>
    <row r="64" spans="1:9" x14ac:dyDescent="0.4">
      <c r="A64" s="78">
        <v>80</v>
      </c>
      <c r="B64" s="143" t="s">
        <v>348</v>
      </c>
      <c r="C64" s="75" t="s">
        <v>161</v>
      </c>
      <c r="D64" s="79" t="s">
        <v>490</v>
      </c>
      <c r="E64" s="79" t="s">
        <v>494</v>
      </c>
      <c r="F64" s="18">
        <v>80</v>
      </c>
      <c r="G64" s="142" t="s">
        <v>482</v>
      </c>
    </row>
    <row r="65" spans="1:7" x14ac:dyDescent="0.4">
      <c r="A65" s="78">
        <v>59</v>
      </c>
      <c r="B65" s="78" t="s">
        <v>328</v>
      </c>
      <c r="C65" s="75" t="s">
        <v>161</v>
      </c>
      <c r="D65" s="79" t="s">
        <v>490</v>
      </c>
      <c r="E65" s="79" t="s">
        <v>494</v>
      </c>
      <c r="F65" s="18">
        <v>59</v>
      </c>
    </row>
    <row r="66" spans="1:7" x14ac:dyDescent="0.4">
      <c r="A66" s="78">
        <v>48</v>
      </c>
      <c r="B66" s="78" t="s">
        <v>385</v>
      </c>
      <c r="C66" s="75" t="s">
        <v>162</v>
      </c>
      <c r="D66" s="79" t="s">
        <v>490</v>
      </c>
      <c r="E66" s="79" t="s">
        <v>494</v>
      </c>
      <c r="F66" s="18">
        <v>48</v>
      </c>
    </row>
    <row r="67" spans="1:7" x14ac:dyDescent="0.4">
      <c r="A67" s="78">
        <v>32</v>
      </c>
      <c r="B67" s="78" t="s">
        <v>386</v>
      </c>
      <c r="C67" s="75" t="s">
        <v>162</v>
      </c>
      <c r="D67" s="79" t="s">
        <v>490</v>
      </c>
      <c r="E67" s="79" t="s">
        <v>494</v>
      </c>
      <c r="F67" s="18">
        <v>32</v>
      </c>
    </row>
    <row r="68" spans="1:7" x14ac:dyDescent="0.4">
      <c r="A68" s="78">
        <v>21</v>
      </c>
      <c r="B68" s="78" t="s">
        <v>479</v>
      </c>
      <c r="C68" s="75" t="s">
        <v>162</v>
      </c>
      <c r="D68" s="79" t="s">
        <v>490</v>
      </c>
      <c r="E68" s="79" t="s">
        <v>494</v>
      </c>
      <c r="F68" s="18">
        <v>21</v>
      </c>
    </row>
    <row r="69" spans="1:7" x14ac:dyDescent="0.4">
      <c r="A69" s="78">
        <v>40</v>
      </c>
      <c r="B69" s="78" t="s">
        <v>477</v>
      </c>
      <c r="C69" s="75" t="s">
        <v>162</v>
      </c>
      <c r="D69" s="79" t="s">
        <v>490</v>
      </c>
      <c r="E69" s="79" t="s">
        <v>494</v>
      </c>
      <c r="F69" s="18">
        <v>40</v>
      </c>
    </row>
    <row r="70" spans="1:7" x14ac:dyDescent="0.4">
      <c r="A70" s="78">
        <v>17</v>
      </c>
      <c r="B70" s="78" t="s">
        <v>372</v>
      </c>
      <c r="C70" s="75" t="s">
        <v>162</v>
      </c>
      <c r="D70" s="79" t="s">
        <v>490</v>
      </c>
      <c r="E70" s="79" t="s">
        <v>494</v>
      </c>
      <c r="F70" s="18">
        <v>17</v>
      </c>
    </row>
    <row r="71" spans="1:7" x14ac:dyDescent="0.4">
      <c r="A71" s="78">
        <v>6</v>
      </c>
      <c r="B71" s="78" t="s">
        <v>309</v>
      </c>
      <c r="C71" s="75" t="s">
        <v>162</v>
      </c>
      <c r="D71" s="79" t="s">
        <v>490</v>
      </c>
      <c r="E71" s="79" t="s">
        <v>494</v>
      </c>
      <c r="F71" s="18">
        <v>6</v>
      </c>
    </row>
    <row r="72" spans="1:7" x14ac:dyDescent="0.4">
      <c r="A72" s="78">
        <v>81</v>
      </c>
      <c r="B72" s="78" t="s">
        <v>316</v>
      </c>
      <c r="C72" s="75" t="s">
        <v>162</v>
      </c>
      <c r="D72" s="79" t="s">
        <v>490</v>
      </c>
      <c r="E72" s="79" t="s">
        <v>494</v>
      </c>
      <c r="F72" s="18">
        <v>81</v>
      </c>
      <c r="G72" s="142" t="s">
        <v>491</v>
      </c>
    </row>
    <row r="73" spans="1:7" x14ac:dyDescent="0.4">
      <c r="A73" s="78">
        <v>56</v>
      </c>
      <c r="B73" s="78" t="s">
        <v>318</v>
      </c>
      <c r="C73" s="75" t="s">
        <v>162</v>
      </c>
      <c r="D73" s="79" t="s">
        <v>490</v>
      </c>
      <c r="E73" s="79" t="s">
        <v>494</v>
      </c>
      <c r="F73" s="18">
        <v>56</v>
      </c>
    </row>
    <row r="74" spans="1:7" x14ac:dyDescent="0.4">
      <c r="A74" s="78">
        <v>85</v>
      </c>
      <c r="B74" s="78" t="s">
        <v>317</v>
      </c>
      <c r="C74" s="75" t="s">
        <v>162</v>
      </c>
      <c r="D74" s="79" t="s">
        <v>490</v>
      </c>
      <c r="E74" s="79" t="s">
        <v>494</v>
      </c>
      <c r="F74" s="18">
        <v>85</v>
      </c>
    </row>
    <row r="75" spans="1:7" x14ac:dyDescent="0.4">
      <c r="A75" s="78">
        <v>91</v>
      </c>
      <c r="B75" s="78" t="s">
        <v>310</v>
      </c>
      <c r="C75" s="75" t="s">
        <v>162</v>
      </c>
      <c r="D75" s="79" t="s">
        <v>490</v>
      </c>
      <c r="E75" s="79" t="s">
        <v>494</v>
      </c>
      <c r="F75" s="18">
        <v>91</v>
      </c>
      <c r="G75" s="142" t="s">
        <v>492</v>
      </c>
    </row>
    <row r="76" spans="1:7" x14ac:dyDescent="0.4">
      <c r="A76" s="78">
        <v>66</v>
      </c>
      <c r="B76" s="78" t="s">
        <v>315</v>
      </c>
      <c r="C76" s="75" t="s">
        <v>162</v>
      </c>
      <c r="D76" s="79" t="s">
        <v>490</v>
      </c>
      <c r="E76" s="79" t="s">
        <v>494</v>
      </c>
      <c r="F76" s="18">
        <v>66</v>
      </c>
    </row>
    <row r="77" spans="1:7" x14ac:dyDescent="0.4">
      <c r="A77" s="78">
        <v>52</v>
      </c>
      <c r="B77" s="78" t="s">
        <v>319</v>
      </c>
      <c r="C77" s="75" t="s">
        <v>163</v>
      </c>
      <c r="D77" s="79" t="s">
        <v>490</v>
      </c>
      <c r="E77" s="79" t="s">
        <v>494</v>
      </c>
      <c r="F77" s="18">
        <v>52</v>
      </c>
    </row>
    <row r="78" spans="1:7" x14ac:dyDescent="0.4">
      <c r="A78" s="78">
        <v>93</v>
      </c>
      <c r="B78" s="78" t="s">
        <v>373</v>
      </c>
      <c r="C78" s="75" t="s">
        <v>163</v>
      </c>
      <c r="D78" s="79" t="s">
        <v>490</v>
      </c>
      <c r="E78" s="79" t="s">
        <v>494</v>
      </c>
      <c r="F78" s="18">
        <v>93</v>
      </c>
    </row>
    <row r="79" spans="1:7" x14ac:dyDescent="0.4">
      <c r="A79" s="78">
        <v>13</v>
      </c>
      <c r="B79" s="78" t="s">
        <v>298</v>
      </c>
      <c r="C79" s="75" t="s">
        <v>164</v>
      </c>
      <c r="D79" s="79" t="s">
        <v>490</v>
      </c>
      <c r="E79" s="79" t="s">
        <v>494</v>
      </c>
      <c r="F79" s="18">
        <v>13</v>
      </c>
    </row>
    <row r="80" spans="1:7" x14ac:dyDescent="0.4">
      <c r="A80" s="78">
        <v>28</v>
      </c>
      <c r="B80" s="78" t="s">
        <v>295</v>
      </c>
      <c r="C80" s="75" t="s">
        <v>164</v>
      </c>
      <c r="D80" s="79" t="s">
        <v>490</v>
      </c>
      <c r="E80" s="79" t="s">
        <v>494</v>
      </c>
      <c r="F80" s="18">
        <v>28</v>
      </c>
    </row>
    <row r="81" spans="1:6" x14ac:dyDescent="0.4">
      <c r="A81" s="78">
        <v>39</v>
      </c>
      <c r="B81" s="78" t="s">
        <v>556</v>
      </c>
      <c r="C81" s="75" t="s">
        <v>164</v>
      </c>
      <c r="D81" s="79" t="s">
        <v>490</v>
      </c>
      <c r="E81" s="79" t="s">
        <v>494</v>
      </c>
      <c r="F81" s="18">
        <v>39</v>
      </c>
    </row>
    <row r="82" spans="1:6" x14ac:dyDescent="0.4">
      <c r="A82" s="78">
        <v>74</v>
      </c>
      <c r="B82" s="78" t="s">
        <v>300</v>
      </c>
      <c r="C82" s="75" t="s">
        <v>164</v>
      </c>
      <c r="D82" s="79" t="s">
        <v>490</v>
      </c>
      <c r="E82" s="79" t="s">
        <v>494</v>
      </c>
      <c r="F82" s="18">
        <v>74</v>
      </c>
    </row>
    <row r="83" spans="1:6" x14ac:dyDescent="0.4">
      <c r="A83" s="78">
        <v>90</v>
      </c>
      <c r="B83" s="78" t="s">
        <v>299</v>
      </c>
      <c r="C83" s="75" t="s">
        <v>164</v>
      </c>
      <c r="D83" s="79" t="s">
        <v>490</v>
      </c>
      <c r="E83" s="79" t="s">
        <v>494</v>
      </c>
      <c r="F83" s="18">
        <v>90</v>
      </c>
    </row>
    <row r="84" spans="1:6" x14ac:dyDescent="0.4">
      <c r="A84" s="78">
        <v>25</v>
      </c>
      <c r="B84" s="78" t="s">
        <v>296</v>
      </c>
      <c r="C84" s="75" t="s">
        <v>164</v>
      </c>
      <c r="D84" s="79" t="s">
        <v>490</v>
      </c>
      <c r="E84" s="79" t="s">
        <v>494</v>
      </c>
      <c r="F84" s="18">
        <v>25</v>
      </c>
    </row>
    <row r="85" spans="1:6" x14ac:dyDescent="0.4">
      <c r="A85" s="78">
        <v>95</v>
      </c>
      <c r="B85" s="78" t="s">
        <v>294</v>
      </c>
      <c r="C85" s="75" t="s">
        <v>164</v>
      </c>
      <c r="D85" s="79" t="s">
        <v>490</v>
      </c>
      <c r="E85" s="79" t="s">
        <v>494</v>
      </c>
      <c r="F85" s="18">
        <v>95</v>
      </c>
    </row>
    <row r="86" spans="1:6" x14ac:dyDescent="0.4">
      <c r="A86" s="78">
        <v>76</v>
      </c>
      <c r="B86" s="78" t="s">
        <v>376</v>
      </c>
      <c r="C86" s="75" t="s">
        <v>164</v>
      </c>
      <c r="D86" s="79" t="s">
        <v>490</v>
      </c>
      <c r="E86" s="79" t="s">
        <v>494</v>
      </c>
      <c r="F86" s="18">
        <v>76</v>
      </c>
    </row>
    <row r="87" spans="1:6" x14ac:dyDescent="0.4">
      <c r="A87" s="78">
        <v>58</v>
      </c>
      <c r="B87" s="78" t="s">
        <v>352</v>
      </c>
      <c r="C87" s="75" t="s">
        <v>164</v>
      </c>
      <c r="D87" s="79" t="s">
        <v>490</v>
      </c>
      <c r="E87" s="79" t="s">
        <v>494</v>
      </c>
      <c r="F87" s="18">
        <v>58</v>
      </c>
    </row>
    <row r="88" spans="1:6" x14ac:dyDescent="0.4">
      <c r="A88" s="78">
        <v>49</v>
      </c>
      <c r="B88" s="78" t="s">
        <v>297</v>
      </c>
      <c r="C88" s="75" t="s">
        <v>164</v>
      </c>
      <c r="D88" s="79" t="s">
        <v>490</v>
      </c>
      <c r="E88" s="79" t="s">
        <v>494</v>
      </c>
      <c r="F88" s="18">
        <v>49</v>
      </c>
    </row>
    <row r="89" spans="1:6" x14ac:dyDescent="0.4">
      <c r="A89" s="78">
        <v>70</v>
      </c>
      <c r="B89" s="78" t="s">
        <v>390</v>
      </c>
      <c r="C89" s="75" t="s">
        <v>165</v>
      </c>
      <c r="D89" s="79" t="s">
        <v>490</v>
      </c>
      <c r="E89" s="79" t="s">
        <v>494</v>
      </c>
      <c r="F89" s="18">
        <v>70</v>
      </c>
    </row>
    <row r="90" spans="1:6" x14ac:dyDescent="0.4">
      <c r="A90" s="78">
        <v>65</v>
      </c>
      <c r="B90" s="78" t="s">
        <v>478</v>
      </c>
      <c r="C90" s="75" t="s">
        <v>165</v>
      </c>
      <c r="D90" s="79" t="s">
        <v>490</v>
      </c>
      <c r="E90" s="79" t="s">
        <v>494</v>
      </c>
      <c r="F90" s="18">
        <v>65</v>
      </c>
    </row>
    <row r="91" spans="1:6" x14ac:dyDescent="0.4">
      <c r="A91" s="78">
        <v>2</v>
      </c>
      <c r="B91" s="78" t="s">
        <v>362</v>
      </c>
      <c r="C91" s="75" t="s">
        <v>165</v>
      </c>
      <c r="D91" s="79" t="s">
        <v>490</v>
      </c>
      <c r="E91" s="79" t="s">
        <v>494</v>
      </c>
      <c r="F91" s="18">
        <v>2</v>
      </c>
    </row>
    <row r="92" spans="1:6" x14ac:dyDescent="0.4">
      <c r="A92" s="78">
        <v>47</v>
      </c>
      <c r="B92" s="78" t="s">
        <v>313</v>
      </c>
      <c r="C92" s="75" t="s">
        <v>165</v>
      </c>
      <c r="D92" s="79" t="s">
        <v>490</v>
      </c>
      <c r="E92" s="79" t="s">
        <v>494</v>
      </c>
      <c r="F92" s="18">
        <v>47</v>
      </c>
    </row>
    <row r="93" spans="1:6" x14ac:dyDescent="0.4">
      <c r="A93" s="78">
        <v>78</v>
      </c>
      <c r="B93" s="78" t="s">
        <v>383</v>
      </c>
      <c r="C93" s="75" t="s">
        <v>165</v>
      </c>
      <c r="D93" s="79" t="s">
        <v>490</v>
      </c>
      <c r="E93" s="79" t="s">
        <v>494</v>
      </c>
      <c r="F93" s="18">
        <v>78</v>
      </c>
    </row>
    <row r="94" spans="1:6" x14ac:dyDescent="0.4">
      <c r="A94" s="78">
        <v>96</v>
      </c>
      <c r="B94" s="78" t="s">
        <v>312</v>
      </c>
      <c r="C94" s="75" t="s">
        <v>165</v>
      </c>
      <c r="D94" s="79" t="s">
        <v>490</v>
      </c>
      <c r="E94" s="79" t="s">
        <v>494</v>
      </c>
      <c r="F94" s="18">
        <v>96</v>
      </c>
    </row>
    <row r="95" spans="1:6" x14ac:dyDescent="0.4">
      <c r="A95" s="78">
        <v>61</v>
      </c>
      <c r="B95" s="78" t="s">
        <v>351</v>
      </c>
      <c r="C95" s="75" t="s">
        <v>165</v>
      </c>
      <c r="D95" s="79" t="s">
        <v>490</v>
      </c>
      <c r="E95" s="79" t="s">
        <v>494</v>
      </c>
      <c r="F95" s="18">
        <v>61</v>
      </c>
    </row>
    <row r="96" spans="1:6" x14ac:dyDescent="0.4">
      <c r="A96" s="78">
        <v>20</v>
      </c>
      <c r="B96" s="78" t="s">
        <v>325</v>
      </c>
      <c r="C96" s="75" t="s">
        <v>165</v>
      </c>
      <c r="D96" s="79" t="s">
        <v>490</v>
      </c>
      <c r="E96" s="79" t="s">
        <v>494</v>
      </c>
      <c r="F96" s="18">
        <v>20</v>
      </c>
    </row>
    <row r="97" spans="1:6" x14ac:dyDescent="0.4">
      <c r="A97" s="78">
        <v>27</v>
      </c>
      <c r="B97" s="78" t="s">
        <v>314</v>
      </c>
      <c r="C97" s="75" t="s">
        <v>165</v>
      </c>
      <c r="D97" s="79" t="s">
        <v>490</v>
      </c>
      <c r="E97" s="79" t="s">
        <v>494</v>
      </c>
      <c r="F97" s="18">
        <v>27</v>
      </c>
    </row>
    <row r="98" spans="1:6" x14ac:dyDescent="0.4">
      <c r="A98" s="78">
        <v>75</v>
      </c>
      <c r="B98" s="78" t="s">
        <v>311</v>
      </c>
      <c r="C98" s="75" t="s">
        <v>166</v>
      </c>
      <c r="D98" s="79" t="s">
        <v>490</v>
      </c>
      <c r="E98" s="79" t="s">
        <v>494</v>
      </c>
      <c r="F98" s="18">
        <v>75</v>
      </c>
    </row>
    <row r="99" spans="1:6" x14ac:dyDescent="0.4">
      <c r="A99" s="78">
        <v>84</v>
      </c>
      <c r="B99" s="78" t="s">
        <v>364</v>
      </c>
      <c r="C99" s="75" t="s">
        <v>166</v>
      </c>
      <c r="D99" s="79" t="s">
        <v>490</v>
      </c>
      <c r="E99" s="79" t="s">
        <v>494</v>
      </c>
      <c r="F99" s="18">
        <v>84</v>
      </c>
    </row>
    <row r="100" spans="1:6" x14ac:dyDescent="0.4">
      <c r="A100" s="78">
        <v>35</v>
      </c>
      <c r="B100" s="78" t="s">
        <v>350</v>
      </c>
      <c r="C100" s="75" t="s">
        <v>166</v>
      </c>
      <c r="D100" s="79" t="s">
        <v>490</v>
      </c>
      <c r="E100" s="79" t="s">
        <v>494</v>
      </c>
      <c r="F100" s="18">
        <v>35</v>
      </c>
    </row>
  </sheetData>
  <autoFilter ref="A1:K100" xr:uid="{6DF73040-DD0A-4892-B70D-140E2C177345}"/>
  <sortState xmlns:xlrd2="http://schemas.microsoft.com/office/spreadsheetml/2017/richdata2" ref="A2:F100">
    <sortCondition ref="C2:C100"/>
    <sortCondition ref="B2:B100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選択肢</vt:lpstr>
      <vt:lpstr>tournament</vt:lpstr>
      <vt:lpstr>決勝公式記録【Match No,98】</vt:lpstr>
      <vt:lpstr>準決勝以降日程(181124・25)</vt:lpstr>
      <vt:lpstr>4回戦,準々決勝スケジュール(181118)</vt:lpstr>
      <vt:lpstr>2,3回戦スケジュール(181111)</vt:lpstr>
      <vt:lpstr>1回戦スケジュール(181104)</vt:lpstr>
      <vt:lpstr>1回戦スケジュール(181103)</vt:lpstr>
      <vt:lpstr>参加チーム</vt:lpstr>
      <vt:lpstr>大会会場詳細</vt:lpstr>
      <vt:lpstr>'決勝公式記録【Match No,98】'!Print_Area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takashi-ueno</dc:creator>
  <cp:lastModifiedBy>上野貴士</cp:lastModifiedBy>
  <cp:lastPrinted>2018-11-24T06:23:49Z</cp:lastPrinted>
  <dcterms:created xsi:type="dcterms:W3CDTF">2015-08-18T01:34:27Z</dcterms:created>
  <dcterms:modified xsi:type="dcterms:W3CDTF">2018-11-26T10:22:52Z</dcterms:modified>
</cp:coreProperties>
</file>