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85" windowWidth="20550" windowHeight="2760" tabRatio="756" firstSheet="1" activeTab="1"/>
  </bookViews>
  <sheets>
    <sheet name="大会会場詳細" sheetId="1" r:id="rId1"/>
    <sheet name="tournament" sheetId="2" r:id="rId2"/>
    <sheet name="決勝【Match No,96】" sheetId="3" r:id="rId3"/>
    <sheet name="準決勝以降日程(171125・26)" sheetId="4" r:id="rId4"/>
    <sheet name="4回戦,準々決勝ケジュール(171119)" sheetId="5" r:id="rId5"/>
    <sheet name="2,3回戦スケジュール(171112)" sheetId="6" r:id="rId6"/>
    <sheet name="1回戦スケジュール(171105)" sheetId="7" r:id="rId7"/>
    <sheet name="参加チーム" sheetId="8" r:id="rId8"/>
  </sheets>
  <externalReferences>
    <externalReference r:id="rId11"/>
  </externalReferences>
  <definedNames>
    <definedName name="_xlnm._FilterDatabase" localSheetId="7" hidden="1">'参加チーム'!$A$1:$F$98</definedName>
    <definedName name="_xlnm.Print_Area" localSheetId="2">'決勝【Match No,96】'!$A$1:$AJ$71</definedName>
  </definedNames>
  <calcPr fullCalcOnLoad="1"/>
</workbook>
</file>

<file path=xl/sharedStrings.xml><?xml version="1.0" encoding="utf-8"?>
<sst xmlns="http://schemas.openxmlformats.org/spreadsheetml/2006/main" count="1625" uniqueCount="736">
  <si>
    <t>1回戦</t>
  </si>
  <si>
    <t>2回戦</t>
  </si>
  <si>
    <t>3回戦</t>
  </si>
  <si>
    <t>4回戦</t>
  </si>
  <si>
    <t>準々決勝</t>
  </si>
  <si>
    <t>準決勝</t>
  </si>
  <si>
    <t>決勝</t>
  </si>
  <si>
    <t>＜時間割＞</t>
  </si>
  <si>
    <t>＜日程＞</t>
  </si>
  <si>
    <t>県協会人工芝グラウンド</t>
  </si>
  <si>
    <t>＜会場＞</t>
  </si>
  <si>
    <t>地域</t>
  </si>
  <si>
    <t>期日等</t>
  </si>
  <si>
    <t>会場</t>
  </si>
  <si>
    <t>住所</t>
  </si>
  <si>
    <t>電話番号</t>
  </si>
  <si>
    <t>中津</t>
  </si>
  <si>
    <t>中津市小祝新町110番地</t>
  </si>
  <si>
    <t>中津市大字永添2065番地の1</t>
  </si>
  <si>
    <t>0979-22-3154</t>
  </si>
  <si>
    <t>佐伯</t>
  </si>
  <si>
    <t>豊肥</t>
  </si>
  <si>
    <t>豊後大野市三重町百枝1087番地</t>
  </si>
  <si>
    <t>0974-22-7679</t>
  </si>
  <si>
    <t>津久見・臼杵</t>
  </si>
  <si>
    <t>臼杵市野津町大字原326番地</t>
  </si>
  <si>
    <t>0974-32-7757</t>
  </si>
  <si>
    <t>日田</t>
  </si>
  <si>
    <t>日田市君迫町1335-1</t>
  </si>
  <si>
    <t>玖珠町大字山田90番地</t>
  </si>
  <si>
    <t>宇佐高田</t>
  </si>
  <si>
    <t>速杵国東</t>
  </si>
  <si>
    <t>ﾌｯﾄﾎﾞｰﾙｾﾝﾀｰ大分きつき(杵築市営ｻｯｶｰ場)</t>
  </si>
  <si>
    <t>杵築市山香町大字野原700-5</t>
  </si>
  <si>
    <t>0977-28-5600</t>
  </si>
  <si>
    <t>別府</t>
  </si>
  <si>
    <t>実相寺ｻｯｶｰ競技場(人工芝)</t>
  </si>
  <si>
    <t>別府市大字鶴見3705番地</t>
  </si>
  <si>
    <t>0977-26-0535
 (市民体育館内)</t>
  </si>
  <si>
    <t>別府市大字鶴見3706番地</t>
  </si>
  <si>
    <t>0977-26-0536
 (市民体育館内)</t>
  </si>
  <si>
    <t>地域</t>
  </si>
  <si>
    <t>No,</t>
  </si>
  <si>
    <t>決勝</t>
  </si>
  <si>
    <t>準決勝</t>
  </si>
  <si>
    <t>下段：時間割</t>
  </si>
  <si>
    <t>上段：会場</t>
  </si>
  <si>
    <t>人工芝A/B</t>
  </si>
  <si>
    <t>宇高Ⅱ</t>
  </si>
  <si>
    <t>宇高Ⅰ</t>
  </si>
  <si>
    <t>サブA</t>
  </si>
  <si>
    <t>大分スポーツ公園だいぎんサッカー･ラグビー場　Aコート</t>
  </si>
  <si>
    <t>４回戦･準々決勝</t>
  </si>
  <si>
    <t>２･３回戦</t>
  </si>
  <si>
    <t>佐伯Ⅰ</t>
  </si>
  <si>
    <t>別府Ⅰ</t>
  </si>
  <si>
    <t>中津Ⅰ</t>
  </si>
  <si>
    <t>豊肥Ⅰ</t>
  </si>
  <si>
    <t>日田Ⅰ</t>
  </si>
  <si>
    <t>速杵国Ⅰ</t>
  </si>
  <si>
    <t>中津Ⅱ</t>
  </si>
  <si>
    <t>佐伯Ⅱ</t>
  </si>
  <si>
    <t>豊肥Ⅱ</t>
  </si>
  <si>
    <t>日田Ⅱ</t>
  </si>
  <si>
    <t>速杵国Ⅱ</t>
  </si>
  <si>
    <t>別府Ⅱ</t>
  </si>
  <si>
    <t>１回戦</t>
  </si>
  <si>
    <t>（１）期日</t>
  </si>
  <si>
    <t>会場：</t>
  </si>
  <si>
    <t>副審</t>
  </si>
  <si>
    <t>-</t>
  </si>
  <si>
    <t>③
チーム</t>
  </si>
  <si>
    <t>PK</t>
  </si>
  <si>
    <t>④
チーム</t>
  </si>
  <si>
    <t>①
チーム</t>
  </si>
  <si>
    <t>⑤
チーム</t>
  </si>
  <si>
    <t>②
チーム</t>
  </si>
  <si>
    <t>⑥
チーム</t>
  </si>
  <si>
    <t>萩尾公園ｸﾞﾗｳﾝﾄﾞ</t>
  </si>
  <si>
    <t>人工芝　B</t>
  </si>
  <si>
    <t>人工芝　A</t>
  </si>
  <si>
    <t>サブA</t>
  </si>
  <si>
    <t>人工芝A/B</t>
  </si>
  <si>
    <t>大分市大字松岡6841番地</t>
  </si>
  <si>
    <t>097-528-7700
(管理事務所)</t>
  </si>
  <si>
    <t>097-573-2002
(管理事務所)</t>
  </si>
  <si>
    <t>会場略</t>
  </si>
  <si>
    <t>大分県ｻｯｶｰ協会人工芝ｸﾞﾗｳﾝﾄﾞ</t>
  </si>
  <si>
    <t>0979-25-1858
（管理事務所：中津体育ｾﾝﾀｰ ）</t>
  </si>
  <si>
    <t>0973-72-6880
(玖珠町B&amp;G海洋ｾﾝﾀｰ 社会教育課 社会体育係)</t>
  </si>
  <si>
    <t>（２）日程</t>
  </si>
  <si>
    <t>会場設営</t>
  </si>
  <si>
    <t>片付け</t>
  </si>
  <si>
    <t>※各試合70分前にマッチコーディネーションミーティング実施します。</t>
  </si>
  <si>
    <t>会場：</t>
  </si>
  <si>
    <t>主審</t>
  </si>
  <si>
    <t>副審</t>
  </si>
  <si>
    <t>4審</t>
  </si>
  <si>
    <t>本部</t>
  </si>
  <si>
    <t>派遣審判員</t>
  </si>
  <si>
    <t>表彰</t>
  </si>
  <si>
    <t>《問い合わせ》委員長　安東　携帯　０９０－８６６８−０６９７</t>
  </si>
  <si>
    <t>中津総合運動場（永添ｻｯｶｰ場）</t>
  </si>
  <si>
    <t>津・臼Ⅱ</t>
  </si>
  <si>
    <t>0973-24-3595
(管理事務所)</t>
  </si>
  <si>
    <t>0977-28-5600</t>
  </si>
  <si>
    <t>杵築市山香町大字野原700-5</t>
  </si>
  <si>
    <t>①</t>
  </si>
  <si>
    <t>②</t>
  </si>
  <si>
    <t>⑤</t>
  </si>
  <si>
    <t>③</t>
  </si>
  <si>
    <t>人工芝B</t>
  </si>
  <si>
    <t>⑥</t>
  </si>
  <si>
    <t>④</t>
  </si>
  <si>
    <t>津・臼Ⅱ</t>
  </si>
  <si>
    <t>吉四六ﾗﾝﾄﾞ陸上競技場</t>
  </si>
  <si>
    <t>宇高Ⅱ</t>
  </si>
  <si>
    <t>サブA</t>
  </si>
  <si>
    <t>大分スポーツ公園だいぎんサッカー･ラグビー場　Aコート</t>
  </si>
  <si>
    <t>１１：３０～</t>
  </si>
  <si>
    <t>大会役員にてフラッグ・本部・ゴール等を片付けます。</t>
  </si>
  <si>
    <t>９：００～</t>
  </si>
  <si>
    <t>大会役員</t>
  </si>
  <si>
    <t>９：５０～</t>
  </si>
  <si>
    <t>MCM</t>
  </si>
  <si>
    <t>１１：００～</t>
  </si>
  <si>
    <t>１２：３０～</t>
  </si>
  <si>
    <t>優勝・準優勝・各賞の表彰をします。</t>
  </si>
  <si>
    <t>※指導者以外の問い合わせは、ご遠慮願います。</t>
  </si>
  <si>
    <t>１１：５０～</t>
  </si>
  <si>
    <t>１２：５０～</t>
  </si>
  <si>
    <t>①</t>
  </si>
  <si>
    <t>１３：００～</t>
  </si>
  <si>
    <t>②</t>
  </si>
  <si>
    <t>１４：００～</t>
  </si>
  <si>
    <t>大野総合運動公園</t>
  </si>
  <si>
    <t>豊後大野市大野町田代2666番地</t>
  </si>
  <si>
    <t>主審及び副審(可能な限り)、各チーム監督は、登録されているFP/GKユニホームを全て持参し、参加をお願いします。</t>
  </si>
  <si>
    <t>※試合開始70分前にマッチコーディネーションミーティング実施します。</t>
  </si>
  <si>
    <t>スケジュール表参照</t>
  </si>
  <si>
    <t>前半</t>
  </si>
  <si>
    <t>後半</t>
  </si>
  <si>
    <t>延前</t>
  </si>
  <si>
    <t>延後</t>
  </si>
  <si>
    <t>PK</t>
  </si>
  <si>
    <t>第４１回　全日本少年サッカー大会大分県大会
大会参加チーム名</t>
  </si>
  <si>
    <t>宇佐高田</t>
  </si>
  <si>
    <t>豊肥</t>
  </si>
  <si>
    <t>臼杵</t>
  </si>
  <si>
    <t>津久見</t>
  </si>
  <si>
    <t>大分</t>
  </si>
  <si>
    <t>佐伯</t>
  </si>
  <si>
    <t>速杵国東</t>
  </si>
  <si>
    <t>中津</t>
  </si>
  <si>
    <t>日田</t>
  </si>
  <si>
    <t>別府</t>
  </si>
  <si>
    <t>臼杵ＳＳＳ</t>
  </si>
  <si>
    <t>ＦＣ安岐</t>
  </si>
  <si>
    <t>(M1)</t>
  </si>
  <si>
    <t>(M5)</t>
  </si>
  <si>
    <t>(M6)</t>
  </si>
  <si>
    <t>(M7)</t>
  </si>
  <si>
    <t>(M8)</t>
  </si>
  <si>
    <t>(M11)</t>
  </si>
  <si>
    <t>(M21)</t>
  </si>
  <si>
    <t>(M22)</t>
  </si>
  <si>
    <t>(M27)</t>
  </si>
  <si>
    <t>(M28)</t>
  </si>
  <si>
    <t>(M33)</t>
  </si>
  <si>
    <t>サブA</t>
  </si>
  <si>
    <t>サブA</t>
  </si>
  <si>
    <t>①</t>
  </si>
  <si>
    <t>③</t>
  </si>
  <si>
    <t>⑤</t>
  </si>
  <si>
    <t>②</t>
  </si>
  <si>
    <t>⑥</t>
  </si>
  <si>
    <t>人工芝A</t>
  </si>
  <si>
    <t>人工芝B</t>
  </si>
  <si>
    <t>1回戦：11/5</t>
  </si>
  <si>
    <t>2･3回戦：11/12</t>
  </si>
  <si>
    <t>4回戦･準々決勝：11/19</t>
  </si>
  <si>
    <t>準決勝：11/25</t>
  </si>
  <si>
    <t>決勝：11/26</t>
  </si>
  <si>
    <t>11/25・26</t>
  </si>
  <si>
    <t>津・臼Ⅰ</t>
  </si>
  <si>
    <t>第４１回　全日本少年サッカー大会大分県大会　組み合わせ</t>
  </si>
  <si>
    <t>中津</t>
  </si>
  <si>
    <t>日田</t>
  </si>
  <si>
    <t>速杵国東</t>
  </si>
  <si>
    <t>別府</t>
  </si>
  <si>
    <t>津久見</t>
  </si>
  <si>
    <t>臼杵</t>
  </si>
  <si>
    <t>豊肥</t>
  </si>
  <si>
    <t>宇佐高田</t>
  </si>
  <si>
    <t>宇佐高田</t>
  </si>
  <si>
    <t>佐伯</t>
  </si>
  <si>
    <t>大分</t>
  </si>
  <si>
    <t>中津Ⅰ</t>
  </si>
  <si>
    <t>速杵国Ⅰ</t>
  </si>
  <si>
    <t>宇高Ⅰ</t>
  </si>
  <si>
    <t>津・臼Ⅰ</t>
  </si>
  <si>
    <t>(M2)</t>
  </si>
  <si>
    <t>(M3)</t>
  </si>
  <si>
    <t>(M4)</t>
  </si>
  <si>
    <t>(M9)</t>
  </si>
  <si>
    <t>(M10)</t>
  </si>
  <si>
    <t>(M12)</t>
  </si>
  <si>
    <t>(M13)</t>
  </si>
  <si>
    <t>(M14)</t>
  </si>
  <si>
    <t>(M15)</t>
  </si>
  <si>
    <t>(M16)</t>
  </si>
  <si>
    <t>(M17)</t>
  </si>
  <si>
    <t>(M18)</t>
  </si>
  <si>
    <t>(M19)</t>
  </si>
  <si>
    <t>(M20)</t>
  </si>
  <si>
    <t>(M23)</t>
  </si>
  <si>
    <t>(M24)</t>
  </si>
  <si>
    <t>(M25)</t>
  </si>
  <si>
    <t>(M26)</t>
  </si>
  <si>
    <t>速杵国Ⅰ</t>
  </si>
  <si>
    <t>(M29)</t>
  </si>
  <si>
    <t>(M30)</t>
  </si>
  <si>
    <t>(M31)</t>
  </si>
  <si>
    <t>(M32)</t>
  </si>
  <si>
    <t>中津Ⅰ / 速杵国Ⅰ / 日田Ⅰ / 別府Ⅰ / 宇高Ⅰ / 佐伯Ⅰ / 豊肥Ⅰ / 津・臼Ⅰ</t>
  </si>
  <si>
    <t>豊後高田市かなえ台42</t>
  </si>
  <si>
    <t>090-4986-7128(磯村　宇佐高田地区委員長)</t>
  </si>
  <si>
    <t>佐伯市総合運動公園多目的ｸﾞﾗｳﾝﾄﾞ(人工芝)</t>
  </si>
  <si>
    <t>佐伯市大字長谷2614番地</t>
  </si>
  <si>
    <t>0972-25-1335
(管理事務所 総合体育館内)</t>
  </si>
  <si>
    <t>佐伯市総合運動公園多目的広場</t>
  </si>
  <si>
    <t>中津市小祝漁港広場</t>
  </si>
  <si>
    <t>ｻﾝ・ｽﾎﾟｰﾂﾗﾝﾄﾞみえ</t>
  </si>
  <si>
    <t>丘の公園ｽﾎﾟｰﾂ広場</t>
  </si>
  <si>
    <t>速杵国Ⅱ</t>
  </si>
  <si>
    <t>中津Ⅱ</t>
  </si>
  <si>
    <t>中津Ⅱ</t>
  </si>
  <si>
    <t>中津Ⅱ</t>
  </si>
  <si>
    <t>日田Ⅱ</t>
  </si>
  <si>
    <t>中津Ⅱ / 速杵国Ⅱ / 日田Ⅱ / 別府Ⅱ / 宇高Ⅱ / 佐伯Ⅱ / 豊肥Ⅱ / 津・臼Ⅱ</t>
  </si>
  <si>
    <t>佐伯Ⅱ</t>
  </si>
  <si>
    <t>別府Ⅱ</t>
  </si>
  <si>
    <t>豊肥Ⅱ</t>
  </si>
  <si>
    <t>豊肥Ⅱ</t>
  </si>
  <si>
    <t>0974-34-4000</t>
  </si>
  <si>
    <t>ＦＣ　ＷＡＹＳ</t>
  </si>
  <si>
    <t>四日市北ＪＦＣ</t>
  </si>
  <si>
    <t>石井ジュニアサッカークラブ</t>
  </si>
  <si>
    <t>ＭＦＣ三花少年サッカー教室</t>
  </si>
  <si>
    <t>若宮サッカースポーツ少年団</t>
  </si>
  <si>
    <t>咸宜日隈ｓｃ</t>
  </si>
  <si>
    <t>ＦＣアリアーレ</t>
  </si>
  <si>
    <t>桂林少年サッカークラブ</t>
  </si>
  <si>
    <t>玖珠サッカースポーツ少年団</t>
  </si>
  <si>
    <t>ＦＣ．ＵＳＡ</t>
  </si>
  <si>
    <t>四日市南ＳＳＣ</t>
  </si>
  <si>
    <t>きつきＦＣ</t>
  </si>
  <si>
    <t>杵築東ＦＣ</t>
  </si>
  <si>
    <t>八坂少年サッカークラブ</t>
  </si>
  <si>
    <t>武蔵オークスサッカークラブ</t>
  </si>
  <si>
    <t>はやぶさフットボールクラブ</t>
  </si>
  <si>
    <t>鶴居ＳＳＳ</t>
  </si>
  <si>
    <t>ＦＣ大野</t>
  </si>
  <si>
    <t>鶴見ジュニアサッカークラブ</t>
  </si>
  <si>
    <t>大平山アソシエーション式フットボールクラブ</t>
  </si>
  <si>
    <t>緑丘サッカースポーツ少年団</t>
  </si>
  <si>
    <t>Ｓｈｙｎｔ　ＦＣ</t>
  </si>
  <si>
    <t>和田・如水少年サッカークラブ</t>
  </si>
  <si>
    <t>下毛ＦＣ</t>
  </si>
  <si>
    <t>中津豊南フットボールクラブ</t>
  </si>
  <si>
    <t>中津沖代ＪＳＣ</t>
  </si>
  <si>
    <t>千怒小サッカースポーツ少年団</t>
  </si>
  <si>
    <t>鶴見少年サッカークラブ</t>
  </si>
  <si>
    <t>弥生少年サッカークラブ</t>
  </si>
  <si>
    <t>上堅田少年サッカークラブ</t>
  </si>
  <si>
    <t>鶴岡Ｓ―ｐｌａｙ・ＭＩＮＡＭＩ</t>
  </si>
  <si>
    <t>佐伯リベロフットボールクラブ</t>
  </si>
  <si>
    <t>別府フットボールクラブ・ミネルバＵ－１２</t>
  </si>
  <si>
    <t>日出サッカースポーツ少年団</t>
  </si>
  <si>
    <t>渡町台サッカークラブ</t>
  </si>
  <si>
    <t>豊後高田ＦＣ　Ｂｏｒｄｅｒ　Ｊｒ</t>
  </si>
  <si>
    <t>竹田直入ＦＣ</t>
  </si>
  <si>
    <t>南立石サッカースポーツ少年団</t>
  </si>
  <si>
    <t>天瀬ジュニアサッカークラブ</t>
  </si>
  <si>
    <t>ＯＫＹ山香サッカークラブ</t>
  </si>
  <si>
    <t>スマイス・セレソン</t>
  </si>
  <si>
    <t>カティオーラフットボールクラブ　大在</t>
  </si>
  <si>
    <t>ＦＣ　くにさき</t>
  </si>
  <si>
    <t>スマイスＦＣ</t>
  </si>
  <si>
    <t>市浜レッドソックス</t>
  </si>
  <si>
    <t>県央おおのＪＦＣ</t>
  </si>
  <si>
    <t>野津ＦＣ</t>
  </si>
  <si>
    <t>ようこくバンビーレＦＣ</t>
  </si>
  <si>
    <t>くにみＦＣ</t>
  </si>
  <si>
    <t>スマイス日出</t>
  </si>
  <si>
    <t>ティエラフットボールクラブＵ－１２</t>
  </si>
  <si>
    <t>津久見サッカースポーツ少年団</t>
  </si>
  <si>
    <t>ＦＣ　ＵＮＩＴＥ</t>
  </si>
  <si>
    <t>太陽スポーツクラブ大分西</t>
  </si>
  <si>
    <t>豊川サッカークラブ</t>
  </si>
  <si>
    <t>カティオーラフットボールクラブ　高城</t>
  </si>
  <si>
    <t>カティオーラフットボールクラブ　松岡</t>
  </si>
  <si>
    <t>ＦＣ　ＪＵＮＩＯＲＳ</t>
  </si>
  <si>
    <t>ＦＣ中津ジュニア</t>
  </si>
  <si>
    <t>朝日ＦＣ</t>
  </si>
  <si>
    <t>11月05日（日）</t>
  </si>
  <si>
    <t>第４１回　全日本少年サッカー大会大分県大会　1回戦スケジュール</t>
  </si>
  <si>
    <t>＜11/05開催＞</t>
  </si>
  <si>
    <t>津・臼Ⅰ</t>
  </si>
  <si>
    <t>宇高Ⅰ</t>
  </si>
  <si>
    <t>津・臼Ⅰ</t>
  </si>
  <si>
    <t>第４１回　全日本少年サッカー大会大分県大会　2,3回戦スケジュール</t>
  </si>
  <si>
    <t>第４１回　全日本少年サッカー大会大分県大会　4回戦,準々決勝ケジュール</t>
  </si>
  <si>
    <t>第４１回　全日本少年サッカー大会大分県大会　準決勝/決勝スケジュール</t>
  </si>
  <si>
    <t>＜11/12開催＞</t>
  </si>
  <si>
    <t>11月12日（日）</t>
  </si>
  <si>
    <t>津・臼Ⅱ</t>
  </si>
  <si>
    <t>＜11/19開催＞</t>
  </si>
  <si>
    <t>11月19日（日）</t>
  </si>
  <si>
    <t>人工芝A/B</t>
  </si>
  <si>
    <t>大分県ｻｯｶｰ協会人工芝ｸﾞﾗｳﾝﾄﾞ</t>
  </si>
  <si>
    <t>大分県ｻｯｶｰ協会人工芝ｸﾞﾗｳﾝﾄﾞ　A</t>
  </si>
  <si>
    <t>大分県ｻｯｶｰ協会人工芝ｸﾞﾗｳﾝﾄﾞ　B</t>
  </si>
  <si>
    <t>１１月２５日（土）準決勝</t>
  </si>
  <si>
    <t>１１月２６日（日）決勝</t>
  </si>
  <si>
    <t>主審及び副審は、審判資格証(電子証の写し可)を持参願います。</t>
  </si>
  <si>
    <t>各チーム監督は、指導者証(電子証の写し可)･選手証(電子証の写し可)･登録されているFP/GKユニホームを全て持参し、参加をお願いします。</t>
  </si>
  <si>
    <t>②
チーム</t>
  </si>
  <si>
    <t>①
チーム</t>
  </si>
  <si>
    <t>③
チーム</t>
  </si>
  <si>
    <t>三芳少年サッカースクール</t>
  </si>
  <si>
    <t>振り込み(期限　10/2　午後3時00分)
(10/02　午後3時00分現在)</t>
  </si>
  <si>
    <t>参加申込状況(期限　10/2　午後11時00分)
(10/02　午後11時00分現在)</t>
  </si>
  <si>
    <t>決勝【Match No,96】マッチコーディネーションミーティング</t>
  </si>
  <si>
    <t>【Match No,96】</t>
  </si>
  <si>
    <t>【Match No,95】</t>
  </si>
  <si>
    <t>【Match No,94】</t>
  </si>
  <si>
    <t>準決勝②【Match No,95】マッチコーディネーションミーティング</t>
  </si>
  <si>
    <t>準決勝①【Match No,94】マッチコーディネーションミーティング</t>
  </si>
  <si>
    <t>(M34)</t>
  </si>
  <si>
    <t>(M35)</t>
  </si>
  <si>
    <t>(M36)</t>
  </si>
  <si>
    <t>(M37)</t>
  </si>
  <si>
    <t>(M38)</t>
  </si>
  <si>
    <t>(M39)</t>
  </si>
  <si>
    <t>(M40)</t>
  </si>
  <si>
    <t>(M41)</t>
  </si>
  <si>
    <t>(M42)</t>
  </si>
  <si>
    <t>(M43)</t>
  </si>
  <si>
    <t>(M44)</t>
  </si>
  <si>
    <t>(M45)</t>
  </si>
  <si>
    <t>(M46)</t>
  </si>
  <si>
    <t>(M47)</t>
  </si>
  <si>
    <t>(M48)</t>
  </si>
  <si>
    <t>(M49)</t>
  </si>
  <si>
    <t>(M50)</t>
  </si>
  <si>
    <t>(M51)</t>
  </si>
  <si>
    <t>(M52)</t>
  </si>
  <si>
    <t>(M53)</t>
  </si>
  <si>
    <t>(M54)</t>
  </si>
  <si>
    <t>(M55)</t>
  </si>
  <si>
    <t>(M56)</t>
  </si>
  <si>
    <t>(M57)</t>
  </si>
  <si>
    <t>(M58)</t>
  </si>
  <si>
    <t>(M59)</t>
  </si>
  <si>
    <t>(M60)</t>
  </si>
  <si>
    <t>(M61)</t>
  </si>
  <si>
    <t>(M62)</t>
  </si>
  <si>
    <t>(M63)</t>
  </si>
  <si>
    <t>(M64)</t>
  </si>
  <si>
    <t>(M65)</t>
  </si>
  <si>
    <t>(M66)</t>
  </si>
  <si>
    <t>(M67)</t>
  </si>
  <si>
    <t>(M68)</t>
  </si>
  <si>
    <t>(M69)</t>
  </si>
  <si>
    <t>(M70)</t>
  </si>
  <si>
    <t>(M71)</t>
  </si>
  <si>
    <t>(M72)</t>
  </si>
  <si>
    <t>(M73)</t>
  </si>
  <si>
    <t>(M74)</t>
  </si>
  <si>
    <t>(M75)</t>
  </si>
  <si>
    <t>(M76)</t>
  </si>
  <si>
    <t>(M77)</t>
  </si>
  <si>
    <t>(M78)</t>
  </si>
  <si>
    <t>(M79)</t>
  </si>
  <si>
    <t>(M80)</t>
  </si>
  <si>
    <t>(M81)</t>
  </si>
  <si>
    <t>(M82)</t>
  </si>
  <si>
    <t>(M83)</t>
  </si>
  <si>
    <t>(M84)</t>
  </si>
  <si>
    <t>(M85)</t>
  </si>
  <si>
    <t>(M86)</t>
  </si>
  <si>
    <t>(M87)</t>
  </si>
  <si>
    <t>(M88)</t>
  </si>
  <si>
    <t>(M89)</t>
  </si>
  <si>
    <t>(M90)</t>
  </si>
  <si>
    <t>(M91)</t>
  </si>
  <si>
    <t>(M92)</t>
  </si>
  <si>
    <t>(M93)</t>
  </si>
  <si>
    <t>(M94)</t>
  </si>
  <si>
    <t>(M95)</t>
  </si>
  <si>
    <t>(M96)</t>
  </si>
  <si>
    <t>④
チーム</t>
  </si>
  <si>
    <t>①
チーム</t>
  </si>
  <si>
    <t>②
チーム</t>
  </si>
  <si>
    <t>③
チーム</t>
  </si>
  <si>
    <t>①11:00～
【M1】</t>
  </si>
  <si>
    <t>②12:00～
【M19】</t>
  </si>
  <si>
    <t>③13:00～
【M27】</t>
  </si>
  <si>
    <t>①10:00～
【M29】</t>
  </si>
  <si>
    <t>②11:00～
【M7】</t>
  </si>
  <si>
    <t>③12:00～
【M16】</t>
  </si>
  <si>
    <t>④13:00～
【M5】</t>
  </si>
  <si>
    <t>①10:00～
【M8】</t>
  </si>
  <si>
    <t>②11:00～
【M13】</t>
  </si>
  <si>
    <t>③12:00～
【M22】</t>
  </si>
  <si>
    <t>④13:00～
【M25】</t>
  </si>
  <si>
    <t>⑤14:00～
【M33】</t>
  </si>
  <si>
    <t>13:00～</t>
  </si>
  <si>
    <t>14:00～</t>
  </si>
  <si>
    <t>11:00～</t>
  </si>
  <si>
    <t>大分ｽﾎﾟｰﾂ公園だいぎんｻｯｶｰ･ﾗｸﾞﾋﾞｰ場　Aｺｰﾄ</t>
  </si>
  <si>
    <t>吉四六ﾗﾝﾄﾞ陸上競技場</t>
  </si>
  <si>
    <t>玖珠町総合運動公園陸上競技場</t>
  </si>
  <si>
    <t>①10:00～
【M3】</t>
  </si>
  <si>
    <t>②11:00～
【M26】</t>
  </si>
  <si>
    <t>①10:00～
【M4】</t>
  </si>
  <si>
    <t>②11:00～
【M9】</t>
  </si>
  <si>
    <t>③12:00～
【M15】</t>
  </si>
  <si>
    <t>④13:00～
【M21】</t>
  </si>
  <si>
    <t>⑤14:00～
【M23】</t>
  </si>
  <si>
    <t>⑥15:00～
【M31】</t>
  </si>
  <si>
    <t>①10:00～
【M12】</t>
  </si>
  <si>
    <t>②11:00～
【M14】</t>
  </si>
  <si>
    <t>③12:00～
【M20】</t>
  </si>
  <si>
    <t>④13:00～
【M24】</t>
  </si>
  <si>
    <t>⑤14:00～
【M32】</t>
  </si>
  <si>
    <t>③
チーム</t>
  </si>
  <si>
    <t>④
チーム</t>
  </si>
  <si>
    <t>⑤
チーム</t>
  </si>
  <si>
    <t>①
チーム</t>
  </si>
  <si>
    <t>②
チーム</t>
  </si>
  <si>
    <t>ドリームキッズサッカークラブ</t>
  </si>
  <si>
    <t>明治北ＳＳＣ</t>
  </si>
  <si>
    <t>カティオーラフットボールクラブＵ－１２</t>
  </si>
  <si>
    <t>ブルーウイングフットボールクラブ</t>
  </si>
  <si>
    <t>ＫＩＮＧＳ　ＦＯＯＴＢＡＬＬＣＬＵＢ　Ｕ－１２</t>
  </si>
  <si>
    <t>大分トリニータＵ－１２</t>
  </si>
  <si>
    <t>ＭＳＳ　Ｕ－１２</t>
  </si>
  <si>
    <t>ＦＣ　ＲＥＧＡＴＥ</t>
  </si>
  <si>
    <t>アトレチコエラン横瀬</t>
  </si>
  <si>
    <t>北郡坂ノ市サッカースポーツ少年団</t>
  </si>
  <si>
    <t>宗方サッカークラブ</t>
  </si>
  <si>
    <t>金池長浜サッカースポーツ少年団</t>
  </si>
  <si>
    <t>滝尾下郡サッカースポーツ少年団</t>
  </si>
  <si>
    <t>明野東サッカースポーツ少年団</t>
  </si>
  <si>
    <t>大分トリニータタートルズ</t>
  </si>
  <si>
    <t>吉野ＦＣ</t>
  </si>
  <si>
    <t>ヴェルスパ大分　Ｕ－１２</t>
  </si>
  <si>
    <t>別保ＳＦＣ</t>
  </si>
  <si>
    <t>由布川サッカースポーツ少年団</t>
  </si>
  <si>
    <t>明野西ＪＦＣ</t>
  </si>
  <si>
    <t>ヴィンクラッソ大分ＦＣジュニア</t>
  </si>
  <si>
    <t>東陽フットボールクラブ</t>
  </si>
  <si>
    <t>西の台ＪＦＣ</t>
  </si>
  <si>
    <t>三佐サッカースポーツ少年団</t>
  </si>
  <si>
    <t>南大分サッカー少年団</t>
  </si>
  <si>
    <t>桃園サッカースポーツ少年団</t>
  </si>
  <si>
    <t>田尻サッカースポーツ少年団</t>
  </si>
  <si>
    <t>豊府サッカースポーツ少年団</t>
  </si>
  <si>
    <t>リノスフットサルクラブ　Ｕ－１２</t>
  </si>
  <si>
    <t>スマイス　セレソン　スポーツクラブ</t>
  </si>
  <si>
    <t>敷戸サッカースポーツ少年団</t>
  </si>
  <si>
    <t>明治サッカースポーツ少年団</t>
  </si>
  <si>
    <t>カティオーラフットボールクラブ七瀬</t>
  </si>
  <si>
    <t>①11:00～
【M6】</t>
  </si>
  <si>
    <t>②12:00～
【M10】</t>
  </si>
  <si>
    <t>③13:00～
【M30】</t>
  </si>
  <si>
    <t>①10:00～
【M2】</t>
  </si>
  <si>
    <t>②11:00～
【M11】</t>
  </si>
  <si>
    <t>③12:00～
【M17】</t>
  </si>
  <si>
    <t>④13:00～
【M18】</t>
  </si>
  <si>
    <t>⑤14:00～
【M28】</t>
  </si>
  <si>
    <t>①10:00～
【M34】</t>
  </si>
  <si>
    <t>②11:00～
【M35】</t>
  </si>
  <si>
    <t>③12:00～
【M36】</t>
  </si>
  <si>
    <t>④13:00～
【M37】</t>
  </si>
  <si>
    <t>①10:00～
【M38】</t>
  </si>
  <si>
    <t>②11:00～
【M39】</t>
  </si>
  <si>
    <t>③12:00～
【M40】</t>
  </si>
  <si>
    <t>④13:00～
【M41】</t>
  </si>
  <si>
    <t>①10:00～
【M42】</t>
  </si>
  <si>
    <t>②11:00～
【M43】</t>
  </si>
  <si>
    <t>③12:00～
【M44】</t>
  </si>
  <si>
    <t>④13:00～
【M45】</t>
  </si>
  <si>
    <t>①10:00～
【M46】</t>
  </si>
  <si>
    <t>②11:00～
【M47】</t>
  </si>
  <si>
    <t>③12:00～
【M48】</t>
  </si>
  <si>
    <t>④13:00～
【M49】</t>
  </si>
  <si>
    <t>①10:00～
【M50】</t>
  </si>
  <si>
    <t>②11:00～
【M51】</t>
  </si>
  <si>
    <t>③12:00～
【M52】</t>
  </si>
  <si>
    <t>④13:00～
【M53】</t>
  </si>
  <si>
    <t>①10:00～
【M54】</t>
  </si>
  <si>
    <t>②11:00～
【M55】</t>
  </si>
  <si>
    <t>③12:00～
【M56】</t>
  </si>
  <si>
    <t>④13:00～
【M57】</t>
  </si>
  <si>
    <t>①10:00～
【M58】</t>
  </si>
  <si>
    <t>②11:00～
【M59】</t>
  </si>
  <si>
    <t>③12:00～
【M60】</t>
  </si>
  <si>
    <t>④13:00～
【M61】</t>
  </si>
  <si>
    <t>①10:00～
【M62】</t>
  </si>
  <si>
    <t>②11:00～
【M63】</t>
  </si>
  <si>
    <t>③12:00～
【M64】</t>
  </si>
  <si>
    <t>④13:00～
【M65】</t>
  </si>
  <si>
    <t>⑤14:15～
【M66】</t>
  </si>
  <si>
    <t>⑥15:30～
【M67】</t>
  </si>
  <si>
    <t>⑤14:15～
【M68】</t>
  </si>
  <si>
    <t>⑥15:30～
【M69】</t>
  </si>
  <si>
    <t>⑤14:15～
【M70】</t>
  </si>
  <si>
    <t>⑥15:30～
【M71】</t>
  </si>
  <si>
    <t>⑤14:15～
【M72】</t>
  </si>
  <si>
    <t>⑥15:30～
【M73】</t>
  </si>
  <si>
    <t>⑤14:15～
【M74】</t>
  </si>
  <si>
    <t>⑥15:30～
【M75】</t>
  </si>
  <si>
    <t>⑤14:15～
【M76】</t>
  </si>
  <si>
    <t>⑥15:30～
【M77】</t>
  </si>
  <si>
    <t>⑤14:15～
【M78】</t>
  </si>
  <si>
    <t>⑥15:30～
【M79】</t>
  </si>
  <si>
    <t>⑤14:15～
【M80】</t>
  </si>
  <si>
    <t>⑥15:30～
【M81】</t>
  </si>
  <si>
    <t>①10:00～
【M82】</t>
  </si>
  <si>
    <t>②11:00～
【M83】</t>
  </si>
  <si>
    <t>③12:00～
【M84】</t>
  </si>
  <si>
    <t>④13:00～
【M85】</t>
  </si>
  <si>
    <t>①10:00～
【M86】</t>
  </si>
  <si>
    <t>②11:00～
【M87】</t>
  </si>
  <si>
    <t>③12:00～
【M88】</t>
  </si>
  <si>
    <t>④13:00～
【M89】</t>
  </si>
  <si>
    <t>⑥15:30～
【M91】</t>
  </si>
  <si>
    <t>⑤14:15～
【M92】</t>
  </si>
  <si>
    <t>⑥15:30～
【M93】</t>
  </si>
  <si>
    <t>⑤14:15～
【M90】</t>
  </si>
  <si>
    <t>準決勝①
【M94】</t>
  </si>
  <si>
    <t>準決勝②
【M95】</t>
  </si>
  <si>
    <t>決勝
【M96】</t>
  </si>
  <si>
    <t>判田サッカースポーツ少年団</t>
  </si>
  <si>
    <t>公式記録</t>
  </si>
  <si>
    <t>Match No：</t>
  </si>
  <si>
    <t>大</t>
  </si>
  <si>
    <t>第４１回　全日本少年サッカー大会大分県大会</t>
  </si>
  <si>
    <t>第</t>
  </si>
  <si>
    <t>日</t>
  </si>
  <si>
    <t>競技</t>
  </si>
  <si>
    <t>４０分</t>
  </si>
  <si>
    <t>記</t>
  </si>
  <si>
    <t>会</t>
  </si>
  <si>
    <t>１回戦</t>
  </si>
  <si>
    <t>２回戦</t>
  </si>
  <si>
    <t>平成２９年１１月２６日（日）</t>
  </si>
  <si>
    <t>時間</t>
  </si>
  <si>
    <t>録</t>
  </si>
  <si>
    <t>名</t>
  </si>
  <si>
    <t>試合開始</t>
  </si>
  <si>
    <t>～</t>
  </si>
  <si>
    <t>延長</t>
  </si>
  <si>
    <t>１０分</t>
  </si>
  <si>
    <t>者</t>
  </si>
  <si>
    <t>大分県大分スポーツ公園
だいぎんサッカー・ラグビー場
Ａコート</t>
  </si>
  <si>
    <t>天</t>
  </si>
  <si>
    <t>晴</t>
  </si>
  <si>
    <t>風</t>
  </si>
  <si>
    <t>強</t>
  </si>
  <si>
    <t>弱</t>
  </si>
  <si>
    <t>無</t>
  </si>
  <si>
    <t>芝</t>
  </si>
  <si>
    <t>状</t>
  </si>
  <si>
    <t>良好</t>
  </si>
  <si>
    <t>審</t>
  </si>
  <si>
    <t>主審</t>
  </si>
  <si>
    <t>第４の審判員</t>
  </si>
  <si>
    <t>曇</t>
  </si>
  <si>
    <t>気温</t>
  </si>
  <si>
    <t>℃</t>
  </si>
  <si>
    <t>不良</t>
  </si>
  <si>
    <t>場</t>
  </si>
  <si>
    <t>候</t>
  </si>
  <si>
    <t>雨</t>
  </si>
  <si>
    <t>湿度</t>
  </si>
  <si>
    <t>％</t>
  </si>
  <si>
    <t>土</t>
  </si>
  <si>
    <t>態</t>
  </si>
  <si>
    <t>泥沼</t>
  </si>
  <si>
    <t>判</t>
  </si>
  <si>
    <t>【チーム名】</t>
  </si>
  <si>
    <t>前半</t>
  </si>
  <si>
    <t>【チーム名】</t>
  </si>
  <si>
    <t>(</t>
  </si>
  <si>
    <t>市)</t>
  </si>
  <si>
    <t>後半</t>
  </si>
  <si>
    <t>kick off</t>
  </si>
  <si>
    <t>延前</t>
  </si>
  <si>
    <t>背番号</t>
  </si>
  <si>
    <t>PK</t>
  </si>
  <si>
    <t>延後</t>
  </si>
  <si>
    <t>PK</t>
  </si>
  <si>
    <t>○</t>
  </si>
  <si>
    <t>×</t>
  </si>
  <si>
    <t>先</t>
  </si>
  <si>
    <t>後</t>
  </si>
  <si>
    <t>ＰＫ戦</t>
  </si>
  <si>
    <t>シュート（得点者は○印）</t>
  </si>
  <si>
    <t>学</t>
  </si>
  <si>
    <t>背</t>
  </si>
  <si>
    <t>合</t>
  </si>
  <si>
    <t>延</t>
  </si>
  <si>
    <t>前</t>
  </si>
  <si>
    <t>選</t>
  </si>
  <si>
    <t>手</t>
  </si>
  <si>
    <t>番</t>
  </si>
  <si>
    <t>位置</t>
  </si>
  <si>
    <t>名</t>
  </si>
  <si>
    <t>計</t>
  </si>
  <si>
    <t>半</t>
  </si>
  <si>
    <t>年</t>
  </si>
  <si>
    <t>号</t>
  </si>
  <si>
    <t>○</t>
  </si>
  <si>
    <t>○</t>
  </si>
  <si>
    <t>交替要員</t>
  </si>
  <si>
    <t>小計</t>
  </si>
  <si>
    <t>合計</t>
  </si>
  <si>
    <t>シュート数</t>
  </si>
  <si>
    <t>OUT</t>
  </si>
  <si>
    <t>→</t>
  </si>
  <si>
    <t>IN</t>
  </si>
  <si>
    <t>交代</t>
  </si>
  <si>
    <t>選手</t>
  </si>
  <si>
    <t>分</t>
  </si>
  <si>
    <t>→</t>
  </si>
  <si>
    <t>→</t>
  </si>
  <si>
    <t>番</t>
  </si>
  <si>
    <t>→</t>
  </si>
  <si>
    <t>分</t>
  </si>
  <si>
    <t>警告（Ｃ）・退場（Ｓ）など</t>
  </si>
  <si>
    <t>延後</t>
  </si>
  <si>
    <t>延前</t>
  </si>
  <si>
    <t>後半</t>
  </si>
  <si>
    <t>前半</t>
  </si>
  <si>
    <t>チーム
合計</t>
  </si>
  <si>
    <t>Ｇ</t>
  </si>
  <si>
    <t>Ｋ</t>
  </si>
  <si>
    <t>Ｃ</t>
  </si>
  <si>
    <t>直接</t>
  </si>
  <si>
    <t>ＦＫ</t>
  </si>
  <si>
    <t>間接</t>
  </si>
  <si>
    <t>Ｐ</t>
  </si>
  <si>
    <t>時間</t>
  </si>
  <si>
    <t>得点者</t>
  </si>
  <si>
    <t>得　　点　　経　　過</t>
  </si>
  <si>
    <t>10　～　S</t>
  </si>
  <si>
    <t>8　∩　10S</t>
  </si>
  <si>
    <t>13　～　S</t>
  </si>
  <si>
    <t xml:space="preserve"> </t>
  </si>
  <si>
    <t>《略号例》</t>
  </si>
  <si>
    <t>ドリブル</t>
  </si>
  <si>
    <t>～</t>
  </si>
  <si>
    <t>ゴロのパス</t>
  </si>
  <si>
    <t>浮き球</t>
  </si>
  <si>
    <t>∩</t>
  </si>
  <si>
    <t>混戦</t>
  </si>
  <si>
    <t>×</t>
  </si>
  <si>
    <t>ヘディング</t>
  </si>
  <si>
    <t>H</t>
  </si>
  <si>
    <t>シュート</t>
  </si>
  <si>
    <t>S</t>
  </si>
  <si>
    <t>戦評者氏名</t>
  </si>
  <si>
    <t>（</t>
  </si>
  <si>
    <t>）</t>
  </si>
  <si>
    <t>勤務先または所属</t>
  </si>
  <si>
    <t>　）</t>
  </si>
  <si>
    <t>M   C</t>
  </si>
  <si>
    <t>ウェルフェアオフィサー</t>
  </si>
  <si>
    <t>会　場　長</t>
  </si>
  <si>
    <t>主　　審</t>
  </si>
  <si>
    <t>中原　圭介</t>
  </si>
  <si>
    <t>松下　省吾</t>
  </si>
  <si>
    <t>中尾　優志</t>
  </si>
  <si>
    <t>隅田　哲平</t>
  </si>
  <si>
    <t>毛藤　勇三</t>
  </si>
  <si>
    <t>小林　遥香</t>
  </si>
  <si>
    <t>ドリームキッズサッカークラブ</t>
  </si>
  <si>
    <t>大分</t>
  </si>
  <si>
    <t>判田サッカースポーツ少年団</t>
  </si>
  <si>
    <t>工藤　拳士朗</t>
  </si>
  <si>
    <t>GK</t>
  </si>
  <si>
    <t>大塚　史陽</t>
  </si>
  <si>
    <t>吉川　徳彦</t>
  </si>
  <si>
    <t>DF</t>
  </si>
  <si>
    <t>永田　蓮二</t>
  </si>
  <si>
    <t>梅本　琉成</t>
  </si>
  <si>
    <t>花本　凪</t>
  </si>
  <si>
    <t>MF</t>
  </si>
  <si>
    <t>佐藤　陸</t>
  </si>
  <si>
    <t>山田　結和</t>
  </si>
  <si>
    <t>久保　翔太郎</t>
  </si>
  <si>
    <t>山下　琥珀</t>
  </si>
  <si>
    <t>首藤　正叡</t>
  </si>
  <si>
    <t>吉岡　拓海</t>
  </si>
  <si>
    <t>FW</t>
  </si>
  <si>
    <t>吉良　光生</t>
  </si>
  <si>
    <t>森崎　翔愛</t>
  </si>
  <si>
    <t>田中　陽澄</t>
  </si>
  <si>
    <t>高松　蒼大</t>
  </si>
  <si>
    <t>後藤　海斗</t>
  </si>
  <si>
    <t>花本　旺我</t>
  </si>
  <si>
    <t>松坂　悠太</t>
  </si>
  <si>
    <t>藤　祐夢</t>
  </si>
  <si>
    <t>後藤　英斗</t>
  </si>
  <si>
    <t>安藤　尊司</t>
  </si>
  <si>
    <t>川野　迅翔</t>
  </si>
  <si>
    <t>小野　悠太郎</t>
  </si>
  <si>
    <t>佐藤　亨志郎</t>
  </si>
  <si>
    <t>瀬口　陽旦</t>
  </si>
  <si>
    <t>中川　陽斗</t>
  </si>
  <si>
    <t>藤由　陵司</t>
  </si>
  <si>
    <t>小室　篤志</t>
  </si>
  <si>
    <t>谷川　滉樹</t>
  </si>
  <si>
    <t>湯浅　諒</t>
  </si>
  <si>
    <t/>
  </si>
  <si>
    <t>安東　幹雄</t>
  </si>
  <si>
    <t>仲野　昭博</t>
  </si>
  <si>
    <t>小野　辰弘</t>
  </si>
  <si>
    <t>平尾　　彰敏</t>
  </si>
  <si>
    <t>大分県トレセンスタッフ</t>
  </si>
  <si>
    <t>佐藤　巧基</t>
  </si>
  <si>
    <t>　前半　序盤からドリームキッズは8・10番を中心にドリブルで突破を図り、判田は10番にボールを集め、ゴールを目指す展開。
両チーム共に厳しいファーストディフェンスで対応し、互いに決定機を作れないまま前半終了
　後半　先にリズムを掴んだのはドリームキッズ。
開始直後から立て続けに8・9番がサイドからカットインしてロングシュートを放つもゴールには繋がらない。
後半8分、判田が一瞬のスキをついて8番がダイレクトにセンタリングしたボールをフリーになった10番が左足で合わせ先制。
失点したことにより、さらに攻撃の姿勢を強めたドリームキッズは8・10番を中心にドリブルからシュートまで行くが、ゴールには繋がらない。
後半15分、ついにドリームキッズ10番がペナルティエリア内をドリブル突破し、ゴール左に流し込み同点に追いつく。
ドリームキッズはその後も攻め続け、20分に13番が中盤のルーズボールを拾い、強烈なロングシュートをゴールに突き刺して逆転に成功。
直後に試合終了のホイッスルが鳴り2-1でドリームキッズが初優勝を飾った。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</si>
</sst>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&quot;月&quot;d&quot;日&quot;;@"/>
    <numFmt numFmtId="183" formatCode="0.0;_"/>
  </numFmts>
  <fonts count="90">
    <font>
      <sz val="8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8.5"/>
      <name val="Meiryo UI"/>
      <family val="3"/>
    </font>
    <font>
      <sz val="14"/>
      <name val="Meiryo UI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u val="single"/>
      <sz val="8.5"/>
      <color indexed="12"/>
      <name val="ＭＳ 明朝"/>
      <family val="1"/>
    </font>
    <font>
      <b/>
      <sz val="12"/>
      <color indexed="8"/>
      <name val="ＭＳ Ｐゴシック"/>
      <family val="3"/>
    </font>
    <font>
      <b/>
      <sz val="8.5"/>
      <name val="ＭＳ 明朝"/>
      <family val="1"/>
    </font>
    <font>
      <sz val="12"/>
      <color indexed="60"/>
      <name val="ＭＳ Ｐゴシック"/>
      <family val="3"/>
    </font>
    <font>
      <sz val="24"/>
      <name val="Meiryo UI"/>
      <family val="3"/>
    </font>
    <font>
      <sz val="16"/>
      <name val="Meiryo UI"/>
      <family val="3"/>
    </font>
    <font>
      <sz val="20"/>
      <name val="Meiryo UI"/>
      <family val="3"/>
    </font>
    <font>
      <sz val="9"/>
      <name val="ＭＳ Ｐゴシック"/>
      <family val="3"/>
    </font>
    <font>
      <sz val="11"/>
      <name val="Meiryo UI"/>
      <family val="3"/>
    </font>
    <font>
      <b/>
      <u val="single"/>
      <sz val="11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Meiryo UI"/>
      <family val="3"/>
    </font>
    <font>
      <sz val="10"/>
      <color indexed="8"/>
      <name val="Meiryo UI"/>
      <family val="3"/>
    </font>
    <font>
      <b/>
      <sz val="20"/>
      <color indexed="10"/>
      <name val="Meiryo UI"/>
      <family val="3"/>
    </font>
    <font>
      <b/>
      <sz val="24"/>
      <color indexed="10"/>
      <name val="Meiryo UI"/>
      <family val="3"/>
    </font>
    <font>
      <sz val="10"/>
      <color indexed="8"/>
      <name val="ＭＳ Ｐゴシック"/>
      <family val="3"/>
    </font>
    <font>
      <sz val="11"/>
      <color indexed="8"/>
      <name val="Meiryo UI"/>
      <family val="3"/>
    </font>
    <font>
      <b/>
      <sz val="11"/>
      <color indexed="10"/>
      <name val="Meiryo UI"/>
      <family val="3"/>
    </font>
    <font>
      <b/>
      <sz val="16"/>
      <color indexed="10"/>
      <name val="Meiryo UI"/>
      <family val="3"/>
    </font>
    <font>
      <sz val="14"/>
      <color indexed="8"/>
      <name val="Meiryo UI"/>
      <family val="3"/>
    </font>
    <font>
      <sz val="16"/>
      <color indexed="10"/>
      <name val="Meiryo UI"/>
      <family val="3"/>
    </font>
    <font>
      <sz val="24"/>
      <color indexed="8"/>
      <name val="Meiryo UI"/>
      <family val="3"/>
    </font>
    <font>
      <sz val="20"/>
      <color indexed="8"/>
      <name val="Meiryo UI"/>
      <family val="3"/>
    </font>
    <font>
      <sz val="11"/>
      <color indexed="10"/>
      <name val="Meiryo UI"/>
      <family val="3"/>
    </font>
    <font>
      <sz val="9"/>
      <name val="MS UI Gothic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4"/>
      <name val="Arial"/>
      <family val="2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5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Meiryo UI"/>
      <family val="3"/>
    </font>
    <font>
      <sz val="10"/>
      <color theme="1"/>
      <name val="Meiryo UI"/>
      <family val="3"/>
    </font>
    <font>
      <b/>
      <sz val="20"/>
      <color rgb="FFFF0000"/>
      <name val="Meiryo UI"/>
      <family val="3"/>
    </font>
    <font>
      <b/>
      <sz val="24"/>
      <color rgb="FFFF0000"/>
      <name val="Meiryo U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Meiryo UI"/>
      <family val="3"/>
    </font>
    <font>
      <b/>
      <sz val="11"/>
      <color rgb="FFFF0000"/>
      <name val="Meiryo UI"/>
      <family val="3"/>
    </font>
    <font>
      <b/>
      <sz val="16"/>
      <color rgb="FFFF0000"/>
      <name val="Meiryo UI"/>
      <family val="3"/>
    </font>
    <font>
      <sz val="24"/>
      <color theme="1"/>
      <name val="Meiryo UI"/>
      <family val="3"/>
    </font>
    <font>
      <sz val="14"/>
      <color theme="1"/>
      <name val="Meiryo UI"/>
      <family val="3"/>
    </font>
    <font>
      <sz val="16"/>
      <color rgb="FFFF0000"/>
      <name val="Meiryo UI"/>
      <family val="3"/>
    </font>
    <font>
      <sz val="20"/>
      <color theme="1"/>
      <name val="Meiryo UI"/>
      <family val="3"/>
    </font>
    <font>
      <sz val="11"/>
      <color rgb="FFFF0000"/>
      <name val="Meiryo U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/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hair"/>
      <top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96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9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28" borderId="0" applyNumberFormat="0" applyBorder="0" applyAlignment="0" applyProtection="0"/>
    <xf numFmtId="0" fontId="9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5" borderId="1" applyNumberFormat="0" applyAlignment="0" applyProtection="0"/>
    <xf numFmtId="0" fontId="62" fillId="36" borderId="0" applyNumberFormat="0" applyBorder="0" applyAlignment="0" applyProtection="0"/>
    <xf numFmtId="9" fontId="5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2" applyNumberFormat="0" applyFont="0" applyAlignment="0" applyProtection="0"/>
    <xf numFmtId="0" fontId="64" fillId="0" borderId="3" applyNumberFormat="0" applyFill="0" applyAlignment="0" applyProtection="0"/>
    <xf numFmtId="0" fontId="65" fillId="38" borderId="0" applyNumberFormat="0" applyBorder="0" applyAlignment="0" applyProtection="0"/>
    <xf numFmtId="0" fontId="66" fillId="39" borderId="4" applyNumberFormat="0" applyAlignment="0" applyProtection="0"/>
    <xf numFmtId="0" fontId="67" fillId="0" borderId="0" applyNumberForma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71" fillId="0" borderId="9" applyNumberFormat="0" applyFill="0" applyAlignment="0" applyProtection="0"/>
    <xf numFmtId="0" fontId="72" fillId="39" borderId="10" applyNumberFormat="0" applyAlignment="0" applyProtection="0"/>
    <xf numFmtId="0" fontId="73" fillId="0" borderId="0" applyNumberFormat="0" applyFill="0" applyBorder="0" applyAlignment="0" applyProtection="0"/>
    <xf numFmtId="6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74" fillId="4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8" fillId="0" borderId="0">
      <alignment vertical="center"/>
      <protection/>
    </xf>
    <xf numFmtId="0" fontId="4" fillId="0" borderId="0">
      <alignment/>
      <protection/>
    </xf>
    <xf numFmtId="0" fontId="5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58" fillId="0" borderId="0">
      <alignment vertical="center"/>
      <protection/>
    </xf>
    <xf numFmtId="0" fontId="13" fillId="20" borderId="0" applyNumberFormat="0" applyBorder="0" applyAlignment="0" applyProtection="0"/>
    <xf numFmtId="0" fontId="75" fillId="41" borderId="0" applyNumberFormat="0" applyBorder="0" applyAlignment="0" applyProtection="0"/>
  </cellStyleXfs>
  <cellXfs count="475">
    <xf numFmtId="0" fontId="0" fillId="0" borderId="0" xfId="0" applyAlignment="1">
      <alignment/>
    </xf>
    <xf numFmtId="0" fontId="4" fillId="0" borderId="0" xfId="84" applyFont="1" applyFill="1" applyAlignment="1">
      <alignment horizontal="center" vertical="center"/>
      <protection/>
    </xf>
    <xf numFmtId="0" fontId="4" fillId="0" borderId="0" xfId="84" applyFont="1" applyFill="1" applyAlignment="1">
      <alignment vertical="center"/>
      <protection/>
    </xf>
    <xf numFmtId="0" fontId="1" fillId="0" borderId="0" xfId="84" applyFont="1" applyFill="1" applyAlignment="1">
      <alignment vertical="center"/>
      <protection/>
    </xf>
    <xf numFmtId="0" fontId="4" fillId="0" borderId="11" xfId="84" applyFont="1" applyFill="1" applyBorder="1" applyAlignment="1">
      <alignment horizontal="center" vertical="center"/>
      <protection/>
    </xf>
    <xf numFmtId="56" fontId="4" fillId="0" borderId="11" xfId="84" applyNumberFormat="1" applyFont="1" applyFill="1" applyBorder="1" applyAlignment="1">
      <alignment horizontal="center" vertical="center"/>
      <protection/>
    </xf>
    <xf numFmtId="0" fontId="4" fillId="0" borderId="11" xfId="84" applyFont="1" applyFill="1" applyBorder="1" applyAlignment="1">
      <alignment vertical="center"/>
      <protection/>
    </xf>
    <xf numFmtId="0" fontId="4" fillId="0" borderId="11" xfId="84" applyFont="1" applyFill="1" applyBorder="1" applyAlignment="1">
      <alignment horizontal="left" vertical="center"/>
      <protection/>
    </xf>
    <xf numFmtId="0" fontId="5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6" fillId="0" borderId="0" xfId="0" applyFont="1" applyFill="1" applyAlignment="1">
      <alignment horizontal="left" vertical="center"/>
    </xf>
    <xf numFmtId="176" fontId="76" fillId="0" borderId="0" xfId="0" applyNumberFormat="1" applyFont="1" applyFill="1" applyAlignment="1">
      <alignment vertical="center" shrinkToFit="1"/>
    </xf>
    <xf numFmtId="0" fontId="76" fillId="0" borderId="0" xfId="0" applyFont="1" applyFill="1" applyAlignment="1">
      <alignment horizontal="right" vertical="center"/>
    </xf>
    <xf numFmtId="0" fontId="76" fillId="0" borderId="12" xfId="0" applyFont="1" applyFill="1" applyBorder="1" applyAlignment="1">
      <alignment horizontal="left" vertical="center"/>
    </xf>
    <xf numFmtId="0" fontId="7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7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14" fillId="0" borderId="0" xfId="84" applyFont="1" applyFill="1" applyBorder="1" applyAlignment="1">
      <alignment horizontal="center" vertical="center" shrinkToFit="1"/>
      <protection/>
    </xf>
    <xf numFmtId="0" fontId="15" fillId="0" borderId="0" xfId="84" applyFont="1" applyFill="1" applyBorder="1" applyAlignment="1">
      <alignment vertical="center" shrinkToFit="1"/>
      <protection/>
    </xf>
    <xf numFmtId="0" fontId="78" fillId="0" borderId="0" xfId="84" applyFont="1" applyFill="1" applyBorder="1" applyAlignment="1">
      <alignment horizontal="right" vertical="center" shrinkToFit="1"/>
      <protection/>
    </xf>
    <xf numFmtId="0" fontId="76" fillId="0" borderId="0" xfId="88" applyFont="1" applyFill="1" applyAlignment="1">
      <alignment horizontal="left" vertical="center"/>
      <protection/>
    </xf>
    <xf numFmtId="0" fontId="79" fillId="0" borderId="0" xfId="84" applyFont="1" applyFill="1" applyBorder="1" applyAlignment="1">
      <alignment vertical="center" shrinkToFit="1"/>
      <protection/>
    </xf>
    <xf numFmtId="0" fontId="15" fillId="0" borderId="0" xfId="84" applyFont="1" applyFill="1" applyBorder="1" applyAlignment="1">
      <alignment horizontal="right" vertical="center" shrinkToFit="1"/>
      <protection/>
    </xf>
    <xf numFmtId="0" fontId="15" fillId="0" borderId="0" xfId="84" applyFont="1" applyFill="1" applyBorder="1" applyAlignment="1">
      <alignment horizontal="center" vertical="center" shrinkToFit="1"/>
      <protection/>
    </xf>
    <xf numFmtId="0" fontId="15" fillId="0" borderId="14" xfId="84" applyFont="1" applyFill="1" applyBorder="1" applyAlignment="1">
      <alignment horizontal="center" vertical="center" shrinkToFit="1"/>
      <protection/>
    </xf>
    <xf numFmtId="0" fontId="15" fillId="0" borderId="0" xfId="84" applyFont="1" applyFill="1" applyBorder="1" applyAlignment="1">
      <alignment horizontal="left" vertical="center" shrinkToFit="1"/>
      <protection/>
    </xf>
    <xf numFmtId="0" fontId="76" fillId="0" borderId="0" xfId="86" applyFont="1" applyFill="1" applyAlignment="1">
      <alignment horizontal="left" vertical="center"/>
      <protection/>
    </xf>
    <xf numFmtId="0" fontId="76" fillId="0" borderId="0" xfId="86" applyFont="1" applyFill="1" applyAlignment="1">
      <alignment horizontal="right" vertical="center"/>
      <protection/>
    </xf>
    <xf numFmtId="176" fontId="76" fillId="0" borderId="0" xfId="86" applyNumberFormat="1" applyFont="1" applyFill="1" applyAlignment="1">
      <alignment vertical="center" shrinkToFit="1"/>
      <protection/>
    </xf>
    <xf numFmtId="0" fontId="80" fillId="0" borderId="0" xfId="84" applyFont="1" applyFill="1" applyAlignment="1">
      <alignment vertical="center"/>
      <protection/>
    </xf>
    <xf numFmtId="0" fontId="81" fillId="0" borderId="11" xfId="84" applyFont="1" applyFill="1" applyBorder="1" applyAlignment="1">
      <alignment vertical="center"/>
      <protection/>
    </xf>
    <xf numFmtId="56" fontId="81" fillId="0" borderId="11" xfId="84" applyNumberFormat="1" applyFont="1" applyFill="1" applyBorder="1" applyAlignment="1">
      <alignment horizontal="center" vertical="center"/>
      <protection/>
    </xf>
    <xf numFmtId="0" fontId="4" fillId="0" borderId="15" xfId="84" applyFont="1" applyFill="1" applyBorder="1" applyAlignment="1">
      <alignment horizontal="center" vertical="center"/>
      <protection/>
    </xf>
    <xf numFmtId="0" fontId="4" fillId="0" borderId="15" xfId="84" applyFont="1" applyFill="1" applyBorder="1" applyAlignment="1">
      <alignment vertical="center"/>
      <protection/>
    </xf>
    <xf numFmtId="0" fontId="4" fillId="0" borderId="15" xfId="84" applyFont="1" applyFill="1" applyBorder="1" applyAlignment="1">
      <alignment horizontal="left" vertical="center"/>
      <protection/>
    </xf>
    <xf numFmtId="0" fontId="4" fillId="0" borderId="16" xfId="84" applyFont="1" applyFill="1" applyBorder="1" applyAlignment="1">
      <alignment horizontal="center" vertical="center"/>
      <protection/>
    </xf>
    <xf numFmtId="0" fontId="4" fillId="0" borderId="17" xfId="84" applyFont="1" applyFill="1" applyBorder="1" applyAlignment="1">
      <alignment horizontal="center" vertical="center"/>
      <protection/>
    </xf>
    <xf numFmtId="0" fontId="4" fillId="0" borderId="18" xfId="84" applyFont="1" applyFill="1" applyBorder="1" applyAlignment="1">
      <alignment horizontal="center" vertical="center"/>
      <protection/>
    </xf>
    <xf numFmtId="0" fontId="4" fillId="0" borderId="19" xfId="84" applyFill="1" applyBorder="1" applyAlignment="1">
      <alignment horizontal="left" vertical="center" wrapText="1"/>
      <protection/>
    </xf>
    <xf numFmtId="0" fontId="4" fillId="0" borderId="20" xfId="84" applyFont="1" applyFill="1" applyBorder="1" applyAlignment="1">
      <alignment horizontal="left" vertical="center"/>
      <protection/>
    </xf>
    <xf numFmtId="0" fontId="4" fillId="0" borderId="20" xfId="84" applyFill="1" applyBorder="1" applyAlignment="1">
      <alignment horizontal="left" vertical="center" wrapText="1"/>
      <protection/>
    </xf>
    <xf numFmtId="0" fontId="4" fillId="0" borderId="20" xfId="84" applyFont="1" applyFill="1" applyBorder="1" applyAlignment="1">
      <alignment vertical="center" wrapText="1"/>
      <protection/>
    </xf>
    <xf numFmtId="0" fontId="81" fillId="0" borderId="21" xfId="84" applyFont="1" applyFill="1" applyBorder="1" applyAlignment="1">
      <alignment vertical="center"/>
      <protection/>
    </xf>
    <xf numFmtId="0" fontId="4" fillId="0" borderId="21" xfId="84" applyFont="1" applyFill="1" applyBorder="1" applyAlignment="1">
      <alignment vertical="center"/>
      <protection/>
    </xf>
    <xf numFmtId="0" fontId="81" fillId="0" borderId="22" xfId="84" applyFont="1" applyFill="1" applyBorder="1" applyAlignment="1">
      <alignment vertical="center" wrapText="1"/>
      <protection/>
    </xf>
    <xf numFmtId="0" fontId="76" fillId="0" borderId="14" xfId="84" applyFont="1" applyFill="1" applyBorder="1" applyAlignment="1">
      <alignment horizontal="center" vertical="center" shrinkToFit="1"/>
      <protection/>
    </xf>
    <xf numFmtId="0" fontId="14" fillId="0" borderId="0" xfId="84" applyFont="1" applyFill="1" applyBorder="1" applyAlignment="1">
      <alignment horizontal="center" vertical="center" shrinkToFit="1"/>
      <protection/>
    </xf>
    <xf numFmtId="0" fontId="79" fillId="0" borderId="0" xfId="84" applyFont="1" applyFill="1" applyBorder="1" applyAlignment="1">
      <alignment horizontal="center" vertical="center" shrinkToFit="1"/>
      <protection/>
    </xf>
    <xf numFmtId="56" fontId="81" fillId="0" borderId="21" xfId="84" applyNumberFormat="1" applyFont="1" applyFill="1" applyBorder="1" applyAlignment="1">
      <alignment horizontal="center" vertical="center"/>
      <protection/>
    </xf>
    <xf numFmtId="0" fontId="81" fillId="0" borderId="11" xfId="84" applyFont="1" applyFill="1" applyBorder="1" applyAlignment="1">
      <alignment horizontal="left" vertical="center"/>
      <protection/>
    </xf>
    <xf numFmtId="0" fontId="82" fillId="0" borderId="0" xfId="0" applyFont="1" applyFill="1" applyAlignment="1">
      <alignment/>
    </xf>
    <xf numFmtId="0" fontId="6" fillId="0" borderId="0" xfId="84" applyFont="1" applyFill="1" applyAlignment="1">
      <alignment vertical="center"/>
      <protection/>
    </xf>
    <xf numFmtId="0" fontId="18" fillId="0" borderId="0" xfId="84" applyFont="1" applyFill="1" applyAlignment="1">
      <alignment vertical="center"/>
      <protection/>
    </xf>
    <xf numFmtId="0" fontId="83" fillId="0" borderId="0" xfId="84" applyFont="1" applyFill="1" applyAlignment="1">
      <alignment vertical="center"/>
      <protection/>
    </xf>
    <xf numFmtId="0" fontId="18" fillId="0" borderId="0" xfId="84" applyFont="1" applyFill="1" applyBorder="1" applyAlignment="1">
      <alignment vertical="center"/>
      <protection/>
    </xf>
    <xf numFmtId="0" fontId="18" fillId="0" borderId="11" xfId="84" applyFont="1" applyFill="1" applyBorder="1" applyAlignment="1">
      <alignment vertical="center"/>
      <protection/>
    </xf>
    <xf numFmtId="0" fontId="18" fillId="0" borderId="12" xfId="84" applyFont="1" applyFill="1" applyBorder="1" applyAlignment="1">
      <alignment vertical="center"/>
      <protection/>
    </xf>
    <xf numFmtId="0" fontId="18" fillId="0" borderId="23" xfId="84" applyFont="1" applyFill="1" applyBorder="1" applyAlignment="1">
      <alignment vertical="center"/>
      <protection/>
    </xf>
    <xf numFmtId="0" fontId="18" fillId="0" borderId="24" xfId="84" applyFont="1" applyFill="1" applyBorder="1" applyAlignment="1">
      <alignment vertical="center"/>
      <protection/>
    </xf>
    <xf numFmtId="0" fontId="18" fillId="0" borderId="24" xfId="84" applyFont="1" applyFill="1" applyBorder="1" applyAlignment="1">
      <alignment horizontal="right" vertical="center"/>
      <protection/>
    </xf>
    <xf numFmtId="0" fontId="18" fillId="0" borderId="25" xfId="84" applyFont="1" applyFill="1" applyBorder="1" applyAlignment="1">
      <alignment vertical="center"/>
      <protection/>
    </xf>
    <xf numFmtId="0" fontId="18" fillId="0" borderId="11" xfId="84" applyFont="1" applyFill="1" applyBorder="1" applyAlignment="1">
      <alignment horizontal="right" vertical="center"/>
      <protection/>
    </xf>
    <xf numFmtId="0" fontId="18" fillId="0" borderId="12" xfId="84" applyFont="1" applyFill="1" applyBorder="1" applyAlignment="1">
      <alignment horizontal="center" vertical="center"/>
      <protection/>
    </xf>
    <xf numFmtId="0" fontId="18" fillId="0" borderId="26" xfId="84" applyFont="1" applyFill="1" applyBorder="1" applyAlignment="1">
      <alignment horizontal="center" vertical="center"/>
      <protection/>
    </xf>
    <xf numFmtId="0" fontId="18" fillId="0" borderId="0" xfId="84" applyFont="1" applyFill="1" applyAlignment="1">
      <alignment horizontal="center" vertical="center"/>
      <protection/>
    </xf>
    <xf numFmtId="0" fontId="18" fillId="0" borderId="27" xfId="84" applyFont="1" applyFill="1" applyBorder="1" applyAlignment="1">
      <alignment horizontal="center" vertical="center"/>
      <protection/>
    </xf>
    <xf numFmtId="0" fontId="18" fillId="0" borderId="28" xfId="84" applyFont="1" applyFill="1" applyBorder="1" applyAlignment="1">
      <alignment horizontal="center" vertical="center"/>
      <protection/>
    </xf>
    <xf numFmtId="0" fontId="18" fillId="0" borderId="29" xfId="84" applyFont="1" applyFill="1" applyBorder="1" applyAlignment="1">
      <alignment horizontal="center" vertical="center"/>
      <protection/>
    </xf>
    <xf numFmtId="0" fontId="18" fillId="0" borderId="13" xfId="84" applyFont="1" applyFill="1" applyBorder="1" applyAlignment="1">
      <alignment horizontal="center" vertical="center"/>
      <protection/>
    </xf>
    <xf numFmtId="0" fontId="18" fillId="0" borderId="11" xfId="84" applyFont="1" applyFill="1" applyBorder="1" applyAlignment="1">
      <alignment horizontal="center" vertical="center"/>
      <protection/>
    </xf>
    <xf numFmtId="0" fontId="18" fillId="0" borderId="30" xfId="84" applyFont="1" applyFill="1" applyBorder="1" applyAlignment="1">
      <alignment vertical="center"/>
      <protection/>
    </xf>
    <xf numFmtId="0" fontId="18" fillId="0" borderId="31" xfId="84" applyFont="1" applyFill="1" applyBorder="1" applyAlignment="1">
      <alignment horizontal="right" vertical="center"/>
      <protection/>
    </xf>
    <xf numFmtId="0" fontId="18" fillId="0" borderId="0" xfId="84" applyFont="1" applyFill="1" applyBorder="1" applyAlignment="1">
      <alignment horizontal="center" vertical="center"/>
      <protection/>
    </xf>
    <xf numFmtId="0" fontId="19" fillId="0" borderId="0" xfId="84" applyFont="1" applyFill="1" applyAlignment="1">
      <alignment vertical="center"/>
      <protection/>
    </xf>
    <xf numFmtId="0" fontId="18" fillId="0" borderId="0" xfId="84" applyFont="1">
      <alignment/>
      <protection/>
    </xf>
    <xf numFmtId="0" fontId="18" fillId="0" borderId="0" xfId="84" applyFont="1" applyAlignment="1">
      <alignment/>
      <protection/>
    </xf>
    <xf numFmtId="0" fontId="18" fillId="0" borderId="31" xfId="84" applyFont="1" applyFill="1" applyBorder="1" applyAlignment="1">
      <alignment vertical="center"/>
      <protection/>
    </xf>
    <xf numFmtId="0" fontId="78" fillId="0" borderId="0" xfId="84" applyFont="1" applyFill="1" applyAlignment="1">
      <alignment vertical="center"/>
      <protection/>
    </xf>
    <xf numFmtId="176" fontId="77" fillId="0" borderId="0" xfId="0" applyNumberFormat="1" applyFont="1" applyFill="1" applyAlignment="1">
      <alignment horizontal="center" vertical="center"/>
    </xf>
    <xf numFmtId="0" fontId="78" fillId="0" borderId="0" xfId="84" applyFont="1" applyFill="1" applyBorder="1" applyAlignment="1">
      <alignment vertical="center"/>
      <protection/>
    </xf>
    <xf numFmtId="0" fontId="83" fillId="0" borderId="0" xfId="84" applyFont="1" applyFill="1" applyBorder="1" applyAlignment="1">
      <alignment vertical="center"/>
      <protection/>
    </xf>
    <xf numFmtId="0" fontId="77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176" fontId="77" fillId="0" borderId="11" xfId="0" applyNumberFormat="1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vertical="center"/>
    </xf>
    <xf numFmtId="176" fontId="77" fillId="0" borderId="11" xfId="0" applyNumberFormat="1" applyFont="1" applyFill="1" applyBorder="1" applyAlignment="1">
      <alignment horizontal="center" vertical="center"/>
    </xf>
    <xf numFmtId="0" fontId="18" fillId="0" borderId="14" xfId="84" applyFont="1" applyFill="1" applyBorder="1" applyAlignment="1">
      <alignment horizontal="center" vertical="center"/>
      <protection/>
    </xf>
    <xf numFmtId="0" fontId="6" fillId="0" borderId="14" xfId="84" applyFont="1" applyFill="1" applyBorder="1" applyAlignment="1">
      <alignment horizontal="center" vertical="center" shrinkToFit="1"/>
      <protection/>
    </xf>
    <xf numFmtId="0" fontId="18" fillId="0" borderId="14" xfId="84" applyFont="1" applyFill="1" applyBorder="1" applyAlignment="1">
      <alignment vertical="center"/>
      <protection/>
    </xf>
    <xf numFmtId="0" fontId="76" fillId="0" borderId="0" xfId="0" applyFont="1" applyFill="1" applyAlignment="1">
      <alignment horizontal="center" vertical="center"/>
    </xf>
    <xf numFmtId="0" fontId="82" fillId="0" borderId="11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1" fillId="0" borderId="20" xfId="84" applyFont="1" applyFill="1" applyBorder="1" applyAlignment="1">
      <alignment horizontal="left" vertical="center" wrapText="1"/>
      <protection/>
    </xf>
    <xf numFmtId="0" fontId="81" fillId="0" borderId="20" xfId="84" applyFont="1" applyFill="1" applyBorder="1" applyAlignment="1">
      <alignment horizontal="left" vertical="center"/>
      <protection/>
    </xf>
    <xf numFmtId="0" fontId="76" fillId="0" borderId="0" xfId="88" applyFont="1" applyFill="1" applyAlignment="1">
      <alignment horizontal="right" vertical="center"/>
      <protection/>
    </xf>
    <xf numFmtId="0" fontId="76" fillId="0" borderId="0" xfId="88" applyFont="1" applyFill="1" applyAlignment="1">
      <alignment horizontal="left" vertical="center"/>
      <protection/>
    </xf>
    <xf numFmtId="176" fontId="76" fillId="0" borderId="0" xfId="88" applyNumberFormat="1" applyFont="1" applyFill="1" applyAlignment="1">
      <alignment vertical="center" shrinkToFit="1"/>
      <protection/>
    </xf>
    <xf numFmtId="0" fontId="84" fillId="0" borderId="0" xfId="84" applyFont="1" applyFill="1" applyBorder="1" applyAlignment="1">
      <alignment vertical="center" shrinkToFit="1"/>
      <protection/>
    </xf>
    <xf numFmtId="0" fontId="76" fillId="0" borderId="0" xfId="0" applyFont="1" applyFill="1" applyAlignment="1">
      <alignment horizontal="left" vertical="center"/>
    </xf>
    <xf numFmtId="0" fontId="15" fillId="42" borderId="14" xfId="84" applyFont="1" applyFill="1" applyBorder="1" applyAlignment="1">
      <alignment horizontal="center" vertical="center" shrinkToFit="1"/>
      <protection/>
    </xf>
    <xf numFmtId="0" fontId="79" fillId="0" borderId="0" xfId="84" applyFont="1" applyFill="1" applyBorder="1" applyAlignment="1">
      <alignment horizontal="center" vertical="center" shrinkToFit="1"/>
      <protection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42" borderId="0" xfId="0" applyFont="1" applyFill="1" applyAlignment="1">
      <alignment vertical="center"/>
    </xf>
    <xf numFmtId="0" fontId="76" fillId="42" borderId="0" xfId="0" applyFont="1" applyFill="1" applyAlignment="1">
      <alignment vertical="center" shrinkToFit="1"/>
    </xf>
    <xf numFmtId="0" fontId="76" fillId="42" borderId="0" xfId="0" applyFont="1" applyFill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4" fillId="0" borderId="46" xfId="84" applyFont="1" applyFill="1" applyBorder="1" applyAlignment="1">
      <alignment horizontal="center" vertical="center"/>
      <protection/>
    </xf>
    <xf numFmtId="0" fontId="4" fillId="0" borderId="47" xfId="84" applyFont="1" applyFill="1" applyBorder="1" applyAlignment="1">
      <alignment horizontal="center" vertical="center"/>
      <protection/>
    </xf>
    <xf numFmtId="0" fontId="4" fillId="0" borderId="48" xfId="84" applyFont="1" applyFill="1" applyBorder="1" applyAlignment="1">
      <alignment horizontal="center" vertical="center"/>
      <protection/>
    </xf>
    <xf numFmtId="0" fontId="4" fillId="0" borderId="11" xfId="84" applyFont="1" applyFill="1" applyBorder="1" applyAlignment="1">
      <alignment horizontal="center" vertical="center"/>
      <protection/>
    </xf>
    <xf numFmtId="0" fontId="81" fillId="0" borderId="49" xfId="84" applyFont="1" applyFill="1" applyBorder="1" applyAlignment="1">
      <alignment horizontal="center" vertical="center"/>
      <protection/>
    </xf>
    <xf numFmtId="0" fontId="81" fillId="0" borderId="21" xfId="84" applyFont="1" applyFill="1" applyBorder="1" applyAlignment="1">
      <alignment horizontal="center" vertical="center"/>
      <protection/>
    </xf>
    <xf numFmtId="0" fontId="76" fillId="42" borderId="0" xfId="0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/>
    </xf>
    <xf numFmtId="176" fontId="76" fillId="0" borderId="0" xfId="0" applyNumberFormat="1" applyFont="1" applyFill="1" applyAlignment="1">
      <alignment horizontal="center" vertical="center" shrinkToFit="1"/>
    </xf>
    <xf numFmtId="0" fontId="76" fillId="42" borderId="0" xfId="0" applyFont="1" applyFill="1" applyAlignment="1">
      <alignment horizontal="center" vertical="center" shrinkToFit="1"/>
    </xf>
    <xf numFmtId="0" fontId="76" fillId="0" borderId="11" xfId="0" applyFont="1" applyFill="1" applyBorder="1" applyAlignment="1">
      <alignment horizontal="center" vertical="center" shrinkToFit="1"/>
    </xf>
    <xf numFmtId="0" fontId="76" fillId="0" borderId="12" xfId="0" applyFont="1" applyFill="1" applyBorder="1" applyAlignment="1">
      <alignment horizontal="center" vertical="center" shrinkToFit="1"/>
    </xf>
    <xf numFmtId="0" fontId="76" fillId="0" borderId="13" xfId="0" applyFont="1" applyFill="1" applyBorder="1" applyAlignment="1">
      <alignment horizontal="center" vertical="center" shrinkToFit="1"/>
    </xf>
    <xf numFmtId="0" fontId="76" fillId="0" borderId="50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20" fontId="6" fillId="0" borderId="33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6" fillId="0" borderId="32" xfId="0" applyFont="1" applyFill="1" applyBorder="1" applyAlignment="1">
      <alignment horizontal="center" vertical="center"/>
    </xf>
    <xf numFmtId="0" fontId="76" fillId="43" borderId="0" xfId="0" applyFont="1" applyFill="1" applyAlignment="1">
      <alignment horizontal="center" vertical="center" shrinkToFit="1"/>
    </xf>
    <xf numFmtId="0" fontId="76" fillId="0" borderId="0" xfId="0" applyFont="1" applyFill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87" fillId="0" borderId="54" xfId="0" applyFont="1" applyFill="1" applyBorder="1" applyAlignment="1">
      <alignment horizontal="center" vertical="center"/>
    </xf>
    <xf numFmtId="0" fontId="87" fillId="0" borderId="55" xfId="0" applyFont="1" applyFill="1" applyBorder="1" applyAlignment="1">
      <alignment horizontal="center" vertical="center"/>
    </xf>
    <xf numFmtId="0" fontId="87" fillId="0" borderId="56" xfId="0" applyFont="1" applyFill="1" applyBorder="1" applyAlignment="1">
      <alignment horizontal="center" vertical="center"/>
    </xf>
    <xf numFmtId="0" fontId="87" fillId="0" borderId="57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15" fillId="42" borderId="31" xfId="84" applyFont="1" applyFill="1" applyBorder="1" applyAlignment="1">
      <alignment horizontal="center" vertical="center" wrapText="1" shrinkToFit="1"/>
      <protection/>
    </xf>
    <xf numFmtId="0" fontId="15" fillId="42" borderId="59" xfId="84" applyFont="1" applyFill="1" applyBorder="1" applyAlignment="1">
      <alignment horizontal="center" vertical="center" wrapText="1" shrinkToFit="1"/>
      <protection/>
    </xf>
    <xf numFmtId="0" fontId="15" fillId="42" borderId="15" xfId="84" applyFont="1" applyFill="1" applyBorder="1" applyAlignment="1">
      <alignment horizontal="center" vertical="center" wrapText="1" shrinkToFit="1"/>
      <protection/>
    </xf>
    <xf numFmtId="0" fontId="15" fillId="42" borderId="31" xfId="84" applyFont="1" applyFill="1" applyBorder="1" applyAlignment="1">
      <alignment horizontal="center" vertical="center" shrinkToFit="1"/>
      <protection/>
    </xf>
    <xf numFmtId="0" fontId="15" fillId="42" borderId="59" xfId="84" applyFont="1" applyFill="1" applyBorder="1" applyAlignment="1">
      <alignment horizontal="center" vertical="center" shrinkToFit="1"/>
      <protection/>
    </xf>
    <xf numFmtId="0" fontId="15" fillId="42" borderId="15" xfId="84" applyFont="1" applyFill="1" applyBorder="1" applyAlignment="1">
      <alignment horizontal="center" vertical="center" shrinkToFit="1"/>
      <protection/>
    </xf>
    <xf numFmtId="0" fontId="15" fillId="42" borderId="58" xfId="84" applyFont="1" applyFill="1" applyBorder="1" applyAlignment="1">
      <alignment horizontal="center" vertical="center" shrinkToFit="1"/>
      <protection/>
    </xf>
    <xf numFmtId="0" fontId="15" fillId="42" borderId="33" xfId="84" applyFont="1" applyFill="1" applyBorder="1" applyAlignment="1">
      <alignment horizontal="center" vertical="center" shrinkToFit="1"/>
      <protection/>
    </xf>
    <xf numFmtId="0" fontId="15" fillId="42" borderId="53" xfId="84" applyFont="1" applyFill="1" applyBorder="1" applyAlignment="1">
      <alignment horizontal="center" vertical="center" shrinkToFit="1"/>
      <protection/>
    </xf>
    <xf numFmtId="0" fontId="16" fillId="42" borderId="28" xfId="84" applyFont="1" applyFill="1" applyBorder="1" applyAlignment="1">
      <alignment horizontal="center" vertical="center" shrinkToFit="1"/>
      <protection/>
    </xf>
    <xf numFmtId="0" fontId="16" fillId="42" borderId="0" xfId="84" applyFont="1" applyFill="1" applyBorder="1" applyAlignment="1">
      <alignment horizontal="center" vertical="center" shrinkToFit="1"/>
      <protection/>
    </xf>
    <xf numFmtId="0" fontId="15" fillId="42" borderId="28" xfId="84" applyFont="1" applyFill="1" applyBorder="1" applyAlignment="1">
      <alignment horizontal="center" vertical="center" shrinkToFit="1"/>
      <protection/>
    </xf>
    <xf numFmtId="0" fontId="15" fillId="42" borderId="0" xfId="84" applyFont="1" applyFill="1" applyBorder="1" applyAlignment="1">
      <alignment horizontal="center" vertical="center" shrinkToFit="1"/>
      <protection/>
    </xf>
    <xf numFmtId="0" fontId="15" fillId="42" borderId="29" xfId="84" applyFont="1" applyFill="1" applyBorder="1" applyAlignment="1">
      <alignment horizontal="center" vertical="center" shrinkToFit="1"/>
      <protection/>
    </xf>
    <xf numFmtId="0" fontId="15" fillId="42" borderId="32" xfId="84" applyFont="1" applyFill="1" applyBorder="1" applyAlignment="1">
      <alignment horizontal="center" vertical="center" shrinkToFit="1"/>
      <protection/>
    </xf>
    <xf numFmtId="0" fontId="15" fillId="42" borderId="51" xfId="84" applyFont="1" applyFill="1" applyBorder="1" applyAlignment="1">
      <alignment horizontal="center" vertical="center" shrinkToFit="1"/>
      <protection/>
    </xf>
    <xf numFmtId="0" fontId="15" fillId="42" borderId="11" xfId="84" applyFont="1" applyFill="1" applyBorder="1" applyAlignment="1">
      <alignment horizontal="center" vertical="center" wrapText="1" shrinkToFit="1"/>
      <protection/>
    </xf>
    <xf numFmtId="0" fontId="82" fillId="42" borderId="0" xfId="88" applyFont="1" applyFill="1" applyAlignment="1">
      <alignment vertical="center" shrinkToFit="1"/>
      <protection/>
    </xf>
    <xf numFmtId="0" fontId="15" fillId="0" borderId="31" xfId="84" applyFont="1" applyFill="1" applyBorder="1" applyAlignment="1">
      <alignment horizontal="center" vertical="center" wrapText="1" shrinkToFit="1"/>
      <protection/>
    </xf>
    <xf numFmtId="0" fontId="15" fillId="0" borderId="59" xfId="84" applyFont="1" applyFill="1" applyBorder="1" applyAlignment="1">
      <alignment horizontal="center" vertical="center" wrapText="1" shrinkToFit="1"/>
      <protection/>
    </xf>
    <xf numFmtId="0" fontId="15" fillId="0" borderId="15" xfId="84" applyFont="1" applyFill="1" applyBorder="1" applyAlignment="1">
      <alignment horizontal="center" vertical="center" wrapText="1" shrinkToFit="1"/>
      <protection/>
    </xf>
    <xf numFmtId="0" fontId="15" fillId="0" borderId="59" xfId="84" applyFont="1" applyFill="1" applyBorder="1" applyAlignment="1">
      <alignment horizontal="center" vertical="center" shrinkToFit="1"/>
      <protection/>
    </xf>
    <xf numFmtId="0" fontId="15" fillId="0" borderId="15" xfId="84" applyFont="1" applyFill="1" applyBorder="1" applyAlignment="1">
      <alignment horizontal="center" vertical="center" shrinkToFit="1"/>
      <protection/>
    </xf>
    <xf numFmtId="0" fontId="15" fillId="0" borderId="58" xfId="84" applyFont="1" applyFill="1" applyBorder="1" applyAlignment="1">
      <alignment horizontal="center" vertical="center" shrinkToFit="1"/>
      <protection/>
    </xf>
    <xf numFmtId="0" fontId="15" fillId="0" borderId="33" xfId="84" applyFont="1" applyFill="1" applyBorder="1" applyAlignment="1">
      <alignment horizontal="center" vertical="center" shrinkToFit="1"/>
      <protection/>
    </xf>
    <xf numFmtId="0" fontId="15" fillId="0" borderId="11" xfId="84" applyFont="1" applyFill="1" applyBorder="1" applyAlignment="1">
      <alignment horizontal="center" vertical="center" wrapText="1" shrinkToFit="1"/>
      <protection/>
    </xf>
    <xf numFmtId="0" fontId="15" fillId="0" borderId="11" xfId="84" applyFont="1" applyFill="1" applyBorder="1" applyAlignment="1">
      <alignment horizontal="center" vertical="center" shrinkToFit="1"/>
      <protection/>
    </xf>
    <xf numFmtId="0" fontId="15" fillId="0" borderId="29" xfId="84" applyFont="1" applyFill="1" applyBorder="1" applyAlignment="1">
      <alignment horizontal="center" vertical="center" shrinkToFit="1"/>
      <protection/>
    </xf>
    <xf numFmtId="0" fontId="15" fillId="0" borderId="32" xfId="84" applyFont="1" applyFill="1" applyBorder="1" applyAlignment="1">
      <alignment horizontal="center" vertical="center" shrinkToFit="1"/>
      <protection/>
    </xf>
    <xf numFmtId="0" fontId="15" fillId="0" borderId="51" xfId="84" applyFont="1" applyFill="1" applyBorder="1" applyAlignment="1">
      <alignment horizontal="center" vertical="center" shrinkToFit="1"/>
      <protection/>
    </xf>
    <xf numFmtId="0" fontId="15" fillId="0" borderId="53" xfId="84" applyFont="1" applyFill="1" applyBorder="1" applyAlignment="1">
      <alignment horizontal="center" vertical="center" shrinkToFit="1"/>
      <protection/>
    </xf>
    <xf numFmtId="0" fontId="16" fillId="0" borderId="28" xfId="84" applyFont="1" applyFill="1" applyBorder="1" applyAlignment="1">
      <alignment horizontal="center" vertical="center" shrinkToFit="1"/>
      <protection/>
    </xf>
    <xf numFmtId="0" fontId="82" fillId="0" borderId="0" xfId="88" applyFont="1" applyFill="1" applyAlignment="1">
      <alignment vertical="center" shrinkToFit="1"/>
      <protection/>
    </xf>
    <xf numFmtId="0" fontId="15" fillId="0" borderId="28" xfId="84" applyFont="1" applyFill="1" applyBorder="1" applyAlignment="1">
      <alignment horizontal="center" vertical="center" shrinkToFit="1"/>
      <protection/>
    </xf>
    <xf numFmtId="0" fontId="15" fillId="0" borderId="0" xfId="84" applyFont="1" applyFill="1" applyBorder="1" applyAlignment="1">
      <alignment horizontal="center" vertical="center" shrinkToFit="1"/>
      <protection/>
    </xf>
    <xf numFmtId="0" fontId="16" fillId="0" borderId="0" xfId="84" applyFont="1" applyFill="1" applyBorder="1" applyAlignment="1">
      <alignment horizontal="center" vertical="center" shrinkToFit="1"/>
      <protection/>
    </xf>
    <xf numFmtId="0" fontId="14" fillId="0" borderId="0" xfId="84" applyFont="1" applyFill="1" applyBorder="1" applyAlignment="1">
      <alignment horizontal="center" vertical="center" shrinkToFit="1"/>
      <protection/>
    </xf>
    <xf numFmtId="0" fontId="79" fillId="0" borderId="0" xfId="84" applyFont="1" applyFill="1" applyBorder="1" applyAlignment="1">
      <alignment horizontal="center" vertical="center" shrinkToFit="1"/>
      <protection/>
    </xf>
    <xf numFmtId="0" fontId="15" fillId="0" borderId="14" xfId="84" applyFont="1" applyFill="1" applyBorder="1" applyAlignment="1">
      <alignment horizontal="center" vertical="center" shrinkToFit="1"/>
      <protection/>
    </xf>
    <xf numFmtId="0" fontId="15" fillId="42" borderId="11" xfId="84" applyFont="1" applyFill="1" applyBorder="1" applyAlignment="1">
      <alignment horizontal="center" vertical="center" shrinkToFit="1"/>
      <protection/>
    </xf>
    <xf numFmtId="0" fontId="76" fillId="0" borderId="11" xfId="84" applyFont="1" applyFill="1" applyBorder="1" applyAlignment="1">
      <alignment horizontal="center" vertical="center" wrapText="1" shrinkToFit="1"/>
      <protection/>
    </xf>
    <xf numFmtId="0" fontId="76" fillId="0" borderId="11" xfId="84" applyFont="1" applyFill="1" applyBorder="1" applyAlignment="1">
      <alignment horizontal="center" vertical="center" shrinkToFit="1"/>
      <protection/>
    </xf>
    <xf numFmtId="0" fontId="76" fillId="0" borderId="58" xfId="84" applyFont="1" applyFill="1" applyBorder="1" applyAlignment="1">
      <alignment horizontal="center" vertical="center" shrinkToFit="1"/>
      <protection/>
    </xf>
    <xf numFmtId="0" fontId="76" fillId="0" borderId="33" xfId="84" applyFont="1" applyFill="1" applyBorder="1" applyAlignment="1">
      <alignment horizontal="center" vertical="center" shrinkToFit="1"/>
      <protection/>
    </xf>
    <xf numFmtId="0" fontId="76" fillId="0" borderId="53" xfId="84" applyFont="1" applyFill="1" applyBorder="1" applyAlignment="1">
      <alignment horizontal="center" vertical="center" shrinkToFit="1"/>
      <protection/>
    </xf>
    <xf numFmtId="0" fontId="88" fillId="0" borderId="28" xfId="84" applyFont="1" applyFill="1" applyBorder="1" applyAlignment="1">
      <alignment horizontal="center" vertical="center" shrinkToFit="1"/>
      <protection/>
    </xf>
    <xf numFmtId="0" fontId="82" fillId="0" borderId="0" xfId="86" applyFont="1" applyFill="1" applyAlignment="1">
      <alignment vertical="center" shrinkToFit="1"/>
      <protection/>
    </xf>
    <xf numFmtId="0" fontId="76" fillId="0" borderId="28" xfId="84" applyFont="1" applyFill="1" applyBorder="1" applyAlignment="1">
      <alignment horizontal="center" vertical="center" shrinkToFit="1"/>
      <protection/>
    </xf>
    <xf numFmtId="0" fontId="76" fillId="0" borderId="0" xfId="84" applyFont="1" applyFill="1" applyBorder="1" applyAlignment="1">
      <alignment horizontal="center" vertical="center" shrinkToFit="1"/>
      <protection/>
    </xf>
    <xf numFmtId="0" fontId="88" fillId="0" borderId="0" xfId="84" applyFont="1" applyFill="1" applyBorder="1" applyAlignment="1">
      <alignment horizontal="center" vertical="center" shrinkToFit="1"/>
      <protection/>
    </xf>
    <xf numFmtId="0" fontId="76" fillId="0" borderId="29" xfId="84" applyFont="1" applyFill="1" applyBorder="1" applyAlignment="1">
      <alignment horizontal="center" vertical="center" shrinkToFit="1"/>
      <protection/>
    </xf>
    <xf numFmtId="0" fontId="76" fillId="0" borderId="32" xfId="84" applyFont="1" applyFill="1" applyBorder="1" applyAlignment="1">
      <alignment horizontal="center" vertical="center" shrinkToFit="1"/>
      <protection/>
    </xf>
    <xf numFmtId="0" fontId="76" fillId="0" borderId="51" xfId="84" applyFont="1" applyFill="1" applyBorder="1" applyAlignment="1">
      <alignment horizontal="center" vertical="center" shrinkToFit="1"/>
      <protection/>
    </xf>
    <xf numFmtId="0" fontId="82" fillId="0" borderId="0" xfId="86" applyFont="1" applyAlignment="1">
      <alignment vertical="center" shrinkToFit="1"/>
      <protection/>
    </xf>
    <xf numFmtId="0" fontId="14" fillId="0" borderId="0" xfId="84" applyFont="1" applyFill="1" applyBorder="1" applyAlignment="1">
      <alignment horizontal="center" vertical="center" shrinkToFit="1"/>
      <protection/>
    </xf>
    <xf numFmtId="0" fontId="18" fillId="0" borderId="28" xfId="84" applyFont="1" applyFill="1" applyBorder="1" applyAlignment="1">
      <alignment horizontal="center" vertical="center"/>
      <protection/>
    </xf>
    <xf numFmtId="0" fontId="18" fillId="0" borderId="60" xfId="84" applyFont="1" applyFill="1" applyBorder="1" applyAlignment="1">
      <alignment horizontal="center" vertical="center" shrinkToFit="1"/>
      <protection/>
    </xf>
    <xf numFmtId="0" fontId="18" fillId="0" borderId="0" xfId="84" applyFont="1" applyFill="1" applyBorder="1" applyAlignment="1">
      <alignment horizontal="center" vertical="center" shrinkToFit="1"/>
      <protection/>
    </xf>
    <xf numFmtId="0" fontId="18" fillId="0" borderId="61" xfId="84" applyFont="1" applyFill="1" applyBorder="1" applyAlignment="1">
      <alignment horizontal="center" vertical="center" shrinkToFit="1"/>
      <protection/>
    </xf>
    <xf numFmtId="0" fontId="18" fillId="0" borderId="14" xfId="84" applyFont="1" applyFill="1" applyBorder="1" applyAlignment="1">
      <alignment horizontal="center" vertical="center" shrinkToFit="1"/>
      <protection/>
    </xf>
    <xf numFmtId="0" fontId="18" fillId="0" borderId="62" xfId="84" applyFont="1" applyFill="1" applyBorder="1" applyAlignment="1">
      <alignment horizontal="center" vertical="center"/>
      <protection/>
    </xf>
    <xf numFmtId="0" fontId="18" fillId="0" borderId="47" xfId="84" applyFont="1" applyFill="1" applyBorder="1" applyAlignment="1">
      <alignment horizontal="center" vertical="center"/>
      <protection/>
    </xf>
    <xf numFmtId="0" fontId="18" fillId="0" borderId="63" xfId="84" applyFont="1" applyFill="1" applyBorder="1" applyAlignment="1">
      <alignment horizontal="center" vertical="center"/>
      <protection/>
    </xf>
    <xf numFmtId="0" fontId="18" fillId="0" borderId="64" xfId="84" applyFont="1" applyFill="1" applyBorder="1" applyAlignment="1">
      <alignment horizontal="center" vertical="center"/>
      <protection/>
    </xf>
    <xf numFmtId="0" fontId="18" fillId="0" borderId="65" xfId="84" applyFont="1" applyFill="1" applyBorder="1" applyAlignment="1">
      <alignment horizontal="center" vertical="center"/>
      <protection/>
    </xf>
    <xf numFmtId="0" fontId="18" fillId="0" borderId="66" xfId="84" applyFont="1" applyFill="1" applyBorder="1" applyAlignment="1">
      <alignment horizontal="center" vertical="center"/>
      <protection/>
    </xf>
    <xf numFmtId="0" fontId="18" fillId="0" borderId="50" xfId="84" applyFont="1" applyFill="1" applyBorder="1" applyAlignment="1">
      <alignment horizontal="center" vertical="center"/>
      <protection/>
    </xf>
    <xf numFmtId="0" fontId="18" fillId="0" borderId="67" xfId="84" applyFont="1" applyFill="1" applyBorder="1" applyAlignment="1">
      <alignment horizontal="center" vertical="center"/>
      <protection/>
    </xf>
    <xf numFmtId="0" fontId="18" fillId="0" borderId="31" xfId="84" applyFont="1" applyFill="1" applyBorder="1" applyAlignment="1">
      <alignment horizontal="right" vertical="center"/>
      <protection/>
    </xf>
    <xf numFmtId="0" fontId="18" fillId="0" borderId="59" xfId="84" applyFont="1" applyFill="1" applyBorder="1" applyAlignment="1">
      <alignment horizontal="right" vertical="center"/>
      <protection/>
    </xf>
    <xf numFmtId="0" fontId="18" fillId="0" borderId="15" xfId="84" applyFont="1" applyFill="1" applyBorder="1" applyAlignment="1">
      <alignment horizontal="right" vertical="center"/>
      <protection/>
    </xf>
    <xf numFmtId="0" fontId="18" fillId="0" borderId="12" xfId="84" applyFont="1" applyFill="1" applyBorder="1" applyAlignment="1">
      <alignment horizontal="center" vertical="center" wrapText="1"/>
      <protection/>
    </xf>
    <xf numFmtId="0" fontId="18" fillId="0" borderId="12" xfId="84" applyFont="1" applyFill="1" applyBorder="1" applyAlignment="1">
      <alignment horizontal="center" vertical="center"/>
      <protection/>
    </xf>
    <xf numFmtId="0" fontId="18" fillId="0" borderId="46" xfId="84" applyFont="1" applyFill="1" applyBorder="1" applyAlignment="1">
      <alignment horizontal="center" vertical="center"/>
      <protection/>
    </xf>
    <xf numFmtId="0" fontId="6" fillId="0" borderId="0" xfId="84" applyFont="1" applyFill="1" applyAlignment="1">
      <alignment horizontal="center" vertical="center"/>
      <protection/>
    </xf>
    <xf numFmtId="0" fontId="6" fillId="0" borderId="0" xfId="84" applyFont="1" applyFill="1" applyAlignment="1">
      <alignment horizontal="center" vertical="center"/>
      <protection/>
    </xf>
    <xf numFmtId="0" fontId="18" fillId="0" borderId="11" xfId="84" applyFont="1" applyFill="1" applyBorder="1" applyAlignment="1">
      <alignment horizontal="right" vertical="center"/>
      <protection/>
    </xf>
    <xf numFmtId="0" fontId="18" fillId="0" borderId="32" xfId="84" applyFont="1" applyFill="1" applyBorder="1" applyAlignment="1">
      <alignment horizontal="center" vertical="center" shrinkToFit="1"/>
      <protection/>
    </xf>
    <xf numFmtId="0" fontId="18" fillId="0" borderId="51" xfId="84" applyFont="1" applyFill="1" applyBorder="1" applyAlignment="1">
      <alignment horizontal="center" vertical="center" shrinkToFit="1"/>
      <protection/>
    </xf>
    <xf numFmtId="0" fontId="18" fillId="0" borderId="31" xfId="84" applyFont="1" applyFill="1" applyBorder="1" applyAlignment="1">
      <alignment horizontal="center" vertical="center"/>
      <protection/>
    </xf>
    <xf numFmtId="0" fontId="18" fillId="0" borderId="59" xfId="84" applyFont="1" applyFill="1" applyBorder="1" applyAlignment="1">
      <alignment horizontal="center" vertical="center"/>
      <protection/>
    </xf>
    <xf numFmtId="0" fontId="18" fillId="0" borderId="15" xfId="84" applyFont="1" applyFill="1" applyBorder="1" applyAlignment="1">
      <alignment horizontal="center" vertical="center"/>
      <protection/>
    </xf>
    <xf numFmtId="0" fontId="18" fillId="0" borderId="68" xfId="84" applyFont="1" applyFill="1" applyBorder="1" applyAlignment="1">
      <alignment horizontal="center" vertical="center"/>
      <protection/>
    </xf>
    <xf numFmtId="0" fontId="18" fillId="0" borderId="69" xfId="84" applyFont="1" applyFill="1" applyBorder="1" applyAlignment="1">
      <alignment horizontal="center" vertical="center"/>
      <protection/>
    </xf>
    <xf numFmtId="0" fontId="18" fillId="0" borderId="70" xfId="84" applyFont="1" applyFill="1" applyBorder="1" applyAlignment="1">
      <alignment horizontal="center" vertical="center"/>
      <protection/>
    </xf>
    <xf numFmtId="0" fontId="6" fillId="0" borderId="0" xfId="84" applyFont="1" applyFill="1" applyBorder="1" applyAlignment="1">
      <alignment horizontal="center" vertical="center"/>
      <protection/>
    </xf>
    <xf numFmtId="0" fontId="89" fillId="0" borderId="31" xfId="84" applyFont="1" applyFill="1" applyBorder="1" applyAlignment="1">
      <alignment horizontal="center" vertical="center"/>
      <protection/>
    </xf>
    <xf numFmtId="0" fontId="89" fillId="0" borderId="59" xfId="84" applyFont="1" applyFill="1" applyBorder="1" applyAlignment="1">
      <alignment horizontal="center" vertical="center"/>
      <protection/>
    </xf>
    <xf numFmtId="0" fontId="89" fillId="0" borderId="15" xfId="84" applyFont="1" applyFill="1" applyBorder="1" applyAlignment="1">
      <alignment horizontal="center" vertical="center"/>
      <protection/>
    </xf>
    <xf numFmtId="0" fontId="50" fillId="0" borderId="71" xfId="84" applyFont="1" applyFill="1" applyBorder="1" applyAlignment="1">
      <alignment horizontal="center" vertical="center"/>
      <protection/>
    </xf>
    <xf numFmtId="0" fontId="51" fillId="0" borderId="71" xfId="84" applyFont="1" applyFill="1" applyBorder="1" applyAlignment="1">
      <alignment horizontal="center" vertical="center"/>
      <protection/>
    </xf>
    <xf numFmtId="0" fontId="52" fillId="0" borderId="71" xfId="84" applyFont="1" applyFill="1" applyBorder="1" applyAlignment="1">
      <alignment horizontal="center" vertical="center"/>
      <protection/>
    </xf>
    <xf numFmtId="0" fontId="52" fillId="0" borderId="71" xfId="84" applyFont="1" applyFill="1" applyBorder="1" applyAlignment="1" quotePrefix="1">
      <alignment horizontal="center" vertical="center"/>
      <protection/>
    </xf>
    <xf numFmtId="0" fontId="4" fillId="0" borderId="71" xfId="84" applyFont="1" applyFill="1" applyBorder="1" applyAlignment="1">
      <alignment horizontal="center" vertical="center"/>
      <protection/>
    </xf>
    <xf numFmtId="0" fontId="7" fillId="0" borderId="72" xfId="84" applyFont="1" applyFill="1" applyBorder="1" applyAlignment="1">
      <alignment horizontal="center" vertical="center" shrinkToFit="1"/>
      <protection/>
    </xf>
    <xf numFmtId="0" fontId="7" fillId="0" borderId="73" xfId="84" applyFont="1" applyFill="1" applyBorder="1" applyAlignment="1">
      <alignment horizontal="center" vertical="center" shrinkToFit="1"/>
      <protection/>
    </xf>
    <xf numFmtId="0" fontId="53" fillId="0" borderId="74" xfId="84" applyFont="1" applyFill="1" applyBorder="1" applyAlignment="1">
      <alignment horizontal="center" vertical="center" wrapText="1" shrinkToFit="1"/>
      <protection/>
    </xf>
    <xf numFmtId="0" fontId="53" fillId="0" borderId="75" xfId="84" applyFont="1" applyFill="1" applyBorder="1" applyAlignment="1">
      <alignment horizontal="center" vertical="center" shrinkToFit="1"/>
      <protection/>
    </xf>
    <xf numFmtId="0" fontId="53" fillId="0" borderId="73" xfId="84" applyFont="1" applyFill="1" applyBorder="1" applyAlignment="1">
      <alignment horizontal="center" vertical="center" shrinkToFit="1"/>
      <protection/>
    </xf>
    <xf numFmtId="0" fontId="7" fillId="0" borderId="76" xfId="84" applyFont="1" applyFill="1" applyBorder="1" applyAlignment="1">
      <alignment horizontal="center" vertical="center" shrinkToFit="1"/>
      <protection/>
    </xf>
    <xf numFmtId="0" fontId="7" fillId="0" borderId="77" xfId="84" applyFont="1" applyFill="1" applyBorder="1" applyAlignment="1">
      <alignment horizontal="center" vertical="center" shrinkToFit="1"/>
      <protection/>
    </xf>
    <xf numFmtId="0" fontId="7" fillId="0" borderId="78" xfId="84" applyFont="1" applyFill="1" applyBorder="1" applyAlignment="1">
      <alignment horizontal="center" vertical="center" shrinkToFit="1"/>
      <protection/>
    </xf>
    <xf numFmtId="0" fontId="53" fillId="0" borderId="74" xfId="84" applyFont="1" applyFill="1" applyBorder="1" applyAlignment="1">
      <alignment horizontal="center" vertical="center" shrinkToFit="1"/>
      <protection/>
    </xf>
    <xf numFmtId="0" fontId="53" fillId="0" borderId="75" xfId="84" applyFont="1" applyFill="1" applyBorder="1" applyAlignment="1">
      <alignment horizontal="center" vertical="center" shrinkToFit="1"/>
      <protection/>
    </xf>
    <xf numFmtId="0" fontId="53" fillId="0" borderId="73" xfId="84" applyFont="1" applyFill="1" applyBorder="1" applyAlignment="1">
      <alignment horizontal="center" vertical="center" shrinkToFit="1"/>
      <protection/>
    </xf>
    <xf numFmtId="0" fontId="7" fillId="0" borderId="74" xfId="84" applyFont="1" applyFill="1" applyBorder="1" applyAlignment="1">
      <alignment horizontal="center" vertical="center" shrinkToFit="1"/>
      <protection/>
    </xf>
    <xf numFmtId="0" fontId="7" fillId="0" borderId="79" xfId="84" applyFont="1" applyFill="1" applyBorder="1" applyAlignment="1">
      <alignment horizontal="center" vertical="center" shrinkToFit="1"/>
      <protection/>
    </xf>
    <xf numFmtId="0" fontId="7" fillId="0" borderId="75" xfId="84" applyFont="1" applyFill="1" applyBorder="1" applyAlignment="1">
      <alignment horizontal="center" vertical="center" shrinkToFit="1"/>
      <protection/>
    </xf>
    <xf numFmtId="0" fontId="7" fillId="0" borderId="80" xfId="84" applyFont="1" applyFill="1" applyBorder="1" applyAlignment="1">
      <alignment horizontal="center" vertical="center" shrinkToFit="1"/>
      <protection/>
    </xf>
    <xf numFmtId="0" fontId="7" fillId="0" borderId="81" xfId="84" applyFont="1" applyFill="1" applyBorder="1" applyAlignment="1">
      <alignment horizontal="center" vertical="center" shrinkToFit="1"/>
      <protection/>
    </xf>
    <xf numFmtId="0" fontId="7" fillId="0" borderId="0" xfId="84" applyFont="1" applyFill="1" applyBorder="1" applyAlignment="1">
      <alignment horizontal="center" vertical="center" shrinkToFit="1"/>
      <protection/>
    </xf>
    <xf numFmtId="0" fontId="53" fillId="0" borderId="33" xfId="84" applyFont="1" applyFill="1" applyBorder="1" applyAlignment="1">
      <alignment horizontal="center" vertical="center" shrinkToFit="1"/>
      <protection/>
    </xf>
    <xf numFmtId="0" fontId="53" fillId="0" borderId="0" xfId="84" applyFont="1" applyFill="1" applyBorder="1" applyAlignment="1">
      <alignment horizontal="center" vertical="center" shrinkToFit="1"/>
      <protection/>
    </xf>
    <xf numFmtId="0" fontId="53" fillId="0" borderId="32" xfId="84" applyFont="1" applyFill="1" applyBorder="1" applyAlignment="1">
      <alignment horizontal="center" vertical="center" shrinkToFit="1"/>
      <protection/>
    </xf>
    <xf numFmtId="0" fontId="7" fillId="0" borderId="58" xfId="84" applyFont="1" applyFill="1" applyBorder="1" applyAlignment="1">
      <alignment horizontal="center" vertical="center" shrinkToFit="1"/>
      <protection/>
    </xf>
    <xf numFmtId="0" fontId="7" fillId="0" borderId="29" xfId="84" applyFont="1" applyFill="1" applyBorder="1" applyAlignment="1">
      <alignment horizontal="center" vertical="center" shrinkToFit="1"/>
      <protection/>
    </xf>
    <xf numFmtId="0" fontId="7" fillId="0" borderId="53" xfId="84" applyFont="1" applyFill="1" applyBorder="1" applyAlignment="1">
      <alignment horizontal="center" vertical="center" shrinkToFit="1"/>
      <protection/>
    </xf>
    <xf numFmtId="0" fontId="7" fillId="0" borderId="82" xfId="84" applyFont="1" applyFill="1" applyBorder="1" applyAlignment="1">
      <alignment horizontal="center" vertical="center" shrinkToFit="1"/>
      <protection/>
    </xf>
    <xf numFmtId="0" fontId="7" fillId="0" borderId="51" xfId="84" applyFont="1" applyFill="1" applyBorder="1" applyAlignment="1">
      <alignment horizontal="center" vertical="center" shrinkToFit="1"/>
      <protection/>
    </xf>
    <xf numFmtId="0" fontId="7" fillId="0" borderId="33" xfId="84" applyFont="1" applyFill="1" applyBorder="1" applyAlignment="1">
      <alignment horizontal="center" vertical="center" shrinkToFit="1"/>
      <protection/>
    </xf>
    <xf numFmtId="0" fontId="7" fillId="0" borderId="83" xfId="84" applyFont="1" applyFill="1" applyBorder="1" applyAlignment="1">
      <alignment horizontal="center" vertical="center" shrinkToFit="1"/>
      <protection/>
    </xf>
    <xf numFmtId="0" fontId="53" fillId="0" borderId="53" xfId="84" applyFont="1" applyFill="1" applyBorder="1" applyAlignment="1">
      <alignment horizontal="center" vertical="center" shrinkToFit="1"/>
      <protection/>
    </xf>
    <xf numFmtId="0" fontId="53" fillId="0" borderId="14" xfId="84" applyFont="1" applyFill="1" applyBorder="1" applyAlignment="1">
      <alignment horizontal="center" vertical="center" shrinkToFit="1"/>
      <protection/>
    </xf>
    <xf numFmtId="0" fontId="53" fillId="0" borderId="51" xfId="84" applyFont="1" applyFill="1" applyBorder="1" applyAlignment="1">
      <alignment horizontal="center" vertical="center" shrinkToFit="1"/>
      <protection/>
    </xf>
    <xf numFmtId="0" fontId="7" fillId="0" borderId="53" xfId="84" applyFont="1" applyFill="1" applyBorder="1" applyAlignment="1">
      <alignment horizontal="center" vertical="center" shrinkToFit="1"/>
      <protection/>
    </xf>
    <xf numFmtId="32" fontId="53" fillId="0" borderId="14" xfId="84" applyNumberFormat="1" applyFont="1" applyFill="1" applyBorder="1" applyAlignment="1">
      <alignment horizontal="center" vertical="center" shrinkToFit="1"/>
      <protection/>
    </xf>
    <xf numFmtId="0" fontId="53" fillId="0" borderId="51" xfId="84" applyFont="1" applyFill="1" applyBorder="1" applyAlignment="1">
      <alignment vertical="center" shrinkToFit="1"/>
      <protection/>
    </xf>
    <xf numFmtId="0" fontId="7" fillId="0" borderId="84" xfId="84" applyFont="1" applyFill="1" applyBorder="1" applyAlignment="1">
      <alignment horizontal="center" vertical="center" shrinkToFit="1"/>
      <protection/>
    </xf>
    <xf numFmtId="0" fontId="7" fillId="0" borderId="13" xfId="84" applyFont="1" applyFill="1" applyBorder="1" applyAlignment="1">
      <alignment horizontal="center" vertical="center" shrinkToFit="1"/>
      <protection/>
    </xf>
    <xf numFmtId="0" fontId="7" fillId="0" borderId="85" xfId="84" applyFont="1" applyFill="1" applyBorder="1" applyAlignment="1">
      <alignment horizontal="center" vertical="center" shrinkToFit="1"/>
      <protection/>
    </xf>
    <xf numFmtId="0" fontId="4" fillId="0" borderId="58" xfId="84" applyFont="1" applyFill="1" applyBorder="1" applyAlignment="1">
      <alignment horizontal="center" vertical="center" wrapText="1" shrinkToFit="1"/>
      <protection/>
    </xf>
    <xf numFmtId="0" fontId="4" fillId="0" borderId="28" xfId="84" applyFont="1" applyFill="1" applyBorder="1" applyAlignment="1">
      <alignment horizontal="center" vertical="center" shrinkToFit="1"/>
      <protection/>
    </xf>
    <xf numFmtId="0" fontId="4" fillId="0" borderId="29" xfId="84" applyFont="1" applyFill="1" applyBorder="1" applyAlignment="1">
      <alignment horizontal="center" vertical="center" shrinkToFit="1"/>
      <protection/>
    </xf>
    <xf numFmtId="0" fontId="7" fillId="0" borderId="86" xfId="84" applyFont="1" applyFill="1" applyBorder="1" applyAlignment="1">
      <alignment horizontal="center" vertical="center" shrinkToFit="1"/>
      <protection/>
    </xf>
    <xf numFmtId="0" fontId="7" fillId="0" borderId="29" xfId="84" applyFont="1" applyFill="1" applyBorder="1" applyAlignment="1">
      <alignment horizontal="center" vertical="center" shrinkToFit="1"/>
      <protection/>
    </xf>
    <xf numFmtId="0" fontId="7" fillId="0" borderId="12" xfId="84" applyFont="1" applyFill="1" applyBorder="1" applyAlignment="1">
      <alignment horizontal="center" vertical="center" shrinkToFit="1"/>
      <protection/>
    </xf>
    <xf numFmtId="0" fontId="7" fillId="0" borderId="87" xfId="84" applyFont="1" applyFill="1" applyBorder="1" applyAlignment="1">
      <alignment horizontal="center" vertical="center" shrinkToFit="1"/>
      <protection/>
    </xf>
    <xf numFmtId="0" fontId="7" fillId="0" borderId="58" xfId="84" applyFont="1" applyFill="1" applyBorder="1" applyAlignment="1">
      <alignment horizontal="center" vertical="center" shrinkToFit="1"/>
      <protection/>
    </xf>
    <xf numFmtId="0" fontId="7" fillId="0" borderId="28" xfId="84" applyFont="1" applyFill="1" applyBorder="1" applyAlignment="1">
      <alignment vertical="center"/>
      <protection/>
    </xf>
    <xf numFmtId="0" fontId="7" fillId="0" borderId="0" xfId="84" applyFont="1" applyFill="1" applyBorder="1" applyAlignment="1">
      <alignment vertical="center"/>
      <protection/>
    </xf>
    <xf numFmtId="0" fontId="7" fillId="0" borderId="88" xfId="84" applyFont="1" applyFill="1" applyBorder="1" applyAlignment="1">
      <alignment vertical="center"/>
      <protection/>
    </xf>
    <xf numFmtId="0" fontId="7" fillId="0" borderId="89" xfId="84" applyFont="1" applyFill="1" applyBorder="1" applyAlignment="1">
      <alignment vertical="center"/>
      <protection/>
    </xf>
    <xf numFmtId="0" fontId="7" fillId="0" borderId="90" xfId="84" applyFont="1" applyFill="1" applyBorder="1" applyAlignment="1">
      <alignment vertical="center"/>
      <protection/>
    </xf>
    <xf numFmtId="0" fontId="53" fillId="0" borderId="0" xfId="84" applyFont="1" applyFill="1" applyAlignment="1">
      <alignment vertical="center"/>
      <protection/>
    </xf>
    <xf numFmtId="0" fontId="53" fillId="0" borderId="0" xfId="84" applyNumberFormat="1" applyFont="1" applyFill="1" applyAlignment="1">
      <alignment vertical="center"/>
      <protection/>
    </xf>
    <xf numFmtId="0" fontId="7" fillId="0" borderId="32" xfId="84" applyFont="1" applyFill="1" applyBorder="1" applyAlignment="1">
      <alignment horizontal="center" vertical="center" shrinkToFit="1"/>
      <protection/>
    </xf>
    <xf numFmtId="0" fontId="4" fillId="0" borderId="33" xfId="84" applyFont="1" applyFill="1" applyBorder="1" applyAlignment="1">
      <alignment horizontal="center" vertical="center" shrinkToFit="1"/>
      <protection/>
    </xf>
    <xf numFmtId="0" fontId="4" fillId="0" borderId="0" xfId="84" applyFont="1" applyFill="1" applyBorder="1" applyAlignment="1">
      <alignment horizontal="center" vertical="center" shrinkToFit="1"/>
      <protection/>
    </xf>
    <xf numFmtId="0" fontId="4" fillId="0" borderId="32" xfId="84" applyFont="1" applyFill="1" applyBorder="1" applyAlignment="1">
      <alignment horizontal="center" vertical="center" shrinkToFit="1"/>
      <protection/>
    </xf>
    <xf numFmtId="0" fontId="7" fillId="0" borderId="91" xfId="84" applyFont="1" applyFill="1" applyBorder="1" applyAlignment="1">
      <alignment horizontal="center" vertical="center" shrinkToFit="1"/>
      <protection/>
    </xf>
    <xf numFmtId="0" fontId="7" fillId="0" borderId="32" xfId="84" applyFont="1" applyFill="1" applyBorder="1" applyAlignment="1">
      <alignment horizontal="center" vertical="center" shrinkToFit="1"/>
      <protection/>
    </xf>
    <xf numFmtId="0" fontId="7" fillId="0" borderId="13" xfId="84" applyFont="1" applyFill="1" applyBorder="1" applyAlignment="1">
      <alignment horizontal="center" vertical="center" shrinkToFit="1"/>
      <protection/>
    </xf>
    <xf numFmtId="0" fontId="4" fillId="0" borderId="0" xfId="84" applyFont="1" applyFill="1" applyBorder="1" applyAlignment="1">
      <alignment horizontal="center" vertical="center"/>
      <protection/>
    </xf>
    <xf numFmtId="0" fontId="4" fillId="0" borderId="53" xfId="84" applyFont="1" applyFill="1" applyBorder="1" applyAlignment="1">
      <alignment horizontal="center" vertical="center" shrinkToFit="1"/>
      <protection/>
    </xf>
    <xf numFmtId="0" fontId="4" fillId="0" borderId="14" xfId="84" applyFont="1" applyFill="1" applyBorder="1" applyAlignment="1">
      <alignment horizontal="center" vertical="center" shrinkToFit="1"/>
      <protection/>
    </xf>
    <xf numFmtId="0" fontId="4" fillId="0" borderId="51" xfId="84" applyFont="1" applyFill="1" applyBorder="1" applyAlignment="1">
      <alignment horizontal="center" vertical="center" shrinkToFit="1"/>
      <protection/>
    </xf>
    <xf numFmtId="0" fontId="7" fillId="0" borderId="92" xfId="84" applyFont="1" applyFill="1" applyBorder="1" applyAlignment="1">
      <alignment horizontal="center" vertical="center" shrinkToFit="1"/>
      <protection/>
    </xf>
    <xf numFmtId="0" fontId="7" fillId="0" borderId="51" xfId="84" applyFont="1" applyFill="1" applyBorder="1" applyAlignment="1">
      <alignment horizontal="center" vertical="center" shrinkToFit="1"/>
      <protection/>
    </xf>
    <xf numFmtId="0" fontId="7" fillId="0" borderId="14" xfId="84" applyFont="1" applyFill="1" applyBorder="1" applyAlignment="1">
      <alignment vertical="center" shrinkToFit="1"/>
      <protection/>
    </xf>
    <xf numFmtId="0" fontId="7" fillId="0" borderId="93" xfId="84" applyFont="1" applyFill="1" applyBorder="1" applyAlignment="1">
      <alignment vertical="center" shrinkToFit="1"/>
      <protection/>
    </xf>
    <xf numFmtId="0" fontId="7" fillId="0" borderId="82" xfId="84" applyFont="1" applyFill="1" applyBorder="1" applyAlignment="1">
      <alignment vertical="center" shrinkToFit="1"/>
      <protection/>
    </xf>
    <xf numFmtId="0" fontId="7" fillId="0" borderId="94" xfId="84" applyFont="1" applyFill="1" applyBorder="1" applyAlignment="1">
      <alignment vertical="center" shrinkToFit="1"/>
      <protection/>
    </xf>
    <xf numFmtId="0" fontId="7" fillId="0" borderId="28" xfId="84" applyFont="1" applyFill="1" applyBorder="1" applyAlignment="1">
      <alignment horizontal="center" vertical="center" shrinkToFit="1"/>
      <protection/>
    </xf>
    <xf numFmtId="0" fontId="7" fillId="0" borderId="28" xfId="84" applyFont="1" applyFill="1" applyBorder="1" applyAlignment="1">
      <alignment horizontal="center" vertical="center" shrinkToFit="1"/>
      <protection/>
    </xf>
    <xf numFmtId="0" fontId="54" fillId="0" borderId="31" xfId="84" applyFont="1" applyFill="1" applyBorder="1" applyAlignment="1">
      <alignment horizontal="center" vertical="center"/>
      <protection/>
    </xf>
    <xf numFmtId="0" fontId="7" fillId="0" borderId="11" xfId="84" applyFont="1" applyFill="1" applyBorder="1" applyAlignment="1">
      <alignment horizontal="center" vertical="center" shrinkToFit="1"/>
      <protection/>
    </xf>
    <xf numFmtId="0" fontId="7" fillId="0" borderId="0" xfId="84" applyFont="1" applyFill="1" applyBorder="1" applyAlignment="1">
      <alignment horizontal="center" vertical="center" shrinkToFit="1"/>
      <protection/>
    </xf>
    <xf numFmtId="0" fontId="7" fillId="0" borderId="90" xfId="84" applyFont="1" applyFill="1" applyBorder="1" applyAlignment="1">
      <alignment horizontal="center" vertical="center" shrinkToFit="1"/>
      <protection/>
    </xf>
    <xf numFmtId="0" fontId="7" fillId="0" borderId="0" xfId="84" applyFont="1" applyFill="1" applyAlignment="1">
      <alignment horizontal="center" vertical="center" shrinkToFit="1"/>
      <protection/>
    </xf>
    <xf numFmtId="0" fontId="7" fillId="0" borderId="0" xfId="84" applyFont="1" applyFill="1" applyAlignment="1">
      <alignment vertical="center"/>
      <protection/>
    </xf>
    <xf numFmtId="0" fontId="7" fillId="0" borderId="81" xfId="84" applyFont="1" applyFill="1" applyBorder="1" applyAlignment="1">
      <alignment horizontal="center" vertical="center" shrinkToFit="1"/>
      <protection/>
    </xf>
    <xf numFmtId="0" fontId="54" fillId="0" borderId="59" xfId="84" applyFont="1" applyFill="1" applyBorder="1" applyAlignment="1">
      <alignment horizontal="center" vertical="center"/>
      <protection/>
    </xf>
    <xf numFmtId="0" fontId="7" fillId="0" borderId="83" xfId="84" applyFont="1" applyFill="1" applyBorder="1" applyAlignment="1">
      <alignment horizontal="center" vertical="center" shrinkToFit="1"/>
      <protection/>
    </xf>
    <xf numFmtId="0" fontId="7" fillId="0" borderId="14" xfId="84" applyFont="1" applyFill="1" applyBorder="1" applyAlignment="1">
      <alignment horizontal="center" vertical="center" shrinkToFit="1"/>
      <protection/>
    </xf>
    <xf numFmtId="0" fontId="7" fillId="0" borderId="14" xfId="84" applyFont="1" applyFill="1" applyBorder="1" applyAlignment="1">
      <alignment horizontal="center" vertical="center" shrinkToFit="1"/>
      <protection/>
    </xf>
    <xf numFmtId="0" fontId="7" fillId="0" borderId="94" xfId="84" applyFont="1" applyFill="1" applyBorder="1" applyAlignment="1">
      <alignment horizontal="center" vertical="center" shrinkToFit="1"/>
      <protection/>
    </xf>
    <xf numFmtId="0" fontId="7" fillId="0" borderId="95" xfId="84" applyFont="1" applyFill="1" applyBorder="1" applyAlignment="1">
      <alignment horizontal="center" vertical="center" shrinkToFit="1"/>
      <protection/>
    </xf>
    <xf numFmtId="0" fontId="7" fillId="0" borderId="12" xfId="84" applyFont="1" applyFill="1" applyBorder="1" applyAlignment="1">
      <alignment horizontal="center" vertical="center" shrinkToFit="1"/>
      <protection/>
    </xf>
    <xf numFmtId="0" fontId="7" fillId="0" borderId="11" xfId="84" applyFont="1" applyFill="1" applyBorder="1" applyAlignment="1">
      <alignment horizontal="center" vertical="center" shrinkToFit="1"/>
      <protection/>
    </xf>
    <xf numFmtId="0" fontId="7" fillId="0" borderId="96" xfId="84" applyFont="1" applyFill="1" applyBorder="1" applyAlignment="1">
      <alignment horizontal="center" vertical="center" shrinkToFit="1"/>
      <protection/>
    </xf>
    <xf numFmtId="0" fontId="7" fillId="0" borderId="31" xfId="84" applyFont="1" applyFill="1" applyBorder="1" applyAlignment="1">
      <alignment horizontal="center" vertical="center" shrinkToFit="1"/>
      <protection/>
    </xf>
    <xf numFmtId="0" fontId="54" fillId="0" borderId="15" xfId="84" applyFont="1" applyFill="1" applyBorder="1" applyAlignment="1">
      <alignment horizontal="center" vertical="center"/>
      <protection/>
    </xf>
    <xf numFmtId="0" fontId="7" fillId="0" borderId="85" xfId="84" applyFont="1" applyFill="1" applyBorder="1" applyAlignment="1">
      <alignment horizontal="center" vertical="center" shrinkToFit="1"/>
      <protection/>
    </xf>
    <xf numFmtId="0" fontId="7" fillId="0" borderId="50" xfId="84" applyFont="1" applyFill="1" applyBorder="1" applyAlignment="1">
      <alignment horizontal="center" vertical="center" shrinkToFit="1"/>
      <protection/>
    </xf>
    <xf numFmtId="0" fontId="7" fillId="0" borderId="90" xfId="84" applyFont="1" applyFill="1" applyBorder="1" applyAlignment="1">
      <alignment horizontal="center" vertical="center" shrinkToFit="1"/>
      <protection/>
    </xf>
    <xf numFmtId="0" fontId="7" fillId="0" borderId="31" xfId="84" applyFont="1" applyFill="1" applyBorder="1" applyAlignment="1">
      <alignment horizontal="center" vertical="center" shrinkToFit="1"/>
      <protection/>
    </xf>
    <xf numFmtId="0" fontId="7" fillId="0" borderId="33" xfId="84" applyFont="1" applyFill="1" applyBorder="1" applyAlignment="1">
      <alignment horizontal="center" vertical="center" shrinkToFit="1"/>
      <protection/>
    </xf>
    <xf numFmtId="0" fontId="7" fillId="0" borderId="59" xfId="84" applyFont="1" applyFill="1" applyBorder="1" applyAlignment="1">
      <alignment horizontal="center" vertical="center" shrinkToFit="1"/>
      <protection/>
    </xf>
    <xf numFmtId="0" fontId="7" fillId="0" borderId="15" xfId="84" applyFont="1" applyFill="1" applyBorder="1" applyAlignment="1">
      <alignment horizontal="center" vertical="center" shrinkToFit="1"/>
      <protection/>
    </xf>
    <xf numFmtId="0" fontId="7" fillId="0" borderId="15" xfId="84" applyFont="1" applyFill="1" applyBorder="1" applyAlignment="1">
      <alignment horizontal="center" vertical="center" shrinkToFit="1"/>
      <protection/>
    </xf>
    <xf numFmtId="0" fontId="7" fillId="0" borderId="94" xfId="84" applyFont="1" applyFill="1" applyBorder="1" applyAlignment="1">
      <alignment horizontal="center" vertical="center" shrinkToFit="1"/>
      <protection/>
    </xf>
    <xf numFmtId="0" fontId="7" fillId="0" borderId="95" xfId="84" applyFont="1" applyFill="1" applyBorder="1" applyAlignment="1">
      <alignment horizontal="center" vertical="center"/>
      <protection/>
    </xf>
    <xf numFmtId="0" fontId="7" fillId="0" borderId="12" xfId="84" applyFont="1" applyFill="1" applyBorder="1" applyAlignment="1">
      <alignment vertical="center"/>
      <protection/>
    </xf>
    <xf numFmtId="0" fontId="7" fillId="0" borderId="12" xfId="84" applyFont="1" applyFill="1" applyBorder="1" applyAlignment="1">
      <alignment horizontal="center" vertical="center"/>
      <protection/>
    </xf>
    <xf numFmtId="0" fontId="7" fillId="0" borderId="50" xfId="84" applyFont="1" applyFill="1" applyBorder="1" applyAlignment="1">
      <alignment horizontal="center" vertical="center"/>
      <protection/>
    </xf>
    <xf numFmtId="0" fontId="7" fillId="0" borderId="13" xfId="84" applyFont="1" applyFill="1" applyBorder="1" applyAlignment="1">
      <alignment horizontal="center" vertical="center"/>
      <protection/>
    </xf>
    <xf numFmtId="0" fontId="7" fillId="0" borderId="50" xfId="84" applyFont="1" applyFill="1" applyBorder="1" applyAlignment="1">
      <alignment horizontal="center" vertical="center"/>
      <protection/>
    </xf>
    <xf numFmtId="0" fontId="7" fillId="0" borderId="0" xfId="84" applyFont="1" applyFill="1" applyAlignment="1">
      <alignment horizontal="center" vertical="center"/>
      <protection/>
    </xf>
    <xf numFmtId="0" fontId="7" fillId="0" borderId="50" xfId="84" applyFont="1" applyFill="1" applyBorder="1" applyAlignment="1">
      <alignment horizontal="center" vertical="center" shrinkToFit="1"/>
      <protection/>
    </xf>
    <xf numFmtId="0" fontId="7" fillId="0" borderId="83" xfId="84" applyFont="1" applyFill="1" applyBorder="1" applyAlignment="1">
      <alignment horizontal="center" vertical="center"/>
      <protection/>
    </xf>
    <xf numFmtId="0" fontId="7" fillId="0" borderId="14" xfId="84" applyFont="1" applyFill="1" applyBorder="1" applyAlignment="1">
      <alignment horizontal="center" vertical="center"/>
      <protection/>
    </xf>
    <xf numFmtId="0" fontId="7" fillId="0" borderId="14" xfId="84" applyFont="1" applyFill="1" applyBorder="1" applyAlignment="1">
      <alignment horizontal="center" vertical="center"/>
      <protection/>
    </xf>
    <xf numFmtId="0" fontId="7" fillId="0" borderId="94" xfId="84" applyFont="1" applyFill="1" applyBorder="1" applyAlignment="1">
      <alignment horizontal="center" vertical="center"/>
      <protection/>
    </xf>
    <xf numFmtId="0" fontId="7" fillId="0" borderId="97" xfId="84" applyFont="1" applyFill="1" applyBorder="1" applyAlignment="1">
      <alignment horizontal="center" vertical="center" shrinkToFit="1"/>
      <protection/>
    </xf>
    <xf numFmtId="0" fontId="7" fillId="0" borderId="98" xfId="84" applyFont="1" applyFill="1" applyBorder="1" applyAlignment="1">
      <alignment horizontal="center" vertical="center" shrinkToFit="1"/>
      <protection/>
    </xf>
    <xf numFmtId="0" fontId="7" fillId="0" borderId="99" xfId="84" applyFont="1" applyFill="1" applyBorder="1" applyAlignment="1">
      <alignment horizontal="center" vertical="center" shrinkToFit="1"/>
      <protection/>
    </xf>
    <xf numFmtId="0" fontId="7" fillId="0" borderId="21" xfId="84" applyFont="1" applyFill="1" applyBorder="1" applyAlignment="1">
      <alignment horizontal="center" vertical="center" shrinkToFit="1"/>
      <protection/>
    </xf>
    <xf numFmtId="0" fontId="7" fillId="0" borderId="98" xfId="84" applyFont="1" applyFill="1" applyBorder="1" applyAlignment="1">
      <alignment horizontal="center" vertical="center" shrinkToFit="1"/>
      <protection/>
    </xf>
    <xf numFmtId="0" fontId="7" fillId="0" borderId="99" xfId="84" applyFont="1" applyFill="1" applyBorder="1" applyAlignment="1">
      <alignment horizontal="center" vertical="center" shrinkToFit="1"/>
      <protection/>
    </xf>
    <xf numFmtId="0" fontId="7" fillId="0" borderId="100" xfId="84" applyFont="1" applyFill="1" applyBorder="1" applyAlignment="1">
      <alignment horizontal="center" vertical="center" shrinkToFit="1"/>
      <protection/>
    </xf>
    <xf numFmtId="0" fontId="7" fillId="0" borderId="72" xfId="84" applyFont="1" applyFill="1" applyBorder="1" applyAlignment="1">
      <alignment horizontal="center" vertical="center" shrinkToFit="1"/>
      <protection/>
    </xf>
    <xf numFmtId="0" fontId="7" fillId="0" borderId="75" xfId="84" applyFont="1" applyFill="1" applyBorder="1" applyAlignment="1">
      <alignment horizontal="center" vertical="center" shrinkToFit="1"/>
      <protection/>
    </xf>
    <xf numFmtId="0" fontId="53" fillId="0" borderId="75" xfId="84" applyFont="1" applyFill="1" applyBorder="1" applyAlignment="1">
      <alignment horizontal="center" vertical="center" wrapText="1" shrinkToFit="1"/>
      <protection/>
    </xf>
    <xf numFmtId="0" fontId="7" fillId="0" borderId="80" xfId="84" applyFont="1" applyFill="1" applyBorder="1" applyAlignment="1">
      <alignment horizontal="center" vertical="center" shrinkToFit="1"/>
      <protection/>
    </xf>
    <xf numFmtId="0" fontId="7" fillId="0" borderId="101" xfId="84" applyFont="1" applyFill="1" applyBorder="1" applyAlignment="1">
      <alignment horizontal="center" vertical="center" shrinkToFit="1"/>
      <protection/>
    </xf>
    <xf numFmtId="0" fontId="7" fillId="0" borderId="71" xfId="84" applyFont="1" applyFill="1" applyBorder="1" applyAlignment="1">
      <alignment horizontal="center" vertical="center" shrinkToFit="1"/>
      <protection/>
    </xf>
    <xf numFmtId="0" fontId="7" fillId="0" borderId="71" xfId="84" applyFont="1" applyFill="1" applyBorder="1" applyAlignment="1">
      <alignment horizontal="center" vertical="center" shrinkToFit="1"/>
      <protection/>
    </xf>
    <xf numFmtId="0" fontId="53" fillId="0" borderId="71" xfId="84" applyFont="1" applyFill="1" applyBorder="1" applyAlignment="1">
      <alignment horizontal="center" vertical="center" wrapText="1" shrinkToFit="1"/>
      <protection/>
    </xf>
    <xf numFmtId="0" fontId="7" fillId="0" borderId="102" xfId="84" applyFont="1" applyFill="1" applyBorder="1" applyAlignment="1">
      <alignment horizontal="center" vertical="center" shrinkToFit="1"/>
      <protection/>
    </xf>
    <xf numFmtId="0" fontId="7" fillId="0" borderId="75" xfId="84" applyFont="1" applyFill="1" applyBorder="1" applyAlignment="1">
      <alignment horizontal="center" vertical="center"/>
      <protection/>
    </xf>
    <xf numFmtId="0" fontId="7" fillId="0" borderId="103" xfId="84" applyFont="1" applyFill="1" applyBorder="1" applyAlignment="1">
      <alignment horizontal="center" vertical="center"/>
      <protection/>
    </xf>
    <xf numFmtId="0" fontId="7" fillId="0" borderId="0" xfId="84" applyFont="1" applyFill="1" applyBorder="1" applyAlignment="1">
      <alignment horizontal="center" vertical="center"/>
      <protection/>
    </xf>
    <xf numFmtId="0" fontId="7" fillId="0" borderId="71" xfId="84" applyFont="1" applyFill="1" applyBorder="1" applyAlignment="1">
      <alignment horizontal="center" vertical="center"/>
      <protection/>
    </xf>
    <xf numFmtId="0" fontId="7" fillId="0" borderId="102" xfId="84" applyFont="1" applyFill="1" applyBorder="1" applyAlignment="1">
      <alignment horizontal="center" vertical="center"/>
      <protection/>
    </xf>
    <xf numFmtId="0" fontId="53" fillId="0" borderId="53" xfId="84" applyFont="1" applyFill="1" applyBorder="1" applyAlignment="1">
      <alignment horizontal="center" vertical="center" wrapText="1" shrinkToFit="1"/>
      <protection/>
    </xf>
    <xf numFmtId="0" fontId="7" fillId="0" borderId="103" xfId="84" applyFont="1" applyFill="1" applyBorder="1" applyAlignment="1">
      <alignment horizontal="center" vertical="center" shrinkToFit="1"/>
      <protection/>
    </xf>
    <xf numFmtId="0" fontId="7" fillId="0" borderId="95" xfId="84" applyFont="1" applyFill="1" applyBorder="1" applyAlignment="1">
      <alignment horizontal="center" vertical="center" shrinkToFit="1"/>
      <protection/>
    </xf>
    <xf numFmtId="0" fontId="7" fillId="0" borderId="96" xfId="84" applyFont="1" applyFill="1" applyBorder="1" applyAlignment="1">
      <alignment horizontal="center" vertical="center" shrinkToFit="1"/>
      <protection/>
    </xf>
    <xf numFmtId="0" fontId="55" fillId="0" borderId="97" xfId="84" applyFont="1" applyFill="1" applyBorder="1" applyAlignment="1">
      <alignment horizontal="center" vertical="center" shrinkToFit="1"/>
      <protection/>
    </xf>
    <xf numFmtId="0" fontId="55" fillId="0" borderId="99" xfId="84" applyFont="1" applyFill="1" applyBorder="1" applyAlignment="1">
      <alignment horizontal="center" vertical="center" shrinkToFit="1"/>
      <protection/>
    </xf>
    <xf numFmtId="0" fontId="7" fillId="0" borderId="104" xfId="84" applyFont="1" applyFill="1" applyBorder="1" applyAlignment="1">
      <alignment horizontal="center" vertical="center" shrinkToFit="1"/>
      <protection/>
    </xf>
    <xf numFmtId="0" fontId="4" fillId="0" borderId="105" xfId="84" applyFont="1" applyFill="1" applyBorder="1" applyAlignment="1">
      <alignment horizontal="center" vertical="center"/>
      <protection/>
    </xf>
    <xf numFmtId="0" fontId="7" fillId="0" borderId="106" xfId="84" applyFont="1" applyFill="1" applyBorder="1" applyAlignment="1">
      <alignment horizontal="center" vertical="center"/>
      <protection/>
    </xf>
    <xf numFmtId="0" fontId="7" fillId="0" borderId="77" xfId="84" applyFont="1" applyFill="1" applyBorder="1" applyAlignment="1">
      <alignment horizontal="center" vertical="center"/>
      <protection/>
    </xf>
    <xf numFmtId="0" fontId="7" fillId="0" borderId="77" xfId="84" applyFont="1" applyFill="1" applyBorder="1" applyAlignment="1">
      <alignment horizontal="center" vertical="center"/>
      <protection/>
    </xf>
    <xf numFmtId="0" fontId="7" fillId="0" borderId="107" xfId="84" applyFont="1" applyFill="1" applyBorder="1" applyAlignment="1">
      <alignment horizontal="center" vertical="center"/>
      <protection/>
    </xf>
    <xf numFmtId="0" fontId="53" fillId="0" borderId="85" xfId="84" applyFont="1" applyFill="1" applyBorder="1" applyAlignment="1">
      <alignment horizontal="left" vertical="top" wrapText="1"/>
      <protection/>
    </xf>
    <xf numFmtId="0" fontId="53" fillId="0" borderId="28" xfId="84" applyFont="1" applyFill="1" applyBorder="1" applyAlignment="1">
      <alignment horizontal="left" vertical="top" wrapText="1"/>
      <protection/>
    </xf>
    <xf numFmtId="0" fontId="53" fillId="0" borderId="90" xfId="84" applyFont="1" applyFill="1" applyBorder="1" applyAlignment="1">
      <alignment horizontal="left" vertical="top" wrapText="1"/>
      <protection/>
    </xf>
    <xf numFmtId="0" fontId="53" fillId="0" borderId="81" xfId="84" applyFont="1" applyFill="1" applyBorder="1" applyAlignment="1">
      <alignment horizontal="left" vertical="top" wrapText="1"/>
      <protection/>
    </xf>
    <xf numFmtId="0" fontId="53" fillId="0" borderId="0" xfId="84" applyFont="1" applyFill="1" applyBorder="1" applyAlignment="1">
      <alignment horizontal="left" vertical="top" wrapText="1"/>
      <protection/>
    </xf>
    <xf numFmtId="0" fontId="53" fillId="0" borderId="103" xfId="84" applyFont="1" applyFill="1" applyBorder="1" applyAlignment="1">
      <alignment horizontal="left" vertical="top" wrapText="1"/>
      <protection/>
    </xf>
    <xf numFmtId="0" fontId="53" fillId="0" borderId="101" xfId="84" applyFont="1" applyFill="1" applyBorder="1" applyAlignment="1">
      <alignment horizontal="left" vertical="top" wrapText="1"/>
      <protection/>
    </xf>
    <xf numFmtId="0" fontId="53" fillId="0" borderId="71" xfId="84" applyFont="1" applyFill="1" applyBorder="1" applyAlignment="1">
      <alignment horizontal="left" vertical="top" wrapText="1"/>
      <protection/>
    </xf>
    <xf numFmtId="0" fontId="53" fillId="0" borderId="102" xfId="84" applyFont="1" applyFill="1" applyBorder="1" applyAlignment="1">
      <alignment horizontal="left" vertical="top" wrapText="1"/>
      <protection/>
    </xf>
    <xf numFmtId="0" fontId="7" fillId="0" borderId="11" xfId="84" applyFont="1" applyFill="1" applyBorder="1" applyAlignment="1">
      <alignment horizontal="center" vertical="center"/>
      <protection/>
    </xf>
    <xf numFmtId="0" fontId="56" fillId="0" borderId="11" xfId="84" applyFont="1" applyFill="1" applyBorder="1" applyAlignment="1">
      <alignment horizontal="center" vertical="center"/>
      <protection/>
    </xf>
    <xf numFmtId="0" fontId="56" fillId="0" borderId="58" xfId="84" applyFont="1" applyFill="1" applyBorder="1" applyAlignment="1">
      <alignment horizontal="center" vertical="center"/>
      <protection/>
    </xf>
    <xf numFmtId="0" fontId="56" fillId="0" borderId="28" xfId="84" applyFont="1" applyFill="1" applyBorder="1" applyAlignment="1">
      <alignment horizontal="center" vertical="center"/>
      <protection/>
    </xf>
    <xf numFmtId="0" fontId="56" fillId="0" borderId="29" xfId="84" applyFont="1" applyFill="1" applyBorder="1" applyAlignment="1">
      <alignment horizontal="center" vertical="center"/>
      <protection/>
    </xf>
    <xf numFmtId="0" fontId="56" fillId="0" borderId="33" xfId="84" applyFont="1" applyFill="1" applyBorder="1" applyAlignment="1">
      <alignment horizontal="center" vertical="center"/>
      <protection/>
    </xf>
    <xf numFmtId="0" fontId="56" fillId="0" borderId="0" xfId="84" applyFont="1" applyFill="1" applyBorder="1" applyAlignment="1">
      <alignment horizontal="center" vertical="center"/>
      <protection/>
    </xf>
    <xf numFmtId="0" fontId="56" fillId="0" borderId="32" xfId="84" applyFont="1" applyFill="1" applyBorder="1" applyAlignment="1">
      <alignment horizontal="center" vertical="center"/>
      <protection/>
    </xf>
    <xf numFmtId="0" fontId="56" fillId="0" borderId="53" xfId="84" applyFont="1" applyFill="1" applyBorder="1" applyAlignment="1">
      <alignment horizontal="center" vertical="center"/>
      <protection/>
    </xf>
    <xf numFmtId="0" fontId="56" fillId="0" borderId="14" xfId="84" applyFont="1" applyFill="1" applyBorder="1" applyAlignment="1">
      <alignment horizontal="center" vertical="center"/>
      <protection/>
    </xf>
    <xf numFmtId="0" fontId="56" fillId="0" borderId="51" xfId="84" applyFont="1" applyFill="1" applyBorder="1" applyAlignment="1">
      <alignment horizontal="center" vertical="center"/>
      <protection/>
    </xf>
    <xf numFmtId="0" fontId="7" fillId="0" borderId="108" xfId="84" applyFont="1" applyFill="1" applyBorder="1" applyAlignment="1">
      <alignment horizontal="center" vertical="center" shrinkToFit="1"/>
      <protection/>
    </xf>
    <xf numFmtId="0" fontId="7" fillId="0" borderId="103" xfId="84" applyFont="1" applyFill="1" applyBorder="1" applyAlignment="1">
      <alignment horizontal="center" vertical="center" shrinkToFit="1"/>
      <protection/>
    </xf>
    <xf numFmtId="0" fontId="7" fillId="0" borderId="87" xfId="84" applyFont="1" applyFill="1" applyBorder="1" applyAlignment="1">
      <alignment horizontal="center" vertical="center" shrinkToFit="1"/>
      <protection/>
    </xf>
    <xf numFmtId="0" fontId="7" fillId="0" borderId="109" xfId="84" applyFont="1" applyFill="1" applyBorder="1" applyAlignment="1">
      <alignment horizontal="center" vertical="center" shrinkToFit="1"/>
      <protection/>
    </xf>
    <xf numFmtId="0" fontId="7" fillId="0" borderId="110" xfId="84" applyFont="1" applyFill="1" applyBorder="1" applyAlignment="1">
      <alignment horizontal="center" vertical="center" shrinkToFit="1"/>
      <protection/>
    </xf>
    <xf numFmtId="0" fontId="7" fillId="0" borderId="111" xfId="84" applyFont="1" applyFill="1" applyBorder="1" applyAlignment="1">
      <alignment horizontal="center" vertical="center" shrinkToFit="1"/>
      <protection/>
    </xf>
    <xf numFmtId="0" fontId="7" fillId="0" borderId="112" xfId="84" applyFont="1" applyFill="1" applyBorder="1" applyAlignment="1">
      <alignment horizontal="center" vertical="center" shrinkToFit="1"/>
      <protection/>
    </xf>
    <xf numFmtId="183" fontId="7" fillId="0" borderId="84" xfId="84" applyNumberFormat="1" applyFont="1" applyFill="1" applyBorder="1" applyAlignment="1">
      <alignment horizontal="center" vertical="center" shrinkToFit="1"/>
      <protection/>
    </xf>
    <xf numFmtId="183" fontId="7" fillId="0" borderId="50" xfId="84" applyNumberFormat="1" applyFont="1" applyFill="1" applyBorder="1" applyAlignment="1">
      <alignment horizontal="center" vertical="center" shrinkToFit="1"/>
      <protection/>
    </xf>
    <xf numFmtId="0" fontId="7" fillId="0" borderId="113" xfId="84" applyFont="1" applyFill="1" applyBorder="1" applyAlignment="1">
      <alignment horizontal="center" vertical="center" shrinkToFit="1"/>
      <protection/>
    </xf>
    <xf numFmtId="0" fontId="7" fillId="0" borderId="114" xfId="84" applyFont="1" applyFill="1" applyBorder="1" applyAlignment="1">
      <alignment horizontal="center" vertical="center" shrinkToFit="1"/>
      <protection/>
    </xf>
    <xf numFmtId="0" fontId="7" fillId="0" borderId="115" xfId="84" applyFont="1" applyFill="1" applyBorder="1" applyAlignment="1">
      <alignment horizontal="center" vertical="center" shrinkToFit="1"/>
      <protection/>
    </xf>
    <xf numFmtId="0" fontId="7" fillId="0" borderId="116" xfId="84" applyFont="1" applyFill="1" applyBorder="1" applyAlignment="1">
      <alignment horizontal="center" vertical="center" shrinkToFit="1"/>
      <protection/>
    </xf>
    <xf numFmtId="0" fontId="7" fillId="0" borderId="117" xfId="84" applyFont="1" applyFill="1" applyBorder="1" applyAlignment="1">
      <alignment horizontal="center" vertical="center" shrinkToFit="1"/>
      <protection/>
    </xf>
    <xf numFmtId="0" fontId="7" fillId="0" borderId="93" xfId="84" applyFont="1" applyFill="1" applyBorder="1" applyAlignment="1">
      <alignment horizontal="center" vertical="center" shrinkToFit="1"/>
      <protection/>
    </xf>
    <xf numFmtId="0" fontId="52" fillId="0" borderId="0" xfId="84" applyFont="1" applyFill="1" applyBorder="1" applyAlignment="1">
      <alignment horizontal="center" vertical="center" shrinkToFit="1"/>
      <protection/>
    </xf>
    <xf numFmtId="0" fontId="7" fillId="0" borderId="0" xfId="84" applyNumberFormat="1" applyFont="1" applyFill="1" applyBorder="1" applyAlignment="1">
      <alignment vertical="center" shrinkToFit="1"/>
      <protection/>
    </xf>
    <xf numFmtId="0" fontId="7" fillId="0" borderId="0" xfId="84" applyNumberFormat="1" applyFont="1" applyFill="1" applyBorder="1" applyAlignment="1">
      <alignment horizontal="center" vertical="center" shrinkToFit="1"/>
      <protection/>
    </xf>
    <xf numFmtId="0" fontId="7" fillId="0" borderId="32" xfId="84" applyNumberFormat="1" applyFont="1" applyFill="1" applyBorder="1" applyAlignment="1">
      <alignment vertical="center" shrinkToFit="1"/>
      <protection/>
    </xf>
    <xf numFmtId="0" fontId="7" fillId="0" borderId="103" xfId="84" applyNumberFormat="1" applyFont="1" applyFill="1" applyBorder="1" applyAlignment="1">
      <alignment vertical="center" shrinkToFit="1"/>
      <protection/>
    </xf>
    <xf numFmtId="0" fontId="7" fillId="0" borderId="13" xfId="84" applyFont="1" applyFill="1" applyBorder="1" applyAlignment="1">
      <alignment horizontal="center" vertical="center"/>
      <protection/>
    </xf>
    <xf numFmtId="0" fontId="7" fillId="0" borderId="0" xfId="84" applyFont="1" applyFill="1" applyBorder="1" applyAlignment="1">
      <alignment horizontal="center" vertical="center"/>
      <protection/>
    </xf>
    <xf numFmtId="0" fontId="7" fillId="0" borderId="11" xfId="84" applyFont="1" applyFill="1" applyBorder="1" applyAlignment="1">
      <alignment horizontal="center" vertical="center"/>
      <protection/>
    </xf>
    <xf numFmtId="0" fontId="7" fillId="0" borderId="51" xfId="84" applyFont="1" applyFill="1" applyBorder="1" applyAlignment="1">
      <alignment horizontal="center" vertical="center"/>
      <protection/>
    </xf>
    <xf numFmtId="0" fontId="7" fillId="0" borderId="32" xfId="84" applyFont="1" applyFill="1" applyBorder="1" applyAlignment="1">
      <alignment horizontal="center" vertical="center"/>
      <protection/>
    </xf>
    <xf numFmtId="0" fontId="7" fillId="0" borderId="100" xfId="84" applyFont="1" applyFill="1" applyBorder="1" applyAlignment="1">
      <alignment horizontal="center" vertical="center" shrinkToFit="1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ハイパーリンク 2" xfId="62"/>
    <cellStyle name="ハイパーリンク 3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桁区切り 2" xfId="71"/>
    <cellStyle name="見出し 1" xfId="72"/>
    <cellStyle name="見出し 2" xfId="73"/>
    <cellStyle name="見出し 3" xfId="74"/>
    <cellStyle name="見出し 4" xfId="75"/>
    <cellStyle name="合計" xfId="76"/>
    <cellStyle name="集計" xfId="77"/>
    <cellStyle name="出力" xfId="78"/>
    <cellStyle name="説明文" xfId="79"/>
    <cellStyle name="Currency [0]" xfId="80"/>
    <cellStyle name="Currency" xfId="81"/>
    <cellStyle name="通貨 2" xfId="82"/>
    <cellStyle name="入力" xfId="83"/>
    <cellStyle name="標準 2" xfId="84"/>
    <cellStyle name="標準 2 2" xfId="85"/>
    <cellStyle name="標準 2 3" xfId="86"/>
    <cellStyle name="標準 2_参加申込書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普通" xfId="94"/>
    <cellStyle name="良い" xfId="95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3</xdr:row>
      <xdr:rowOff>228600</xdr:rowOff>
    </xdr:from>
    <xdr:to>
      <xdr:col>17</xdr:col>
      <xdr:colOff>0</xdr:colOff>
      <xdr:row>5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5467350" y="1104900"/>
          <a:ext cx="36195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18</xdr:col>
      <xdr:colOff>0</xdr:colOff>
      <xdr:row>4</xdr:row>
      <xdr:rowOff>0</xdr:rowOff>
    </xdr:to>
    <xdr:sp>
      <xdr:nvSpPr>
        <xdr:cNvPr id="2" name="角丸四角形 2"/>
        <xdr:cNvSpPr>
          <a:spLocks/>
        </xdr:cNvSpPr>
      </xdr:nvSpPr>
      <xdr:spPr>
        <a:xfrm>
          <a:off x="5486400" y="876300"/>
          <a:ext cx="685800" cy="247650"/>
        </a:xfrm>
        <a:prstGeom prst="roundRect">
          <a:avLst>
            <a:gd name="adj" fmla="val 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15</xdr:col>
      <xdr:colOff>9525</xdr:colOff>
      <xdr:row>5</xdr:row>
      <xdr:rowOff>38100</xdr:rowOff>
    </xdr:to>
    <xdr:sp>
      <xdr:nvSpPr>
        <xdr:cNvPr id="3" name="円/楕円 3"/>
        <xdr:cNvSpPr>
          <a:spLocks/>
        </xdr:cNvSpPr>
      </xdr:nvSpPr>
      <xdr:spPr>
        <a:xfrm>
          <a:off x="4800600" y="1123950"/>
          <a:ext cx="352425" cy="2857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0</xdr:colOff>
      <xdr:row>5</xdr:row>
      <xdr:rowOff>0</xdr:rowOff>
    </xdr:to>
    <xdr:sp>
      <xdr:nvSpPr>
        <xdr:cNvPr id="4" name="角丸四角形 4"/>
        <xdr:cNvSpPr>
          <a:spLocks/>
        </xdr:cNvSpPr>
      </xdr:nvSpPr>
      <xdr:spPr>
        <a:xfrm>
          <a:off x="6172200" y="1123950"/>
          <a:ext cx="685800" cy="247650"/>
        </a:xfrm>
        <a:prstGeom prst="roundRect">
          <a:avLst>
            <a:gd name="adj" fmla="val 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15</xdr:col>
      <xdr:colOff>0</xdr:colOff>
      <xdr:row>10</xdr:row>
      <xdr:rowOff>0</xdr:rowOff>
    </xdr:to>
    <xdr:sp>
      <xdr:nvSpPr>
        <xdr:cNvPr id="5" name="角丸四角形 5"/>
        <xdr:cNvSpPr>
          <a:spLocks/>
        </xdr:cNvSpPr>
      </xdr:nvSpPr>
      <xdr:spPr>
        <a:xfrm>
          <a:off x="4114800" y="2362200"/>
          <a:ext cx="1028700" cy="247650"/>
        </a:xfrm>
        <a:prstGeom prst="roundRect">
          <a:avLst>
            <a:gd name="adj" fmla="val 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039;&#26009;\&#32080;&#26524;&#22577;&#21578;\&#28310;&#27770;&#21213;&#65381;&#27770;&#21213;\&#9679;&#31532;41&#22238;&#20840;&#26085;&#26412;&#23569;&#24180;&#12469;&#12483;&#12459;&#12540;&#22823;&#20250;&#22823;&#20998;&#30476;&#22823;&#20250;&#27770;&#21213;&#20844;&#24335;&#35352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準決勝、決勝（役員・審判）"/>
      <sheetName val="決勝【Match No,96】"/>
      <sheetName val="決勝メンバー表"/>
      <sheetName val="104戦評記入用紙"/>
      <sheetName val="選手名簿"/>
      <sheetName val="審判員"/>
      <sheetName val="参加チー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1" sqref="A1"/>
    </sheetView>
  </sheetViews>
  <sheetFormatPr defaultColWidth="11.8515625" defaultRowHeight="31.5" customHeight="1"/>
  <cols>
    <col min="1" max="1" width="6.140625" style="2" customWidth="1"/>
    <col min="2" max="2" width="16.7109375" style="2" bestFit="1" customWidth="1"/>
    <col min="3" max="3" width="12.140625" style="2" bestFit="1" customWidth="1"/>
    <col min="4" max="4" width="14.140625" style="1" bestFit="1" customWidth="1"/>
    <col min="5" max="5" width="57.421875" style="2" bestFit="1" customWidth="1"/>
    <col min="6" max="6" width="42.8515625" style="2" bestFit="1" customWidth="1"/>
    <col min="7" max="7" width="63.00390625" style="2" bestFit="1" customWidth="1"/>
    <col min="8" max="8" width="6.28125" style="2" customWidth="1"/>
    <col min="9" max="9" width="6.421875" style="2" bestFit="1" customWidth="1"/>
    <col min="10" max="10" width="9.421875" style="2" bestFit="1" customWidth="1"/>
    <col min="11" max="16384" width="11.8515625" style="2" customWidth="1"/>
  </cols>
  <sheetData>
    <row r="1" spans="2:7" ht="14.25" thickBot="1">
      <c r="B1" s="1"/>
      <c r="C1" s="1"/>
      <c r="E1" s="1"/>
      <c r="F1" s="1"/>
      <c r="G1" s="1"/>
    </row>
    <row r="2" spans="2:7" ht="31.5" customHeight="1" thickBot="1">
      <c r="B2" s="37" t="s">
        <v>11</v>
      </c>
      <c r="C2" s="38" t="s">
        <v>86</v>
      </c>
      <c r="D2" s="38" t="s">
        <v>12</v>
      </c>
      <c r="E2" s="38" t="s">
        <v>13</v>
      </c>
      <c r="F2" s="38" t="s">
        <v>14</v>
      </c>
      <c r="G2" s="39" t="s">
        <v>15</v>
      </c>
    </row>
    <row r="3" spans="2:7" ht="31.5" customHeight="1">
      <c r="B3" s="143" t="s">
        <v>16</v>
      </c>
      <c r="C3" s="34" t="s">
        <v>56</v>
      </c>
      <c r="D3" s="5">
        <v>43044</v>
      </c>
      <c r="E3" s="35" t="s">
        <v>231</v>
      </c>
      <c r="F3" s="36" t="s">
        <v>17</v>
      </c>
      <c r="G3" s="40" t="s">
        <v>88</v>
      </c>
    </row>
    <row r="4" spans="2:7" ht="31.5" customHeight="1">
      <c r="B4" s="144"/>
      <c r="C4" s="4" t="s">
        <v>60</v>
      </c>
      <c r="D4" s="5">
        <v>43051</v>
      </c>
      <c r="E4" s="6" t="s">
        <v>102</v>
      </c>
      <c r="F4" s="7" t="s">
        <v>18</v>
      </c>
      <c r="G4" s="41" t="s">
        <v>19</v>
      </c>
    </row>
    <row r="5" spans="2:7" ht="31.5" customHeight="1">
      <c r="B5" s="144" t="s">
        <v>20</v>
      </c>
      <c r="C5" s="4" t="s">
        <v>54</v>
      </c>
      <c r="D5" s="5">
        <v>43044</v>
      </c>
      <c r="E5" s="32" t="s">
        <v>230</v>
      </c>
      <c r="F5" s="51" t="s">
        <v>228</v>
      </c>
      <c r="G5" s="104" t="s">
        <v>229</v>
      </c>
    </row>
    <row r="6" spans="2:7" ht="31.5" customHeight="1">
      <c r="B6" s="144"/>
      <c r="C6" s="4" t="s">
        <v>61</v>
      </c>
      <c r="D6" s="5">
        <v>43051</v>
      </c>
      <c r="E6" s="32" t="s">
        <v>227</v>
      </c>
      <c r="F6" s="51" t="s">
        <v>228</v>
      </c>
      <c r="G6" s="104" t="s">
        <v>229</v>
      </c>
    </row>
    <row r="7" spans="2:7" ht="31.5" customHeight="1">
      <c r="B7" s="144" t="s">
        <v>21</v>
      </c>
      <c r="C7" s="4" t="s">
        <v>57</v>
      </c>
      <c r="D7" s="5">
        <v>43044</v>
      </c>
      <c r="E7" s="6" t="s">
        <v>232</v>
      </c>
      <c r="F7" s="7" t="s">
        <v>22</v>
      </c>
      <c r="G7" s="41" t="s">
        <v>23</v>
      </c>
    </row>
    <row r="8" spans="2:7" ht="31.5" customHeight="1">
      <c r="B8" s="144"/>
      <c r="C8" s="4" t="s">
        <v>62</v>
      </c>
      <c r="D8" s="33">
        <v>43051</v>
      </c>
      <c r="E8" s="32" t="s">
        <v>135</v>
      </c>
      <c r="F8" s="51" t="s">
        <v>136</v>
      </c>
      <c r="G8" s="105" t="s">
        <v>244</v>
      </c>
    </row>
    <row r="9" spans="2:7" ht="31.5" customHeight="1">
      <c r="B9" s="142" t="s">
        <v>24</v>
      </c>
      <c r="C9" s="4" t="s">
        <v>184</v>
      </c>
      <c r="D9" s="5">
        <v>43044</v>
      </c>
      <c r="E9" s="6" t="s">
        <v>115</v>
      </c>
      <c r="F9" s="7" t="s">
        <v>25</v>
      </c>
      <c r="G9" s="41" t="s">
        <v>26</v>
      </c>
    </row>
    <row r="10" spans="2:7" ht="31.5" customHeight="1">
      <c r="B10" s="143"/>
      <c r="C10" s="4" t="s">
        <v>103</v>
      </c>
      <c r="D10" s="5">
        <v>43051</v>
      </c>
      <c r="E10" s="6" t="s">
        <v>422</v>
      </c>
      <c r="F10" s="7" t="s">
        <v>25</v>
      </c>
      <c r="G10" s="41" t="s">
        <v>26</v>
      </c>
    </row>
    <row r="11" spans="2:7" ht="31.5" customHeight="1">
      <c r="B11" s="144" t="s">
        <v>27</v>
      </c>
      <c r="C11" s="4" t="s">
        <v>58</v>
      </c>
      <c r="D11" s="5">
        <v>43044</v>
      </c>
      <c r="E11" s="32" t="s">
        <v>78</v>
      </c>
      <c r="F11" s="51" t="s">
        <v>28</v>
      </c>
      <c r="G11" s="104" t="s">
        <v>104</v>
      </c>
    </row>
    <row r="12" spans="2:7" ht="31.5" customHeight="1">
      <c r="B12" s="144"/>
      <c r="C12" s="4" t="s">
        <v>63</v>
      </c>
      <c r="D12" s="5">
        <v>43051</v>
      </c>
      <c r="E12" s="32" t="s">
        <v>423</v>
      </c>
      <c r="F12" s="51" t="s">
        <v>29</v>
      </c>
      <c r="G12" s="104" t="s">
        <v>89</v>
      </c>
    </row>
    <row r="13" spans="2:7" ht="31.5" customHeight="1">
      <c r="B13" s="144" t="s">
        <v>30</v>
      </c>
      <c r="C13" s="4" t="s">
        <v>49</v>
      </c>
      <c r="D13" s="5">
        <v>43044</v>
      </c>
      <c r="E13" s="6" t="s">
        <v>233</v>
      </c>
      <c r="F13" s="7" t="s">
        <v>225</v>
      </c>
      <c r="G13" s="42" t="s">
        <v>226</v>
      </c>
    </row>
    <row r="14" spans="2:7" ht="31.5" customHeight="1">
      <c r="B14" s="144"/>
      <c r="C14" s="4" t="s">
        <v>48</v>
      </c>
      <c r="D14" s="5">
        <v>43051</v>
      </c>
      <c r="E14" s="6" t="s">
        <v>233</v>
      </c>
      <c r="F14" s="7" t="s">
        <v>225</v>
      </c>
      <c r="G14" s="42" t="s">
        <v>226</v>
      </c>
    </row>
    <row r="15" spans="2:7" ht="31.5" customHeight="1">
      <c r="B15" s="144" t="s">
        <v>31</v>
      </c>
      <c r="C15" s="4" t="s">
        <v>59</v>
      </c>
      <c r="D15" s="5">
        <v>43044</v>
      </c>
      <c r="E15" s="6" t="s">
        <v>32</v>
      </c>
      <c r="F15" s="7" t="s">
        <v>33</v>
      </c>
      <c r="G15" s="41" t="s">
        <v>34</v>
      </c>
    </row>
    <row r="16" spans="2:7" ht="31.5" customHeight="1">
      <c r="B16" s="144"/>
      <c r="C16" s="4" t="s">
        <v>64</v>
      </c>
      <c r="D16" s="5">
        <v>43051</v>
      </c>
      <c r="E16" s="6" t="s">
        <v>32</v>
      </c>
      <c r="F16" s="7" t="s">
        <v>106</v>
      </c>
      <c r="G16" s="41" t="s">
        <v>105</v>
      </c>
    </row>
    <row r="17" spans="1:7" s="3" customFormat="1" ht="31.5" customHeight="1">
      <c r="A17" s="2"/>
      <c r="B17" s="144" t="s">
        <v>35</v>
      </c>
      <c r="C17" s="4" t="s">
        <v>55</v>
      </c>
      <c r="D17" s="5">
        <v>43044</v>
      </c>
      <c r="E17" s="6" t="s">
        <v>36</v>
      </c>
      <c r="F17" s="7" t="s">
        <v>37</v>
      </c>
      <c r="G17" s="42" t="s">
        <v>38</v>
      </c>
    </row>
    <row r="18" spans="1:7" s="3" customFormat="1" ht="31.5" customHeight="1">
      <c r="A18" s="2"/>
      <c r="B18" s="144"/>
      <c r="C18" s="4" t="s">
        <v>65</v>
      </c>
      <c r="D18" s="5">
        <v>43051</v>
      </c>
      <c r="E18" s="6" t="s">
        <v>36</v>
      </c>
      <c r="F18" s="7" t="s">
        <v>39</v>
      </c>
      <c r="G18" s="42" t="s">
        <v>40</v>
      </c>
    </row>
    <row r="19" spans="2:7" ht="31.5" customHeight="1">
      <c r="B19" s="144" t="s">
        <v>82</v>
      </c>
      <c r="C19" s="145"/>
      <c r="D19" s="33">
        <v>43058</v>
      </c>
      <c r="E19" s="32" t="s">
        <v>87</v>
      </c>
      <c r="F19" s="6" t="s">
        <v>83</v>
      </c>
      <c r="G19" s="43" t="s">
        <v>85</v>
      </c>
    </row>
    <row r="20" spans="2:10" s="31" customFormat="1" ht="28.5" customHeight="1" thickBot="1">
      <c r="B20" s="146" t="s">
        <v>81</v>
      </c>
      <c r="C20" s="147"/>
      <c r="D20" s="50" t="s">
        <v>183</v>
      </c>
      <c r="E20" s="44" t="s">
        <v>421</v>
      </c>
      <c r="F20" s="45" t="s">
        <v>83</v>
      </c>
      <c r="G20" s="46" t="s">
        <v>84</v>
      </c>
      <c r="H20" s="2"/>
      <c r="I20" s="2"/>
      <c r="J20" s="2"/>
    </row>
  </sheetData>
  <sheetProtection/>
  <mergeCells count="10">
    <mergeCell ref="B9:B10"/>
    <mergeCell ref="B19:C19"/>
    <mergeCell ref="B20:C20"/>
    <mergeCell ref="B17:B18"/>
    <mergeCell ref="B3:B4"/>
    <mergeCell ref="B5:B6"/>
    <mergeCell ref="B7:B8"/>
    <mergeCell ref="B11:B12"/>
    <mergeCell ref="B13:B14"/>
    <mergeCell ref="B15:B16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3"/>
  <sheetViews>
    <sheetView tabSelected="1" zoomScale="55" zoomScaleNormal="55" zoomScalePageLayoutView="0" workbookViewId="0" topLeftCell="A1">
      <selection activeCell="A2" sqref="A2"/>
    </sheetView>
  </sheetViews>
  <sheetFormatPr defaultColWidth="9.140625" defaultRowHeight="12"/>
  <cols>
    <col min="1" max="6" width="9.28125" style="8" customWidth="1"/>
    <col min="7" max="9" width="7.00390625" style="8" customWidth="1"/>
    <col min="10" max="11" width="7.8515625" style="8" customWidth="1"/>
    <col min="12" max="37" width="4.28125" style="8" customWidth="1"/>
    <col min="38" max="39" width="7.8515625" style="8" customWidth="1"/>
    <col min="40" max="45" width="9.28125" style="8" customWidth="1"/>
    <col min="46" max="48" width="7.00390625" style="8" customWidth="1"/>
    <col min="49" max="16384" width="9.28125" style="8" customWidth="1"/>
  </cols>
  <sheetData>
    <row r="1" spans="1:48" ht="33">
      <c r="A1" s="149" t="s">
        <v>185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</row>
    <row r="2" spans="1:48" s="9" customFormat="1" ht="21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</row>
    <row r="3" spans="1:48" s="9" customFormat="1" ht="21" customHeight="1">
      <c r="A3" s="92"/>
      <c r="B3" s="92"/>
      <c r="C3" s="92"/>
      <c r="D3" s="92"/>
      <c r="E3" s="92"/>
      <c r="G3" s="92"/>
      <c r="H3" s="92"/>
      <c r="I3" s="92"/>
      <c r="J3" s="182" t="s">
        <v>8</v>
      </c>
      <c r="K3" s="182"/>
      <c r="L3" s="182"/>
      <c r="M3" s="182"/>
      <c r="O3" s="10" t="s">
        <v>10</v>
      </c>
      <c r="P3" s="92"/>
      <c r="Q3" s="92"/>
      <c r="R3" s="92"/>
      <c r="S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</row>
    <row r="4" spans="6:22" s="10" customFormat="1" ht="18.75" customHeight="1">
      <c r="F4" s="182" t="s">
        <v>43</v>
      </c>
      <c r="G4" s="182"/>
      <c r="H4" s="182"/>
      <c r="I4" s="182"/>
      <c r="J4" s="150">
        <v>43065</v>
      </c>
      <c r="K4" s="150"/>
      <c r="L4" s="150"/>
      <c r="M4" s="150"/>
      <c r="O4" s="9" t="s">
        <v>50</v>
      </c>
      <c r="V4" s="10" t="s">
        <v>51</v>
      </c>
    </row>
    <row r="5" spans="6:22" s="10" customFormat="1" ht="21">
      <c r="F5" s="182" t="s">
        <v>44</v>
      </c>
      <c r="G5" s="182"/>
      <c r="H5" s="182"/>
      <c r="I5" s="182"/>
      <c r="J5" s="150">
        <v>43064</v>
      </c>
      <c r="K5" s="150"/>
      <c r="L5" s="150"/>
      <c r="M5" s="150"/>
      <c r="O5" s="9" t="s">
        <v>50</v>
      </c>
      <c r="V5" s="10" t="s">
        <v>51</v>
      </c>
    </row>
    <row r="6" spans="1:36" s="10" customFormat="1" ht="21">
      <c r="A6" s="188" t="s">
        <v>46</v>
      </c>
      <c r="B6" s="189"/>
      <c r="C6" s="190"/>
      <c r="D6" s="191"/>
      <c r="F6" s="182" t="s">
        <v>52</v>
      </c>
      <c r="G6" s="182"/>
      <c r="H6" s="182"/>
      <c r="I6" s="182"/>
      <c r="J6" s="150">
        <v>43058</v>
      </c>
      <c r="K6" s="150"/>
      <c r="L6" s="150"/>
      <c r="M6" s="150"/>
      <c r="O6" s="9" t="s">
        <v>47</v>
      </c>
      <c r="V6" s="10" t="s">
        <v>9</v>
      </c>
      <c r="AI6" s="11"/>
      <c r="AJ6" s="11"/>
    </row>
    <row r="7" spans="1:36" s="10" customFormat="1" ht="21">
      <c r="A7" s="188"/>
      <c r="B7" s="189"/>
      <c r="C7" s="190"/>
      <c r="D7" s="191"/>
      <c r="F7" s="182" t="s">
        <v>53</v>
      </c>
      <c r="G7" s="182"/>
      <c r="H7" s="182"/>
      <c r="I7" s="182"/>
      <c r="J7" s="150">
        <v>43051</v>
      </c>
      <c r="K7" s="150"/>
      <c r="L7" s="150"/>
      <c r="M7" s="150"/>
      <c r="O7" s="10" t="s">
        <v>239</v>
      </c>
      <c r="AI7" s="11"/>
      <c r="AJ7" s="11"/>
    </row>
    <row r="8" spans="1:36" s="10" customFormat="1" ht="21">
      <c r="A8" s="188" t="s">
        <v>45</v>
      </c>
      <c r="B8" s="189"/>
      <c r="C8" s="190"/>
      <c r="D8" s="191"/>
      <c r="F8" s="182" t="s">
        <v>66</v>
      </c>
      <c r="G8" s="182"/>
      <c r="H8" s="182"/>
      <c r="I8" s="182"/>
      <c r="J8" s="150">
        <v>43044</v>
      </c>
      <c r="K8" s="150"/>
      <c r="L8" s="150"/>
      <c r="M8" s="150"/>
      <c r="O8" s="10" t="s">
        <v>224</v>
      </c>
      <c r="AI8" s="11"/>
      <c r="AJ8" s="11"/>
    </row>
    <row r="9" spans="1:36" s="10" customFormat="1" ht="21">
      <c r="A9" s="188"/>
      <c r="B9" s="189"/>
      <c r="C9" s="190"/>
      <c r="D9" s="191"/>
      <c r="AI9" s="11"/>
      <c r="AJ9" s="11"/>
    </row>
    <row r="10" spans="6:41" s="10" customFormat="1" ht="21" customHeight="1">
      <c r="F10" s="10" t="s">
        <v>8</v>
      </c>
      <c r="G10" s="11"/>
      <c r="H10" s="11"/>
      <c r="I10" s="10" t="s">
        <v>178</v>
      </c>
      <c r="N10" s="10" t="s">
        <v>179</v>
      </c>
      <c r="W10" s="10" t="s">
        <v>180</v>
      </c>
      <c r="AI10" s="10" t="s">
        <v>181</v>
      </c>
      <c r="AO10" s="10" t="s">
        <v>182</v>
      </c>
    </row>
    <row r="11" spans="6:9" s="10" customFormat="1" ht="21">
      <c r="F11" s="10" t="s">
        <v>7</v>
      </c>
      <c r="I11" s="10" t="s">
        <v>139</v>
      </c>
    </row>
    <row r="12" s="10" customFormat="1" ht="21"/>
    <row r="13" s="10" customFormat="1" ht="21"/>
    <row r="14" spans="2:39" s="10" customFormat="1" ht="21">
      <c r="B14" s="12"/>
      <c r="C14" s="12"/>
      <c r="D14" s="12"/>
      <c r="J14" s="152" t="s">
        <v>0</v>
      </c>
      <c r="K14" s="152"/>
      <c r="L14" s="152" t="s">
        <v>1</v>
      </c>
      <c r="M14" s="152"/>
      <c r="N14" s="152"/>
      <c r="O14" s="152" t="s">
        <v>2</v>
      </c>
      <c r="P14" s="152"/>
      <c r="Q14" s="152" t="s">
        <v>3</v>
      </c>
      <c r="R14" s="152"/>
      <c r="S14" s="152" t="s">
        <v>4</v>
      </c>
      <c r="T14" s="152"/>
      <c r="U14" s="153" t="s">
        <v>5</v>
      </c>
      <c r="V14" s="154"/>
      <c r="W14" s="13"/>
      <c r="X14" s="155" t="s">
        <v>6</v>
      </c>
      <c r="Y14" s="155"/>
      <c r="Z14" s="14"/>
      <c r="AA14" s="152" t="s">
        <v>5</v>
      </c>
      <c r="AB14" s="152"/>
      <c r="AC14" s="152" t="s">
        <v>4</v>
      </c>
      <c r="AD14" s="152"/>
      <c r="AE14" s="152" t="s">
        <v>3</v>
      </c>
      <c r="AF14" s="152"/>
      <c r="AG14" s="152" t="s">
        <v>2</v>
      </c>
      <c r="AH14" s="152"/>
      <c r="AI14" s="152" t="s">
        <v>1</v>
      </c>
      <c r="AJ14" s="152"/>
      <c r="AK14" s="152"/>
      <c r="AL14" s="152" t="s">
        <v>0</v>
      </c>
      <c r="AM14" s="152"/>
    </row>
    <row r="15" spans="1:48" ht="15" customHeight="1" thickBot="1">
      <c r="A15" s="151">
        <v>1</v>
      </c>
      <c r="B15" s="151" t="str">
        <f>IF(ISERROR(VLOOKUP(A15,'参加チーム'!$A:$B,2,FALSE))=TRUE,"",VLOOKUP(A15,'参加チーム'!$A:$B,2,FALSE))</f>
        <v>ＯＫＹ山香サッカークラブ</v>
      </c>
      <c r="C15" s="151"/>
      <c r="D15" s="151"/>
      <c r="E15" s="151"/>
      <c r="F15" s="151"/>
      <c r="G15" s="148" t="s">
        <v>188</v>
      </c>
      <c r="H15" s="148"/>
      <c r="I15" s="148"/>
      <c r="J15" s="100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51">
        <v>50</v>
      </c>
      <c r="AO15" s="151" t="str">
        <f>IF(ISERROR(VLOOKUP(AN15,'参加チーム'!$A:$B,2,FALSE))=TRUE,"",VLOOKUP(AN15,'参加チーム'!$A:$B,2,FALSE))</f>
        <v>ＦＣ　ＷＡＹＳ</v>
      </c>
      <c r="AP15" s="151"/>
      <c r="AQ15" s="151"/>
      <c r="AR15" s="151"/>
      <c r="AS15" s="151"/>
      <c r="AT15" s="148" t="s">
        <v>194</v>
      </c>
      <c r="AU15" s="148"/>
      <c r="AV15" s="148"/>
    </row>
    <row r="16" spans="1:48" ht="15" customHeight="1" thickBot="1" thickTop="1">
      <c r="A16" s="151"/>
      <c r="B16" s="151"/>
      <c r="C16" s="151"/>
      <c r="D16" s="151"/>
      <c r="E16" s="151"/>
      <c r="F16" s="151"/>
      <c r="G16" s="148"/>
      <c r="H16" s="148"/>
      <c r="I16" s="148"/>
      <c r="J16" s="115"/>
      <c r="K16" s="115"/>
      <c r="L16" s="157" t="s">
        <v>234</v>
      </c>
      <c r="M16" s="157"/>
      <c r="N16" s="166"/>
      <c r="O16" s="118"/>
      <c r="P16" s="113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92" t="s">
        <v>116</v>
      </c>
      <c r="AJ16" s="164"/>
      <c r="AK16" s="164"/>
      <c r="AL16" s="98"/>
      <c r="AM16" s="98"/>
      <c r="AN16" s="151"/>
      <c r="AO16" s="151"/>
      <c r="AP16" s="151"/>
      <c r="AQ16" s="151"/>
      <c r="AR16" s="151"/>
      <c r="AS16" s="151"/>
      <c r="AT16" s="148"/>
      <c r="AU16" s="148"/>
      <c r="AV16" s="148"/>
    </row>
    <row r="17" spans="1:48" ht="15" customHeight="1" thickBot="1" thickTop="1">
      <c r="A17" s="151">
        <v>2</v>
      </c>
      <c r="B17" s="151" t="str">
        <f>IF(ISERROR(VLOOKUP(A17,'参加チーム'!$A:$B,2,FALSE))=TRUE,"",VLOOKUP(A17,'参加チーム'!$A:$B,2,FALSE))</f>
        <v>野津ＦＣ</v>
      </c>
      <c r="C17" s="151"/>
      <c r="D17" s="151"/>
      <c r="E17" s="151"/>
      <c r="F17" s="151"/>
      <c r="G17" s="148" t="s">
        <v>191</v>
      </c>
      <c r="H17" s="148"/>
      <c r="I17" s="148"/>
      <c r="J17" s="99"/>
      <c r="K17" s="101"/>
      <c r="L17" s="161" t="s">
        <v>171</v>
      </c>
      <c r="M17" s="161"/>
      <c r="N17" s="167"/>
      <c r="O17" s="100"/>
      <c r="P17" s="102"/>
      <c r="Q17" s="100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22"/>
      <c r="AH17" s="116"/>
      <c r="AI17" s="159" t="s">
        <v>107</v>
      </c>
      <c r="AJ17" s="159"/>
      <c r="AK17" s="159"/>
      <c r="AL17" s="101"/>
      <c r="AM17" s="100"/>
      <c r="AN17" s="151">
        <v>51</v>
      </c>
      <c r="AO17" s="151" t="str">
        <f>IF(ISERROR(VLOOKUP(AN17,'参加チーム'!$A:$B,2,FALSE))=TRUE,"",VLOOKUP(AN17,'参加チーム'!$A:$B,2,FALSE))</f>
        <v>宗方サッカークラブ</v>
      </c>
      <c r="AP17" s="151"/>
      <c r="AQ17" s="151"/>
      <c r="AR17" s="151"/>
      <c r="AS17" s="151"/>
      <c r="AT17" s="148" t="s">
        <v>196</v>
      </c>
      <c r="AU17" s="148"/>
      <c r="AV17" s="148"/>
    </row>
    <row r="18" spans="1:48" ht="15" customHeight="1" thickBot="1" thickTop="1">
      <c r="A18" s="151"/>
      <c r="B18" s="151"/>
      <c r="C18" s="151"/>
      <c r="D18" s="151"/>
      <c r="E18" s="151"/>
      <c r="F18" s="151"/>
      <c r="G18" s="148"/>
      <c r="H18" s="148"/>
      <c r="I18" s="148"/>
      <c r="J18" s="164" t="s">
        <v>200</v>
      </c>
      <c r="K18" s="165"/>
      <c r="L18" s="172" t="s">
        <v>339</v>
      </c>
      <c r="M18" s="170"/>
      <c r="N18" s="173"/>
      <c r="O18" s="100"/>
      <c r="P18" s="102"/>
      <c r="Q18" s="100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3"/>
      <c r="AH18" s="130"/>
      <c r="AI18" s="170" t="s">
        <v>355</v>
      </c>
      <c r="AJ18" s="170"/>
      <c r="AK18" s="171"/>
      <c r="AL18" s="156" t="s">
        <v>58</v>
      </c>
      <c r="AM18" s="157"/>
      <c r="AN18" s="151"/>
      <c r="AO18" s="151"/>
      <c r="AP18" s="151"/>
      <c r="AQ18" s="151"/>
      <c r="AR18" s="151"/>
      <c r="AS18" s="151"/>
      <c r="AT18" s="148"/>
      <c r="AU18" s="148"/>
      <c r="AV18" s="148"/>
    </row>
    <row r="19" spans="1:48" ht="15" customHeight="1" thickBot="1" thickTop="1">
      <c r="A19" s="151">
        <v>3</v>
      </c>
      <c r="B19" s="151" t="str">
        <f>IF(ISERROR(VLOOKUP(A19,'参加チーム'!$A:$B,2,FALSE))=TRUE,"",VLOOKUP(A19,'参加チーム'!$A:$B,2,FALSE))</f>
        <v>ティエラフットボールクラブＵ－１２</v>
      </c>
      <c r="C19" s="151"/>
      <c r="D19" s="151"/>
      <c r="E19" s="151"/>
      <c r="F19" s="151"/>
      <c r="G19" s="148" t="s">
        <v>186</v>
      </c>
      <c r="H19" s="148"/>
      <c r="I19" s="148"/>
      <c r="J19" s="170" t="s">
        <v>158</v>
      </c>
      <c r="K19" s="171"/>
      <c r="L19" s="100"/>
      <c r="M19" s="100"/>
      <c r="N19" s="101"/>
      <c r="O19" s="100"/>
      <c r="P19" s="102"/>
      <c r="Q19" s="100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3"/>
      <c r="AH19" s="100"/>
      <c r="AI19" s="100"/>
      <c r="AJ19" s="100"/>
      <c r="AK19" s="101"/>
      <c r="AL19" s="187" t="s">
        <v>212</v>
      </c>
      <c r="AM19" s="174"/>
      <c r="AN19" s="151">
        <v>52</v>
      </c>
      <c r="AO19" s="151" t="str">
        <f>IF(ISERROR(VLOOKUP(AN19,'参加チーム'!$A:$B,2,FALSE))=TRUE,"",VLOOKUP(AN19,'参加チーム'!$A:$B,2,FALSE))</f>
        <v>ＭＦＣ三花少年サッカー教室</v>
      </c>
      <c r="AP19" s="151"/>
      <c r="AQ19" s="151"/>
      <c r="AR19" s="151"/>
      <c r="AS19" s="151"/>
      <c r="AT19" s="148" t="s">
        <v>187</v>
      </c>
      <c r="AU19" s="148"/>
      <c r="AV19" s="148"/>
    </row>
    <row r="20" spans="1:48" ht="15" customHeight="1" thickBot="1" thickTop="1">
      <c r="A20" s="151"/>
      <c r="B20" s="151"/>
      <c r="C20" s="151"/>
      <c r="D20" s="151"/>
      <c r="E20" s="151"/>
      <c r="F20" s="151"/>
      <c r="G20" s="148"/>
      <c r="H20" s="148"/>
      <c r="I20" s="148"/>
      <c r="J20" s="101"/>
      <c r="K20" s="101"/>
      <c r="L20" s="101"/>
      <c r="M20" s="101"/>
      <c r="N20" s="183" t="s">
        <v>234</v>
      </c>
      <c r="O20" s="183"/>
      <c r="P20" s="184"/>
      <c r="Q20" s="100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58" t="s">
        <v>116</v>
      </c>
      <c r="AH20" s="159"/>
      <c r="AI20" s="159"/>
      <c r="AJ20" s="100"/>
      <c r="AK20" s="101"/>
      <c r="AL20" s="101"/>
      <c r="AM20" s="101"/>
      <c r="AN20" s="151"/>
      <c r="AO20" s="151"/>
      <c r="AP20" s="151"/>
      <c r="AQ20" s="151"/>
      <c r="AR20" s="151"/>
      <c r="AS20" s="151"/>
      <c r="AT20" s="148"/>
      <c r="AU20" s="148"/>
      <c r="AV20" s="148"/>
    </row>
    <row r="21" spans="1:48" ht="15" customHeight="1" thickBot="1" thickTop="1">
      <c r="A21" s="151">
        <v>4</v>
      </c>
      <c r="B21" s="151" t="str">
        <f>IF(ISERROR(VLOOKUP(A21,'参加チーム'!$A:$B,2,FALSE))=TRUE,"",VLOOKUP(A21,'参加チーム'!$A:$B,2,FALSE))</f>
        <v>桂林少年サッカークラブ</v>
      </c>
      <c r="C21" s="151"/>
      <c r="D21" s="151"/>
      <c r="E21" s="151"/>
      <c r="F21" s="151"/>
      <c r="G21" s="148" t="s">
        <v>187</v>
      </c>
      <c r="H21" s="148"/>
      <c r="I21" s="148"/>
      <c r="J21" s="99"/>
      <c r="K21" s="101"/>
      <c r="L21" s="101"/>
      <c r="M21" s="101"/>
      <c r="N21" s="183" t="s">
        <v>109</v>
      </c>
      <c r="O21" s="183"/>
      <c r="P21" s="183"/>
      <c r="Q21" s="117"/>
      <c r="R21" s="123"/>
      <c r="S21" s="131"/>
      <c r="T21" s="100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22"/>
      <c r="AF21" s="116"/>
      <c r="AG21" s="159" t="s">
        <v>109</v>
      </c>
      <c r="AH21" s="159"/>
      <c r="AI21" s="159"/>
      <c r="AJ21" s="100"/>
      <c r="AK21" s="101"/>
      <c r="AL21" s="101"/>
      <c r="AM21" s="101"/>
      <c r="AN21" s="151">
        <v>53</v>
      </c>
      <c r="AO21" s="151" t="str">
        <f>IF(ISERROR(VLOOKUP(AN21,'参加チーム'!$A:$B,2,FALSE))=TRUE,"",VLOOKUP(AN21,'参加チーム'!$A:$B,2,FALSE))</f>
        <v>千怒小サッカースポーツ少年団</v>
      </c>
      <c r="AP21" s="151"/>
      <c r="AQ21" s="151"/>
      <c r="AR21" s="151"/>
      <c r="AS21" s="151"/>
      <c r="AT21" s="148" t="s">
        <v>190</v>
      </c>
      <c r="AU21" s="148"/>
      <c r="AV21" s="148"/>
    </row>
    <row r="22" spans="1:48" ht="15" customHeight="1" thickBot="1" thickTop="1">
      <c r="A22" s="151"/>
      <c r="B22" s="151"/>
      <c r="C22" s="151"/>
      <c r="D22" s="151"/>
      <c r="E22" s="151"/>
      <c r="F22" s="151"/>
      <c r="G22" s="148"/>
      <c r="H22" s="148"/>
      <c r="I22" s="148"/>
      <c r="J22" s="164" t="s">
        <v>58</v>
      </c>
      <c r="K22" s="165"/>
      <c r="L22" s="103"/>
      <c r="M22" s="100"/>
      <c r="N22" s="160" t="s">
        <v>371</v>
      </c>
      <c r="O22" s="160"/>
      <c r="P22" s="160"/>
      <c r="Q22" s="131"/>
      <c r="R22" s="100"/>
      <c r="S22" s="131"/>
      <c r="T22" s="100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3"/>
      <c r="AF22" s="130"/>
      <c r="AG22" s="159" t="s">
        <v>379</v>
      </c>
      <c r="AH22" s="159"/>
      <c r="AI22" s="159"/>
      <c r="AJ22" s="100"/>
      <c r="AK22" s="101"/>
      <c r="AL22" s="156" t="s">
        <v>310</v>
      </c>
      <c r="AM22" s="157"/>
      <c r="AN22" s="151"/>
      <c r="AO22" s="151"/>
      <c r="AP22" s="151"/>
      <c r="AQ22" s="151"/>
      <c r="AR22" s="151"/>
      <c r="AS22" s="151"/>
      <c r="AT22" s="148"/>
      <c r="AU22" s="148"/>
      <c r="AV22" s="148"/>
    </row>
    <row r="23" spans="1:48" ht="15" customHeight="1" thickBot="1" thickTop="1">
      <c r="A23" s="151">
        <v>5</v>
      </c>
      <c r="B23" s="151" t="str">
        <f>IF(ISERROR(VLOOKUP(A23,'参加チーム'!$A:$B,2,FALSE))=TRUE,"",VLOOKUP(A23,'参加チーム'!$A:$B,2,FALSE))</f>
        <v>敷戸サッカースポーツ少年団</v>
      </c>
      <c r="C23" s="151"/>
      <c r="D23" s="151"/>
      <c r="E23" s="151"/>
      <c r="F23" s="151"/>
      <c r="G23" s="148" t="s">
        <v>196</v>
      </c>
      <c r="H23" s="148"/>
      <c r="I23" s="148"/>
      <c r="J23" s="170" t="s">
        <v>201</v>
      </c>
      <c r="K23" s="171"/>
      <c r="L23" s="156" t="s">
        <v>234</v>
      </c>
      <c r="M23" s="157"/>
      <c r="N23" s="180"/>
      <c r="O23" s="100"/>
      <c r="P23" s="100"/>
      <c r="Q23" s="131"/>
      <c r="R23" s="100"/>
      <c r="S23" s="131"/>
      <c r="T23" s="100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3"/>
      <c r="AF23" s="130"/>
      <c r="AG23" s="100"/>
      <c r="AH23" s="100"/>
      <c r="AI23" s="179" t="s">
        <v>116</v>
      </c>
      <c r="AJ23" s="157"/>
      <c r="AK23" s="180"/>
      <c r="AL23" s="187" t="s">
        <v>213</v>
      </c>
      <c r="AM23" s="174"/>
      <c r="AN23" s="151">
        <v>54</v>
      </c>
      <c r="AO23" s="151" t="str">
        <f>IF(ISERROR(VLOOKUP(AN23,'参加チーム'!$A:$B,2,FALSE))=TRUE,"",VLOOKUP(AN23,'参加チーム'!$A:$B,2,FALSE))</f>
        <v>豊府サッカースポーツ少年団</v>
      </c>
      <c r="AP23" s="151"/>
      <c r="AQ23" s="151"/>
      <c r="AR23" s="151"/>
      <c r="AS23" s="151"/>
      <c r="AT23" s="148" t="s">
        <v>196</v>
      </c>
      <c r="AU23" s="148"/>
      <c r="AV23" s="148"/>
    </row>
    <row r="24" spans="1:48" ht="15" customHeight="1" thickBot="1" thickTop="1">
      <c r="A24" s="151"/>
      <c r="B24" s="151"/>
      <c r="C24" s="151"/>
      <c r="D24" s="151"/>
      <c r="E24" s="151"/>
      <c r="F24" s="151"/>
      <c r="G24" s="148"/>
      <c r="H24" s="148"/>
      <c r="I24" s="148"/>
      <c r="J24" s="101"/>
      <c r="K24" s="100"/>
      <c r="L24" s="159" t="s">
        <v>108</v>
      </c>
      <c r="M24" s="159"/>
      <c r="N24" s="167"/>
      <c r="O24" s="100"/>
      <c r="P24" s="100"/>
      <c r="Q24" s="131"/>
      <c r="R24" s="100"/>
      <c r="S24" s="131"/>
      <c r="T24" s="100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3"/>
      <c r="AF24" s="130"/>
      <c r="AG24" s="100"/>
      <c r="AH24" s="100"/>
      <c r="AI24" s="158" t="s">
        <v>108</v>
      </c>
      <c r="AJ24" s="159"/>
      <c r="AK24" s="159"/>
      <c r="AL24" s="101"/>
      <c r="AM24" s="101"/>
      <c r="AN24" s="151"/>
      <c r="AO24" s="151"/>
      <c r="AP24" s="151"/>
      <c r="AQ24" s="151"/>
      <c r="AR24" s="151"/>
      <c r="AS24" s="151"/>
      <c r="AT24" s="148"/>
      <c r="AU24" s="148"/>
      <c r="AV24" s="148"/>
    </row>
    <row r="25" spans="1:48" ht="15" customHeight="1" thickBot="1" thickTop="1">
      <c r="A25" s="151">
        <v>6</v>
      </c>
      <c r="B25" s="151" t="str">
        <f>IF(ISERROR(VLOOKUP(A25,'参加チーム'!$A:$B,2,FALSE))=TRUE,"",VLOOKUP(A25,'参加チーム'!$A:$B,2,FALSE))</f>
        <v>緑丘サッカースポーツ少年団</v>
      </c>
      <c r="C25" s="151"/>
      <c r="D25" s="151"/>
      <c r="E25" s="151"/>
      <c r="F25" s="151"/>
      <c r="G25" s="148" t="s">
        <v>189</v>
      </c>
      <c r="H25" s="148"/>
      <c r="I25" s="148"/>
      <c r="J25" s="113"/>
      <c r="K25" s="113"/>
      <c r="L25" s="170" t="s">
        <v>340</v>
      </c>
      <c r="M25" s="170"/>
      <c r="N25" s="171"/>
      <c r="O25" s="117"/>
      <c r="P25" s="115"/>
      <c r="Q25" s="101"/>
      <c r="R25" s="100"/>
      <c r="S25" s="131"/>
      <c r="T25" s="100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3"/>
      <c r="AF25" s="100"/>
      <c r="AG25" s="115"/>
      <c r="AH25" s="116"/>
      <c r="AI25" s="181" t="s">
        <v>356</v>
      </c>
      <c r="AJ25" s="170"/>
      <c r="AK25" s="170"/>
      <c r="AL25" s="113"/>
      <c r="AM25" s="113"/>
      <c r="AN25" s="151">
        <v>55</v>
      </c>
      <c r="AO25" s="151" t="str">
        <f>IF(ISERROR(VLOOKUP(AN25,'参加チーム'!$A:$B,2,FALSE))=TRUE,"",VLOOKUP(AN25,'参加チーム'!$A:$B,2,FALSE))</f>
        <v>ＫＩＮＧＳ　ＦＯＯＴＢＡＬＬＣＬＵＢ　Ｕ－１２</v>
      </c>
      <c r="AP25" s="151"/>
      <c r="AQ25" s="151"/>
      <c r="AR25" s="151"/>
      <c r="AS25" s="151"/>
      <c r="AT25" s="148" t="s">
        <v>196</v>
      </c>
      <c r="AU25" s="148"/>
      <c r="AV25" s="148"/>
    </row>
    <row r="26" spans="1:48" ht="15" customHeight="1" thickBot="1" thickTop="1">
      <c r="A26" s="151"/>
      <c r="B26" s="151"/>
      <c r="C26" s="151"/>
      <c r="D26" s="151"/>
      <c r="E26" s="151"/>
      <c r="F26" s="151"/>
      <c r="G26" s="148"/>
      <c r="H26" s="148"/>
      <c r="I26" s="148"/>
      <c r="J26" s="101"/>
      <c r="K26" s="101"/>
      <c r="L26" s="101"/>
      <c r="M26" s="101"/>
      <c r="N26" s="101"/>
      <c r="O26" s="101"/>
      <c r="P26" s="160" t="s">
        <v>176</v>
      </c>
      <c r="Q26" s="160"/>
      <c r="R26" s="160"/>
      <c r="S26" s="128"/>
      <c r="T26" s="125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69" t="s">
        <v>177</v>
      </c>
      <c r="AF26" s="160"/>
      <c r="AG26" s="160"/>
      <c r="AH26" s="101"/>
      <c r="AI26" s="101"/>
      <c r="AJ26" s="101"/>
      <c r="AK26" s="101"/>
      <c r="AL26" s="101"/>
      <c r="AM26" s="101"/>
      <c r="AN26" s="151"/>
      <c r="AO26" s="151"/>
      <c r="AP26" s="151"/>
      <c r="AQ26" s="151"/>
      <c r="AR26" s="151"/>
      <c r="AS26" s="151"/>
      <c r="AT26" s="148"/>
      <c r="AU26" s="148"/>
      <c r="AV26" s="148"/>
    </row>
    <row r="27" spans="1:48" ht="15" customHeight="1" thickTop="1">
      <c r="A27" s="151">
        <v>7</v>
      </c>
      <c r="B27" s="151" t="str">
        <f>IF(ISERROR(VLOOKUP(A27,'参加チーム'!$A:$B,2,FALSE))=TRUE,"",VLOOKUP(A27,'参加チーム'!$A:$B,2,FALSE))</f>
        <v>天瀬ジュニアサッカークラブ</v>
      </c>
      <c r="C27" s="151"/>
      <c r="D27" s="151"/>
      <c r="E27" s="151"/>
      <c r="F27" s="151"/>
      <c r="G27" s="148" t="s">
        <v>187</v>
      </c>
      <c r="H27" s="148"/>
      <c r="I27" s="148"/>
      <c r="J27" s="99"/>
      <c r="K27" s="101"/>
      <c r="L27" s="101"/>
      <c r="M27" s="101"/>
      <c r="N27" s="101"/>
      <c r="O27" s="101"/>
      <c r="P27" s="161" t="s">
        <v>107</v>
      </c>
      <c r="Q27" s="161"/>
      <c r="R27" s="167"/>
      <c r="S27" s="103"/>
      <c r="T27" s="102"/>
      <c r="U27" s="100"/>
      <c r="V27" s="101"/>
      <c r="W27" s="101"/>
      <c r="X27" s="101"/>
      <c r="Y27" s="101"/>
      <c r="Z27" s="101"/>
      <c r="AA27" s="100"/>
      <c r="AB27" s="130"/>
      <c r="AC27" s="123"/>
      <c r="AD27" s="124"/>
      <c r="AE27" s="159" t="s">
        <v>171</v>
      </c>
      <c r="AF27" s="159"/>
      <c r="AG27" s="159"/>
      <c r="AH27" s="101"/>
      <c r="AI27" s="101"/>
      <c r="AJ27" s="101"/>
      <c r="AK27" s="101"/>
      <c r="AL27" s="101"/>
      <c r="AM27" s="101"/>
      <c r="AN27" s="151">
        <v>56</v>
      </c>
      <c r="AO27" s="151" t="str">
        <f>IF(ISERROR(VLOOKUP(AN27,'参加チーム'!$A:$B,2,FALSE))=TRUE,"",VLOOKUP(AN27,'参加チーム'!$A:$B,2,FALSE))</f>
        <v>太陽スポーツクラブ大分西</v>
      </c>
      <c r="AP27" s="151"/>
      <c r="AQ27" s="151"/>
      <c r="AR27" s="151"/>
      <c r="AS27" s="151"/>
      <c r="AT27" s="148" t="s">
        <v>187</v>
      </c>
      <c r="AU27" s="148"/>
      <c r="AV27" s="148"/>
    </row>
    <row r="28" spans="1:48" ht="15" customHeight="1" thickBot="1">
      <c r="A28" s="151"/>
      <c r="B28" s="151"/>
      <c r="C28" s="151"/>
      <c r="D28" s="151"/>
      <c r="E28" s="151"/>
      <c r="F28" s="151"/>
      <c r="G28" s="148"/>
      <c r="H28" s="148"/>
      <c r="I28" s="148"/>
      <c r="J28" s="101"/>
      <c r="K28" s="98"/>
      <c r="L28" s="164" t="s">
        <v>234</v>
      </c>
      <c r="M28" s="164"/>
      <c r="N28" s="165"/>
      <c r="O28" s="100"/>
      <c r="P28" s="161" t="s">
        <v>387</v>
      </c>
      <c r="Q28" s="161"/>
      <c r="R28" s="167"/>
      <c r="S28" s="103"/>
      <c r="T28" s="102"/>
      <c r="U28" s="100"/>
      <c r="V28" s="101"/>
      <c r="W28" s="101"/>
      <c r="X28" s="101"/>
      <c r="Y28" s="101"/>
      <c r="Z28" s="101"/>
      <c r="AA28" s="100"/>
      <c r="AB28" s="130"/>
      <c r="AC28" s="100"/>
      <c r="AD28" s="130"/>
      <c r="AE28" s="159" t="s">
        <v>391</v>
      </c>
      <c r="AF28" s="159"/>
      <c r="AG28" s="159"/>
      <c r="AH28" s="101"/>
      <c r="AI28" s="192" t="s">
        <v>116</v>
      </c>
      <c r="AJ28" s="164"/>
      <c r="AK28" s="164"/>
      <c r="AL28" s="98"/>
      <c r="AM28" s="98"/>
      <c r="AN28" s="151"/>
      <c r="AO28" s="151"/>
      <c r="AP28" s="151"/>
      <c r="AQ28" s="151"/>
      <c r="AR28" s="151"/>
      <c r="AS28" s="151"/>
      <c r="AT28" s="148"/>
      <c r="AU28" s="148"/>
      <c r="AV28" s="148"/>
    </row>
    <row r="29" spans="1:48" ht="15" customHeight="1" thickBot="1" thickTop="1">
      <c r="A29" s="151">
        <v>8</v>
      </c>
      <c r="B29" s="151" t="str">
        <f>IF(ISERROR(VLOOKUP(A29,'参加チーム'!$A:$B,2,FALSE))=TRUE,"",VLOOKUP(A29,'参加チーム'!$A:$B,2,FALSE))</f>
        <v>県央おおのＪＦＣ</v>
      </c>
      <c r="C29" s="151"/>
      <c r="D29" s="151"/>
      <c r="E29" s="151"/>
      <c r="F29" s="151"/>
      <c r="G29" s="148" t="s">
        <v>192</v>
      </c>
      <c r="H29" s="148"/>
      <c r="I29" s="148"/>
      <c r="J29" s="99"/>
      <c r="K29" s="101"/>
      <c r="L29" s="161" t="s">
        <v>110</v>
      </c>
      <c r="M29" s="161"/>
      <c r="N29" s="159"/>
      <c r="O29" s="117"/>
      <c r="P29" s="121"/>
      <c r="Q29" s="100"/>
      <c r="R29" s="100"/>
      <c r="S29" s="103"/>
      <c r="T29" s="102"/>
      <c r="U29" s="100"/>
      <c r="V29" s="101"/>
      <c r="W29" s="101"/>
      <c r="X29" s="101"/>
      <c r="Y29" s="101"/>
      <c r="Z29" s="101"/>
      <c r="AA29" s="100"/>
      <c r="AB29" s="130"/>
      <c r="AC29" s="100"/>
      <c r="AD29" s="130"/>
      <c r="AE29" s="100"/>
      <c r="AF29" s="100"/>
      <c r="AG29" s="122"/>
      <c r="AH29" s="116"/>
      <c r="AI29" s="159" t="s">
        <v>110</v>
      </c>
      <c r="AJ29" s="159"/>
      <c r="AK29" s="159"/>
      <c r="AL29" s="101"/>
      <c r="AM29" s="100"/>
      <c r="AN29" s="151">
        <v>57</v>
      </c>
      <c r="AO29" s="151" t="str">
        <f>IF(ISERROR(VLOOKUP(AN29,'参加チーム'!$A:$B,2,FALSE))=TRUE,"",VLOOKUP(AN29,'参加チーム'!$A:$B,2,FALSE))</f>
        <v>由布川サッカースポーツ少年団</v>
      </c>
      <c r="AP29" s="151"/>
      <c r="AQ29" s="151"/>
      <c r="AR29" s="151"/>
      <c r="AS29" s="151"/>
      <c r="AT29" s="148" t="s">
        <v>196</v>
      </c>
      <c r="AU29" s="148"/>
      <c r="AV29" s="148"/>
    </row>
    <row r="30" spans="1:48" ht="15" customHeight="1" thickBot="1" thickTop="1">
      <c r="A30" s="151"/>
      <c r="B30" s="151"/>
      <c r="C30" s="151"/>
      <c r="D30" s="151"/>
      <c r="E30" s="151"/>
      <c r="F30" s="151"/>
      <c r="G30" s="148"/>
      <c r="H30" s="148"/>
      <c r="I30" s="148"/>
      <c r="J30" s="164" t="s">
        <v>57</v>
      </c>
      <c r="K30" s="165"/>
      <c r="L30" s="172" t="s">
        <v>341</v>
      </c>
      <c r="M30" s="170"/>
      <c r="N30" s="170"/>
      <c r="O30" s="131"/>
      <c r="P30" s="102"/>
      <c r="Q30" s="100"/>
      <c r="R30" s="100"/>
      <c r="S30" s="103"/>
      <c r="T30" s="102"/>
      <c r="U30" s="100"/>
      <c r="V30" s="101"/>
      <c r="W30" s="101"/>
      <c r="X30" s="101"/>
      <c r="Y30" s="101"/>
      <c r="Z30" s="101"/>
      <c r="AA30" s="100"/>
      <c r="AB30" s="130"/>
      <c r="AC30" s="100"/>
      <c r="AD30" s="130"/>
      <c r="AE30" s="100"/>
      <c r="AF30" s="100"/>
      <c r="AG30" s="103"/>
      <c r="AH30" s="130"/>
      <c r="AI30" s="170" t="s">
        <v>357</v>
      </c>
      <c r="AJ30" s="170"/>
      <c r="AK30" s="171"/>
      <c r="AL30" s="156" t="s">
        <v>197</v>
      </c>
      <c r="AM30" s="157"/>
      <c r="AN30" s="151"/>
      <c r="AO30" s="151"/>
      <c r="AP30" s="151"/>
      <c r="AQ30" s="151"/>
      <c r="AR30" s="151"/>
      <c r="AS30" s="151"/>
      <c r="AT30" s="148"/>
      <c r="AU30" s="148"/>
      <c r="AV30" s="148"/>
    </row>
    <row r="31" spans="1:48" ht="15" customHeight="1" thickBot="1" thickTop="1">
      <c r="A31" s="151">
        <v>9</v>
      </c>
      <c r="B31" s="151" t="str">
        <f>IF(ISERROR(VLOOKUP(A31,'参加チーム'!$A:$B,2,FALSE))=TRUE,"",VLOOKUP(A31,'参加チーム'!$A:$B,2,FALSE))</f>
        <v>明野西ＪＦＣ</v>
      </c>
      <c r="C31" s="151"/>
      <c r="D31" s="151"/>
      <c r="E31" s="151"/>
      <c r="F31" s="151"/>
      <c r="G31" s="148" t="s">
        <v>196</v>
      </c>
      <c r="H31" s="148"/>
      <c r="I31" s="148"/>
      <c r="J31" s="170" t="s">
        <v>202</v>
      </c>
      <c r="K31" s="171"/>
      <c r="L31" s="100"/>
      <c r="M31" s="100"/>
      <c r="N31" s="101"/>
      <c r="O31" s="100"/>
      <c r="P31" s="102"/>
      <c r="Q31" s="100"/>
      <c r="R31" s="100"/>
      <c r="S31" s="103"/>
      <c r="T31" s="102"/>
      <c r="U31" s="100"/>
      <c r="V31" s="101"/>
      <c r="W31" s="101"/>
      <c r="X31" s="101"/>
      <c r="Y31" s="101"/>
      <c r="Z31" s="101"/>
      <c r="AA31" s="100"/>
      <c r="AB31" s="130"/>
      <c r="AC31" s="100"/>
      <c r="AD31" s="130"/>
      <c r="AE31" s="100"/>
      <c r="AF31" s="100"/>
      <c r="AG31" s="103"/>
      <c r="AH31" s="100"/>
      <c r="AI31" s="100"/>
      <c r="AJ31" s="100"/>
      <c r="AK31" s="101"/>
      <c r="AL31" s="187" t="s">
        <v>214</v>
      </c>
      <c r="AM31" s="174"/>
      <c r="AN31" s="151">
        <v>58</v>
      </c>
      <c r="AO31" s="151" t="str">
        <f>IF(ISERROR(VLOOKUP(AN31,'参加チーム'!$A:$B,2,FALSE))=TRUE,"",VLOOKUP(AN31,'参加チーム'!$A:$B,2,FALSE))</f>
        <v>はやぶさフットボールクラブ</v>
      </c>
      <c r="AP31" s="151"/>
      <c r="AQ31" s="151"/>
      <c r="AR31" s="151"/>
      <c r="AS31" s="151"/>
      <c r="AT31" s="148" t="s">
        <v>186</v>
      </c>
      <c r="AU31" s="148"/>
      <c r="AV31" s="148"/>
    </row>
    <row r="32" spans="1:48" ht="15" customHeight="1" thickBot="1" thickTop="1">
      <c r="A32" s="151"/>
      <c r="B32" s="151"/>
      <c r="C32" s="151"/>
      <c r="D32" s="151"/>
      <c r="E32" s="151"/>
      <c r="F32" s="151"/>
      <c r="G32" s="148"/>
      <c r="H32" s="148"/>
      <c r="I32" s="148"/>
      <c r="J32" s="101"/>
      <c r="K32" s="101"/>
      <c r="L32" s="101"/>
      <c r="M32" s="101"/>
      <c r="N32" s="183" t="s">
        <v>234</v>
      </c>
      <c r="O32" s="183"/>
      <c r="P32" s="184"/>
      <c r="Q32" s="103"/>
      <c r="R32" s="100"/>
      <c r="S32" s="103"/>
      <c r="T32" s="102"/>
      <c r="U32" s="100"/>
      <c r="V32" s="101"/>
      <c r="W32" s="101"/>
      <c r="X32" s="101"/>
      <c r="Y32" s="101"/>
      <c r="Z32" s="101"/>
      <c r="AA32" s="100"/>
      <c r="AB32" s="130"/>
      <c r="AC32" s="100"/>
      <c r="AD32" s="130"/>
      <c r="AE32" s="100"/>
      <c r="AF32" s="100"/>
      <c r="AG32" s="158" t="s">
        <v>116</v>
      </c>
      <c r="AH32" s="159"/>
      <c r="AI32" s="159"/>
      <c r="AJ32" s="100"/>
      <c r="AK32" s="101"/>
      <c r="AL32" s="101"/>
      <c r="AM32" s="101"/>
      <c r="AN32" s="151"/>
      <c r="AO32" s="151"/>
      <c r="AP32" s="151"/>
      <c r="AQ32" s="151"/>
      <c r="AR32" s="151"/>
      <c r="AS32" s="151"/>
      <c r="AT32" s="148"/>
      <c r="AU32" s="148"/>
      <c r="AV32" s="148"/>
    </row>
    <row r="33" spans="1:48" ht="15" customHeight="1" thickTop="1">
      <c r="A33" s="151">
        <v>10</v>
      </c>
      <c r="B33" s="151" t="str">
        <f>IF(ISERROR(VLOOKUP(A33,'参加チーム'!$A:$B,2,FALSE))=TRUE,"",VLOOKUP(A33,'参加チーム'!$A:$B,2,FALSE))</f>
        <v>ようこくバンビーレＦＣ</v>
      </c>
      <c r="C33" s="151"/>
      <c r="D33" s="151"/>
      <c r="E33" s="151"/>
      <c r="F33" s="151"/>
      <c r="G33" s="148" t="s">
        <v>188</v>
      </c>
      <c r="H33" s="148"/>
      <c r="I33" s="148"/>
      <c r="J33" s="99"/>
      <c r="K33" s="101"/>
      <c r="L33" s="101"/>
      <c r="M33" s="101"/>
      <c r="N33" s="183" t="s">
        <v>112</v>
      </c>
      <c r="O33" s="183"/>
      <c r="P33" s="183"/>
      <c r="Q33" s="117"/>
      <c r="R33" s="115"/>
      <c r="S33" s="101"/>
      <c r="T33" s="102"/>
      <c r="U33" s="100"/>
      <c r="V33" s="101"/>
      <c r="W33" s="101"/>
      <c r="X33" s="101"/>
      <c r="Y33" s="101"/>
      <c r="Z33" s="101"/>
      <c r="AA33" s="100"/>
      <c r="AB33" s="130"/>
      <c r="AC33" s="100"/>
      <c r="AD33" s="100"/>
      <c r="AE33" s="115"/>
      <c r="AF33" s="116"/>
      <c r="AG33" s="159" t="s">
        <v>112</v>
      </c>
      <c r="AH33" s="159"/>
      <c r="AI33" s="159"/>
      <c r="AJ33" s="100"/>
      <c r="AK33" s="101"/>
      <c r="AL33" s="101"/>
      <c r="AM33" s="99"/>
      <c r="AN33" s="151">
        <v>59</v>
      </c>
      <c r="AO33" s="151" t="str">
        <f>IF(ISERROR(VLOOKUP(AN33,'参加チーム'!$A:$B,2,FALSE))=TRUE,"",VLOOKUP(AN33,'参加チーム'!$A:$B,2,FALSE))</f>
        <v>くにみＦＣ</v>
      </c>
      <c r="AP33" s="151"/>
      <c r="AQ33" s="151"/>
      <c r="AR33" s="151"/>
      <c r="AS33" s="151"/>
      <c r="AT33" s="148" t="s">
        <v>188</v>
      </c>
      <c r="AU33" s="148"/>
      <c r="AV33" s="148"/>
    </row>
    <row r="34" spans="1:48" ht="15" customHeight="1" thickBot="1">
      <c r="A34" s="151"/>
      <c r="B34" s="151"/>
      <c r="C34" s="151"/>
      <c r="D34" s="151"/>
      <c r="E34" s="151"/>
      <c r="F34" s="151"/>
      <c r="G34" s="148"/>
      <c r="H34" s="148"/>
      <c r="I34" s="148"/>
      <c r="J34" s="164" t="s">
        <v>198</v>
      </c>
      <c r="K34" s="165"/>
      <c r="L34" s="100"/>
      <c r="M34" s="100"/>
      <c r="N34" s="160" t="s">
        <v>372</v>
      </c>
      <c r="O34" s="160"/>
      <c r="P34" s="160"/>
      <c r="Q34" s="131"/>
      <c r="R34" s="100"/>
      <c r="S34" s="101"/>
      <c r="T34" s="102"/>
      <c r="U34" s="100"/>
      <c r="V34" s="101"/>
      <c r="W34" s="101"/>
      <c r="X34" s="101"/>
      <c r="Y34" s="101"/>
      <c r="Z34" s="101"/>
      <c r="AA34" s="100"/>
      <c r="AB34" s="130"/>
      <c r="AC34" s="100"/>
      <c r="AD34" s="100"/>
      <c r="AE34" s="100"/>
      <c r="AF34" s="130"/>
      <c r="AG34" s="159" t="s">
        <v>380</v>
      </c>
      <c r="AH34" s="159"/>
      <c r="AI34" s="159"/>
      <c r="AJ34" s="100"/>
      <c r="AK34" s="101"/>
      <c r="AL34" s="192" t="s">
        <v>219</v>
      </c>
      <c r="AM34" s="164"/>
      <c r="AN34" s="151"/>
      <c r="AO34" s="151"/>
      <c r="AP34" s="151"/>
      <c r="AQ34" s="151"/>
      <c r="AR34" s="151"/>
      <c r="AS34" s="151"/>
      <c r="AT34" s="148"/>
      <c r="AU34" s="148"/>
      <c r="AV34" s="148"/>
    </row>
    <row r="35" spans="1:48" ht="15" customHeight="1" thickBot="1" thickTop="1">
      <c r="A35" s="151">
        <v>11</v>
      </c>
      <c r="B35" s="151" t="str">
        <f>IF(ISERROR(VLOOKUP(A35,'参加チーム'!$A:$B,2,FALSE))=TRUE,"",VLOOKUP(A35,'参加チーム'!$A:$B,2,FALSE))</f>
        <v>リノスフットサルクラブ　Ｕ－１２</v>
      </c>
      <c r="C35" s="151"/>
      <c r="D35" s="151"/>
      <c r="E35" s="151"/>
      <c r="F35" s="151"/>
      <c r="G35" s="148" t="s">
        <v>196</v>
      </c>
      <c r="H35" s="148"/>
      <c r="I35" s="148"/>
      <c r="J35" s="170" t="s">
        <v>203</v>
      </c>
      <c r="K35" s="171"/>
      <c r="L35" s="156"/>
      <c r="M35" s="157"/>
      <c r="N35" s="157"/>
      <c r="O35" s="131"/>
      <c r="P35" s="100"/>
      <c r="Q35" s="131"/>
      <c r="R35" s="100"/>
      <c r="S35" s="101"/>
      <c r="T35" s="102"/>
      <c r="U35" s="100"/>
      <c r="V35" s="101"/>
      <c r="W35" s="101"/>
      <c r="X35" s="101"/>
      <c r="Y35" s="101"/>
      <c r="Z35" s="101"/>
      <c r="AA35" s="100"/>
      <c r="AB35" s="130"/>
      <c r="AC35" s="100"/>
      <c r="AD35" s="100"/>
      <c r="AE35" s="100"/>
      <c r="AF35" s="130"/>
      <c r="AG35" s="100"/>
      <c r="AH35" s="100"/>
      <c r="AI35" s="179"/>
      <c r="AJ35" s="157"/>
      <c r="AK35" s="166"/>
      <c r="AL35" s="181" t="s">
        <v>164</v>
      </c>
      <c r="AM35" s="170"/>
      <c r="AN35" s="151">
        <v>60</v>
      </c>
      <c r="AO35" s="151" t="str">
        <f>IF(ISERROR(VLOOKUP(AN35,'参加チーム'!$A:$B,2,FALSE))=TRUE,"",VLOOKUP(AN35,'参加チーム'!$A:$B,2,FALSE))</f>
        <v>四日市北ＪＦＣ</v>
      </c>
      <c r="AP35" s="151"/>
      <c r="AQ35" s="151"/>
      <c r="AR35" s="151"/>
      <c r="AS35" s="151"/>
      <c r="AT35" s="148" t="s">
        <v>193</v>
      </c>
      <c r="AU35" s="148"/>
      <c r="AV35" s="148"/>
    </row>
    <row r="36" spans="1:48" ht="15" customHeight="1" thickBot="1" thickTop="1">
      <c r="A36" s="151"/>
      <c r="B36" s="151"/>
      <c r="C36" s="151"/>
      <c r="D36" s="151"/>
      <c r="E36" s="151"/>
      <c r="F36" s="151"/>
      <c r="G36" s="148"/>
      <c r="H36" s="148"/>
      <c r="I36" s="148"/>
      <c r="J36" s="101"/>
      <c r="K36" s="101"/>
      <c r="L36" s="159" t="s">
        <v>234</v>
      </c>
      <c r="M36" s="159"/>
      <c r="N36" s="159"/>
      <c r="O36" s="118"/>
      <c r="P36" s="113"/>
      <c r="Q36" s="131"/>
      <c r="R36" s="100"/>
      <c r="S36" s="101"/>
      <c r="T36" s="102"/>
      <c r="U36" s="100"/>
      <c r="V36" s="101"/>
      <c r="W36" s="101"/>
      <c r="X36" s="101"/>
      <c r="Y36" s="101"/>
      <c r="Z36" s="101"/>
      <c r="AA36" s="100"/>
      <c r="AB36" s="130"/>
      <c r="AC36" s="100"/>
      <c r="AD36" s="100"/>
      <c r="AE36" s="100"/>
      <c r="AF36" s="130"/>
      <c r="AG36" s="100"/>
      <c r="AH36" s="100"/>
      <c r="AI36" s="158" t="s">
        <v>116</v>
      </c>
      <c r="AJ36" s="159"/>
      <c r="AK36" s="159"/>
      <c r="AL36" s="101"/>
      <c r="AM36" s="101"/>
      <c r="AN36" s="151"/>
      <c r="AO36" s="151"/>
      <c r="AP36" s="151"/>
      <c r="AQ36" s="151"/>
      <c r="AR36" s="151"/>
      <c r="AS36" s="151"/>
      <c r="AT36" s="148"/>
      <c r="AU36" s="148"/>
      <c r="AV36" s="148"/>
    </row>
    <row r="37" spans="1:48" ht="15" customHeight="1" thickTop="1">
      <c r="A37" s="151">
        <v>12</v>
      </c>
      <c r="B37" s="151" t="str">
        <f>IF(ISERROR(VLOOKUP(A37,'参加チーム'!$A:$B,2,FALSE))=TRUE,"",VLOOKUP(A37,'参加チーム'!$A:$B,2,FALSE))</f>
        <v>ＦＣ　ＪＵＮＩＯＲＳ</v>
      </c>
      <c r="C37" s="151"/>
      <c r="D37" s="151"/>
      <c r="E37" s="151"/>
      <c r="F37" s="151"/>
      <c r="G37" s="148" t="s">
        <v>186</v>
      </c>
      <c r="H37" s="148"/>
      <c r="I37" s="148"/>
      <c r="J37" s="99"/>
      <c r="K37" s="101"/>
      <c r="L37" s="159" t="s">
        <v>113</v>
      </c>
      <c r="M37" s="159"/>
      <c r="N37" s="167"/>
      <c r="O37" s="100"/>
      <c r="P37" s="101"/>
      <c r="Q37" s="101"/>
      <c r="R37" s="101"/>
      <c r="S37" s="101"/>
      <c r="T37" s="102"/>
      <c r="U37" s="100"/>
      <c r="V37" s="101"/>
      <c r="W37" s="101"/>
      <c r="X37" s="101"/>
      <c r="Y37" s="101"/>
      <c r="Z37" s="101"/>
      <c r="AA37" s="100"/>
      <c r="AB37" s="130"/>
      <c r="AC37" s="100"/>
      <c r="AD37" s="100"/>
      <c r="AE37" s="100"/>
      <c r="AF37" s="101"/>
      <c r="AG37" s="115"/>
      <c r="AH37" s="116"/>
      <c r="AI37" s="159" t="s">
        <v>113</v>
      </c>
      <c r="AJ37" s="159"/>
      <c r="AK37" s="159"/>
      <c r="AL37" s="101"/>
      <c r="AM37" s="99"/>
      <c r="AN37" s="151">
        <v>61</v>
      </c>
      <c r="AO37" s="151" t="str">
        <f>IF(ISERROR(VLOOKUP(AN37,'参加チーム'!$A:$B,2,FALSE))=TRUE,"",VLOOKUP(AN37,'参加チーム'!$A:$B,2,FALSE))</f>
        <v>上堅田少年サッカークラブ</v>
      </c>
      <c r="AP37" s="151"/>
      <c r="AQ37" s="151"/>
      <c r="AR37" s="151"/>
      <c r="AS37" s="151"/>
      <c r="AT37" s="148" t="s">
        <v>195</v>
      </c>
      <c r="AU37" s="148"/>
      <c r="AV37" s="148"/>
    </row>
    <row r="38" spans="1:48" ht="15" customHeight="1" thickBot="1">
      <c r="A38" s="151"/>
      <c r="B38" s="151"/>
      <c r="C38" s="151"/>
      <c r="D38" s="151"/>
      <c r="E38" s="151"/>
      <c r="F38" s="151"/>
      <c r="G38" s="148"/>
      <c r="H38" s="148"/>
      <c r="I38" s="148"/>
      <c r="J38" s="164" t="s">
        <v>199</v>
      </c>
      <c r="K38" s="165"/>
      <c r="L38" s="172" t="s">
        <v>342</v>
      </c>
      <c r="M38" s="170"/>
      <c r="N38" s="173"/>
      <c r="O38" s="100"/>
      <c r="P38" s="101"/>
      <c r="Q38" s="101"/>
      <c r="R38" s="101"/>
      <c r="S38" s="101"/>
      <c r="T38" s="102"/>
      <c r="U38" s="100"/>
      <c r="V38" s="101"/>
      <c r="W38" s="101"/>
      <c r="X38" s="101"/>
      <c r="Y38" s="101"/>
      <c r="Z38" s="101"/>
      <c r="AA38" s="100"/>
      <c r="AB38" s="130"/>
      <c r="AC38" s="100"/>
      <c r="AD38" s="100"/>
      <c r="AE38" s="100"/>
      <c r="AF38" s="101"/>
      <c r="AG38" s="100"/>
      <c r="AH38" s="130"/>
      <c r="AI38" s="170" t="s">
        <v>358</v>
      </c>
      <c r="AJ38" s="170"/>
      <c r="AK38" s="173"/>
      <c r="AL38" s="192" t="s">
        <v>55</v>
      </c>
      <c r="AM38" s="164"/>
      <c r="AN38" s="151"/>
      <c r="AO38" s="151"/>
      <c r="AP38" s="151"/>
      <c r="AQ38" s="151"/>
      <c r="AR38" s="151"/>
      <c r="AS38" s="151"/>
      <c r="AT38" s="148"/>
      <c r="AU38" s="148"/>
      <c r="AV38" s="148"/>
    </row>
    <row r="39" spans="1:48" ht="15" customHeight="1" thickBot="1" thickTop="1">
      <c r="A39" s="151">
        <v>13</v>
      </c>
      <c r="B39" s="151" t="str">
        <f>IF(ISERROR(VLOOKUP(A39,'参加チーム'!$A:$B,2,FALSE))=TRUE,"",VLOOKUP(A39,'参加チーム'!$A:$B,2,FALSE))</f>
        <v>豊後高田ＦＣ　Ｂｏｒｄｅｒ　Ｊｒ</v>
      </c>
      <c r="C39" s="151"/>
      <c r="D39" s="151"/>
      <c r="E39" s="151"/>
      <c r="F39" s="151"/>
      <c r="G39" s="148" t="s">
        <v>193</v>
      </c>
      <c r="H39" s="148"/>
      <c r="I39" s="148"/>
      <c r="J39" s="170" t="s">
        <v>159</v>
      </c>
      <c r="K39" s="171"/>
      <c r="L39" s="100"/>
      <c r="M39" s="100"/>
      <c r="N39" s="101"/>
      <c r="O39" s="101"/>
      <c r="P39" s="101"/>
      <c r="Q39" s="101"/>
      <c r="R39" s="101"/>
      <c r="S39" s="101"/>
      <c r="T39" s="102"/>
      <c r="U39" s="100"/>
      <c r="V39" s="101"/>
      <c r="W39" s="101"/>
      <c r="X39" s="101"/>
      <c r="Y39" s="101"/>
      <c r="Z39" s="101"/>
      <c r="AA39" s="100"/>
      <c r="AB39" s="130"/>
      <c r="AC39" s="100"/>
      <c r="AD39" s="100"/>
      <c r="AE39" s="100"/>
      <c r="AF39" s="101"/>
      <c r="AG39" s="101"/>
      <c r="AH39" s="101"/>
      <c r="AI39" s="101"/>
      <c r="AJ39" s="101"/>
      <c r="AK39" s="101"/>
      <c r="AL39" s="181" t="s">
        <v>165</v>
      </c>
      <c r="AM39" s="170"/>
      <c r="AN39" s="151">
        <v>62</v>
      </c>
      <c r="AO39" s="151" t="str">
        <f>IF(ISERROR(VLOOKUP(AN39,'参加チーム'!$A:$B,2,FALSE))=TRUE,"",VLOOKUP(AN39,'参加チーム'!$A:$B,2,FALSE))</f>
        <v>別府フットボールクラブ・ミネルバＵ－１２</v>
      </c>
      <c r="AP39" s="151"/>
      <c r="AQ39" s="151"/>
      <c r="AR39" s="151"/>
      <c r="AS39" s="151"/>
      <c r="AT39" s="148" t="s">
        <v>189</v>
      </c>
      <c r="AU39" s="148"/>
      <c r="AV39" s="148"/>
    </row>
    <row r="40" spans="1:48" ht="15" customHeight="1" thickBot="1" thickTop="1">
      <c r="A40" s="151"/>
      <c r="B40" s="151"/>
      <c r="C40" s="151"/>
      <c r="D40" s="151"/>
      <c r="E40" s="151"/>
      <c r="F40" s="151"/>
      <c r="G40" s="148"/>
      <c r="H40" s="148"/>
      <c r="I40" s="148"/>
      <c r="J40" s="101"/>
      <c r="K40" s="101"/>
      <c r="L40" s="101"/>
      <c r="M40" s="101"/>
      <c r="N40" s="101"/>
      <c r="O40" s="101"/>
      <c r="P40" s="101"/>
      <c r="Q40" s="101"/>
      <c r="R40" s="160" t="s">
        <v>176</v>
      </c>
      <c r="S40" s="160"/>
      <c r="T40" s="162"/>
      <c r="U40" s="103"/>
      <c r="V40" s="100"/>
      <c r="W40" s="100"/>
      <c r="X40" s="100"/>
      <c r="Y40" s="100"/>
      <c r="Z40" s="101"/>
      <c r="AA40" s="125"/>
      <c r="AB40" s="126"/>
      <c r="AC40" s="160" t="s">
        <v>177</v>
      </c>
      <c r="AD40" s="160"/>
      <c r="AE40" s="160"/>
      <c r="AF40" s="101"/>
      <c r="AG40" s="101"/>
      <c r="AH40" s="101"/>
      <c r="AI40" s="101"/>
      <c r="AJ40" s="101"/>
      <c r="AK40" s="101"/>
      <c r="AL40" s="101"/>
      <c r="AM40" s="101"/>
      <c r="AN40" s="151"/>
      <c r="AO40" s="151"/>
      <c r="AP40" s="151"/>
      <c r="AQ40" s="151"/>
      <c r="AR40" s="151"/>
      <c r="AS40" s="151"/>
      <c r="AT40" s="148"/>
      <c r="AU40" s="148"/>
      <c r="AV40" s="148"/>
    </row>
    <row r="41" spans="1:48" ht="15" customHeight="1" thickBot="1" thickTop="1">
      <c r="A41" s="151">
        <v>14</v>
      </c>
      <c r="B41" s="151" t="str">
        <f>IF(ISERROR(VLOOKUP(A41,'参加チーム'!$A:$B,2,FALSE))=TRUE,"",VLOOKUP(A41,'参加チーム'!$A:$B,2,FALSE))</f>
        <v>津久見サッカースポーツ少年団</v>
      </c>
      <c r="C41" s="151"/>
      <c r="D41" s="151"/>
      <c r="E41" s="151"/>
      <c r="F41" s="151"/>
      <c r="G41" s="148" t="s">
        <v>190</v>
      </c>
      <c r="H41" s="148"/>
      <c r="I41" s="148"/>
      <c r="J41" s="100"/>
      <c r="K41" s="101"/>
      <c r="L41" s="101"/>
      <c r="M41" s="101"/>
      <c r="N41" s="101"/>
      <c r="O41" s="101"/>
      <c r="P41" s="101"/>
      <c r="Q41" s="101"/>
      <c r="R41" s="161" t="s">
        <v>109</v>
      </c>
      <c r="S41" s="161"/>
      <c r="T41" s="159"/>
      <c r="U41" s="129"/>
      <c r="V41" s="133"/>
      <c r="W41" s="131"/>
      <c r="X41" s="100"/>
      <c r="Y41" s="100"/>
      <c r="Z41" s="101"/>
      <c r="AA41" s="103"/>
      <c r="AB41" s="100"/>
      <c r="AC41" s="158" t="s">
        <v>109</v>
      </c>
      <c r="AD41" s="159"/>
      <c r="AE41" s="159"/>
      <c r="AF41" s="101"/>
      <c r="AG41" s="101"/>
      <c r="AH41" s="101"/>
      <c r="AI41" s="101"/>
      <c r="AJ41" s="101"/>
      <c r="AK41" s="101"/>
      <c r="AL41" s="101"/>
      <c r="AM41" s="101"/>
      <c r="AN41" s="151">
        <v>63</v>
      </c>
      <c r="AO41" s="151" t="str">
        <f>IF(ISERROR(VLOOKUP(AN41,'参加チーム'!$A:$B,2,FALSE))=TRUE,"",VLOOKUP(AN41,'参加チーム'!$A:$B,2,FALSE))</f>
        <v>佐伯リベロフットボールクラブ</v>
      </c>
      <c r="AP41" s="151"/>
      <c r="AQ41" s="151"/>
      <c r="AR41" s="151"/>
      <c r="AS41" s="151"/>
      <c r="AT41" s="148" t="s">
        <v>195</v>
      </c>
      <c r="AU41" s="148"/>
      <c r="AV41" s="148"/>
    </row>
    <row r="42" spans="1:48" ht="15" customHeight="1" thickBot="1" thickTop="1">
      <c r="A42" s="151"/>
      <c r="B42" s="151"/>
      <c r="C42" s="151"/>
      <c r="D42" s="151"/>
      <c r="E42" s="151"/>
      <c r="F42" s="151"/>
      <c r="G42" s="148"/>
      <c r="H42" s="148"/>
      <c r="I42" s="148"/>
      <c r="J42" s="115"/>
      <c r="K42" s="115"/>
      <c r="L42" s="157" t="s">
        <v>235</v>
      </c>
      <c r="M42" s="157"/>
      <c r="N42" s="166"/>
      <c r="O42" s="118"/>
      <c r="P42" s="113"/>
      <c r="Q42" s="101"/>
      <c r="R42" s="161" t="s">
        <v>395</v>
      </c>
      <c r="S42" s="161"/>
      <c r="T42" s="159"/>
      <c r="U42" s="131"/>
      <c r="V42" s="100"/>
      <c r="W42" s="131"/>
      <c r="X42" s="100"/>
      <c r="Y42" s="100"/>
      <c r="Z42" s="101"/>
      <c r="AA42" s="103"/>
      <c r="AB42" s="100"/>
      <c r="AC42" s="158" t="s">
        <v>397</v>
      </c>
      <c r="AD42" s="159"/>
      <c r="AE42" s="159"/>
      <c r="AF42" s="101"/>
      <c r="AG42" s="101"/>
      <c r="AH42" s="101"/>
      <c r="AI42" s="156" t="s">
        <v>240</v>
      </c>
      <c r="AJ42" s="157"/>
      <c r="AK42" s="157"/>
      <c r="AL42" s="115"/>
      <c r="AM42" s="115"/>
      <c r="AN42" s="151"/>
      <c r="AO42" s="151"/>
      <c r="AP42" s="151"/>
      <c r="AQ42" s="151"/>
      <c r="AR42" s="151"/>
      <c r="AS42" s="151"/>
      <c r="AT42" s="148"/>
      <c r="AU42" s="148"/>
      <c r="AV42" s="148"/>
    </row>
    <row r="43" spans="1:48" ht="15" customHeight="1" thickTop="1">
      <c r="A43" s="151">
        <v>15</v>
      </c>
      <c r="B43" s="151" t="str">
        <f>IF(ISERROR(VLOOKUP(A43,'参加チーム'!$A:$B,2,FALSE))=TRUE,"",VLOOKUP(A43,'参加チーム'!$A:$B,2,FALSE))</f>
        <v>鶴見少年サッカークラブ</v>
      </c>
      <c r="C43" s="151"/>
      <c r="D43" s="151"/>
      <c r="E43" s="151"/>
      <c r="F43" s="151"/>
      <c r="G43" s="148" t="s">
        <v>195</v>
      </c>
      <c r="H43" s="148"/>
      <c r="I43" s="148"/>
      <c r="J43" s="99"/>
      <c r="K43" s="101"/>
      <c r="L43" s="161" t="s">
        <v>171</v>
      </c>
      <c r="M43" s="161"/>
      <c r="N43" s="167"/>
      <c r="O43" s="100"/>
      <c r="P43" s="100"/>
      <c r="Q43" s="131"/>
      <c r="R43" s="100"/>
      <c r="S43" s="101"/>
      <c r="T43" s="100"/>
      <c r="U43" s="131"/>
      <c r="V43" s="100"/>
      <c r="W43" s="131"/>
      <c r="X43" s="100"/>
      <c r="Y43" s="100"/>
      <c r="Z43" s="101"/>
      <c r="AA43" s="103"/>
      <c r="AB43" s="100"/>
      <c r="AC43" s="103"/>
      <c r="AD43" s="100"/>
      <c r="AE43" s="100"/>
      <c r="AF43" s="101"/>
      <c r="AG43" s="122"/>
      <c r="AH43" s="121"/>
      <c r="AI43" s="158" t="s">
        <v>107</v>
      </c>
      <c r="AJ43" s="159"/>
      <c r="AK43" s="159"/>
      <c r="AL43" s="101"/>
      <c r="AM43" s="99"/>
      <c r="AN43" s="151">
        <v>64</v>
      </c>
      <c r="AO43" s="151" t="str">
        <f>IF(ISERROR(VLOOKUP(AN43,'参加チーム'!$A:$B,2,FALSE))=TRUE,"",VLOOKUP(AN43,'参加チーム'!$A:$B,2,FALSE))</f>
        <v>杵築東ＦＣ</v>
      </c>
      <c r="AP43" s="151"/>
      <c r="AQ43" s="151"/>
      <c r="AR43" s="151"/>
      <c r="AS43" s="151"/>
      <c r="AT43" s="148" t="s">
        <v>188</v>
      </c>
      <c r="AU43" s="148"/>
      <c r="AV43" s="148"/>
    </row>
    <row r="44" spans="1:48" ht="15" customHeight="1" thickBot="1">
      <c r="A44" s="151"/>
      <c r="B44" s="151"/>
      <c r="C44" s="151"/>
      <c r="D44" s="151"/>
      <c r="E44" s="151"/>
      <c r="F44" s="151"/>
      <c r="G44" s="148"/>
      <c r="H44" s="148"/>
      <c r="I44" s="148"/>
      <c r="J44" s="164" t="s">
        <v>54</v>
      </c>
      <c r="K44" s="165"/>
      <c r="L44" s="172" t="s">
        <v>343</v>
      </c>
      <c r="M44" s="170"/>
      <c r="N44" s="173"/>
      <c r="O44" s="100"/>
      <c r="P44" s="100"/>
      <c r="Q44" s="131"/>
      <c r="R44" s="100"/>
      <c r="S44" s="101"/>
      <c r="T44" s="100"/>
      <c r="U44" s="131"/>
      <c r="V44" s="100"/>
      <c r="W44" s="131"/>
      <c r="X44" s="100"/>
      <c r="Y44" s="100"/>
      <c r="Z44" s="101"/>
      <c r="AA44" s="103"/>
      <c r="AB44" s="100"/>
      <c r="AC44" s="103"/>
      <c r="AD44" s="100"/>
      <c r="AE44" s="100"/>
      <c r="AF44" s="101"/>
      <c r="AG44" s="103"/>
      <c r="AH44" s="100"/>
      <c r="AI44" s="172" t="s">
        <v>359</v>
      </c>
      <c r="AJ44" s="170"/>
      <c r="AK44" s="173"/>
      <c r="AL44" s="192" t="s">
        <v>198</v>
      </c>
      <c r="AM44" s="164"/>
      <c r="AN44" s="151"/>
      <c r="AO44" s="151"/>
      <c r="AP44" s="151"/>
      <c r="AQ44" s="151"/>
      <c r="AR44" s="151"/>
      <c r="AS44" s="151"/>
      <c r="AT44" s="148"/>
      <c r="AU44" s="148"/>
      <c r="AV44" s="148"/>
    </row>
    <row r="45" spans="1:48" ht="15" customHeight="1" thickBot="1" thickTop="1">
      <c r="A45" s="151">
        <v>16</v>
      </c>
      <c r="B45" s="151" t="str">
        <f>IF(ISERROR(VLOOKUP(A45,'参加チーム'!$A:$B,2,FALSE))=TRUE,"",VLOOKUP(A45,'参加チーム'!$A:$B,2,FALSE))</f>
        <v>金池長浜サッカースポーツ少年団</v>
      </c>
      <c r="C45" s="151"/>
      <c r="D45" s="151"/>
      <c r="E45" s="151"/>
      <c r="F45" s="151"/>
      <c r="G45" s="148" t="s">
        <v>196</v>
      </c>
      <c r="H45" s="148"/>
      <c r="I45" s="148"/>
      <c r="J45" s="170" t="s">
        <v>160</v>
      </c>
      <c r="K45" s="171"/>
      <c r="L45" s="100"/>
      <c r="M45" s="100"/>
      <c r="N45" s="101"/>
      <c r="O45" s="100"/>
      <c r="P45" s="100"/>
      <c r="Q45" s="131"/>
      <c r="R45" s="100"/>
      <c r="S45" s="101"/>
      <c r="T45" s="100"/>
      <c r="U45" s="131"/>
      <c r="V45" s="100"/>
      <c r="W45" s="131"/>
      <c r="X45" s="100"/>
      <c r="Y45" s="100"/>
      <c r="Z45" s="101"/>
      <c r="AA45" s="103"/>
      <c r="AB45" s="100"/>
      <c r="AC45" s="103"/>
      <c r="AD45" s="100"/>
      <c r="AE45" s="100"/>
      <c r="AF45" s="101"/>
      <c r="AG45" s="103"/>
      <c r="AH45" s="100"/>
      <c r="AI45" s="100"/>
      <c r="AJ45" s="100"/>
      <c r="AK45" s="101"/>
      <c r="AL45" s="181" t="s">
        <v>215</v>
      </c>
      <c r="AM45" s="170"/>
      <c r="AN45" s="151">
        <v>65</v>
      </c>
      <c r="AO45" s="151" t="str">
        <f>IF(ISERROR(VLOOKUP(AN45,'参加チーム'!$A:$B,2,FALSE))=TRUE,"",VLOOKUP(AN45,'参加チーム'!$A:$B,2,FALSE))</f>
        <v>カティオーラフットボールクラブ七瀬</v>
      </c>
      <c r="AP45" s="151"/>
      <c r="AQ45" s="151"/>
      <c r="AR45" s="151"/>
      <c r="AS45" s="151"/>
      <c r="AT45" s="148" t="s">
        <v>196</v>
      </c>
      <c r="AU45" s="148"/>
      <c r="AV45" s="148"/>
    </row>
    <row r="46" spans="1:48" ht="15" customHeight="1" thickBot="1" thickTop="1">
      <c r="A46" s="151"/>
      <c r="B46" s="151"/>
      <c r="C46" s="151"/>
      <c r="D46" s="151"/>
      <c r="E46" s="151"/>
      <c r="F46" s="151"/>
      <c r="G46" s="148"/>
      <c r="H46" s="148"/>
      <c r="I46" s="148"/>
      <c r="J46" s="101"/>
      <c r="K46" s="101"/>
      <c r="L46" s="101"/>
      <c r="M46" s="101"/>
      <c r="N46" s="183" t="s">
        <v>236</v>
      </c>
      <c r="O46" s="183"/>
      <c r="P46" s="183"/>
      <c r="Q46" s="118"/>
      <c r="R46" s="113"/>
      <c r="S46" s="101"/>
      <c r="T46" s="100"/>
      <c r="U46" s="131"/>
      <c r="V46" s="100"/>
      <c r="W46" s="131"/>
      <c r="X46" s="100"/>
      <c r="Y46" s="100"/>
      <c r="Z46" s="101"/>
      <c r="AA46" s="103"/>
      <c r="AB46" s="100"/>
      <c r="AC46" s="103"/>
      <c r="AD46" s="100"/>
      <c r="AE46" s="100"/>
      <c r="AF46" s="101"/>
      <c r="AG46" s="158" t="s">
        <v>240</v>
      </c>
      <c r="AH46" s="159"/>
      <c r="AI46" s="159"/>
      <c r="AJ46" s="100"/>
      <c r="AK46" s="101"/>
      <c r="AL46" s="101"/>
      <c r="AM46" s="101"/>
      <c r="AN46" s="151"/>
      <c r="AO46" s="151"/>
      <c r="AP46" s="151"/>
      <c r="AQ46" s="151"/>
      <c r="AR46" s="151"/>
      <c r="AS46" s="151"/>
      <c r="AT46" s="148"/>
      <c r="AU46" s="148"/>
      <c r="AV46" s="148"/>
    </row>
    <row r="47" spans="1:48" ht="15" customHeight="1" thickBot="1" thickTop="1">
      <c r="A47" s="151">
        <v>17</v>
      </c>
      <c r="B47" s="151" t="str">
        <f>IF(ISERROR(VLOOKUP(A47,'参加チーム'!$A:$B,2,FALSE))=TRUE,"",VLOOKUP(A47,'参加チーム'!$A:$B,2,FALSE))</f>
        <v>豊川サッカークラブ</v>
      </c>
      <c r="C47" s="151"/>
      <c r="D47" s="151"/>
      <c r="E47" s="151"/>
      <c r="F47" s="151"/>
      <c r="G47" s="148" t="s">
        <v>193</v>
      </c>
      <c r="H47" s="148"/>
      <c r="I47" s="148"/>
      <c r="J47" s="99"/>
      <c r="K47" s="101"/>
      <c r="L47" s="101"/>
      <c r="M47" s="101"/>
      <c r="N47" s="183" t="s">
        <v>109</v>
      </c>
      <c r="O47" s="183"/>
      <c r="P47" s="184"/>
      <c r="Q47" s="103"/>
      <c r="R47" s="102"/>
      <c r="S47" s="103"/>
      <c r="T47" s="100"/>
      <c r="U47" s="131"/>
      <c r="V47" s="100"/>
      <c r="W47" s="131"/>
      <c r="X47" s="100"/>
      <c r="Y47" s="100"/>
      <c r="Z47" s="101"/>
      <c r="AA47" s="103"/>
      <c r="AB47" s="100"/>
      <c r="AC47" s="103"/>
      <c r="AD47" s="100"/>
      <c r="AE47" s="122"/>
      <c r="AF47" s="116"/>
      <c r="AG47" s="159" t="s">
        <v>109</v>
      </c>
      <c r="AH47" s="159"/>
      <c r="AI47" s="159"/>
      <c r="AJ47" s="100"/>
      <c r="AK47" s="101"/>
      <c r="AL47" s="101"/>
      <c r="AM47" s="101"/>
      <c r="AN47" s="151">
        <v>66</v>
      </c>
      <c r="AO47" s="151" t="str">
        <f>IF(ISERROR(VLOOKUP(AN47,'参加チーム'!$A:$B,2,FALSE))=TRUE,"",VLOOKUP(AN47,'参加チーム'!$A:$B,2,FALSE))</f>
        <v>下毛ＦＣ</v>
      </c>
      <c r="AP47" s="151"/>
      <c r="AQ47" s="151"/>
      <c r="AR47" s="151"/>
      <c r="AS47" s="151"/>
      <c r="AT47" s="148" t="s">
        <v>186</v>
      </c>
      <c r="AU47" s="148"/>
      <c r="AV47" s="148"/>
    </row>
    <row r="48" spans="1:48" ht="15" customHeight="1" thickBot="1" thickTop="1">
      <c r="A48" s="151"/>
      <c r="B48" s="151"/>
      <c r="C48" s="151"/>
      <c r="D48" s="151"/>
      <c r="E48" s="151"/>
      <c r="F48" s="151"/>
      <c r="G48" s="148"/>
      <c r="H48" s="148"/>
      <c r="I48" s="148"/>
      <c r="J48" s="164" t="s">
        <v>199</v>
      </c>
      <c r="K48" s="165"/>
      <c r="L48" s="103"/>
      <c r="M48" s="100"/>
      <c r="N48" s="160" t="s">
        <v>373</v>
      </c>
      <c r="O48" s="160"/>
      <c r="P48" s="162"/>
      <c r="Q48" s="103"/>
      <c r="R48" s="102"/>
      <c r="S48" s="103"/>
      <c r="T48" s="100"/>
      <c r="U48" s="131"/>
      <c r="V48" s="100"/>
      <c r="W48" s="131"/>
      <c r="X48" s="100"/>
      <c r="Y48" s="100"/>
      <c r="Z48" s="101"/>
      <c r="AA48" s="103"/>
      <c r="AB48" s="100"/>
      <c r="AC48" s="103"/>
      <c r="AD48" s="100"/>
      <c r="AE48" s="103"/>
      <c r="AF48" s="130"/>
      <c r="AG48" s="159" t="s">
        <v>381</v>
      </c>
      <c r="AH48" s="159"/>
      <c r="AI48" s="159"/>
      <c r="AJ48" s="100"/>
      <c r="AK48" s="101"/>
      <c r="AL48" s="156" t="s">
        <v>197</v>
      </c>
      <c r="AM48" s="157"/>
      <c r="AN48" s="151"/>
      <c r="AO48" s="151"/>
      <c r="AP48" s="151"/>
      <c r="AQ48" s="151"/>
      <c r="AR48" s="151"/>
      <c r="AS48" s="151"/>
      <c r="AT48" s="148"/>
      <c r="AU48" s="148"/>
      <c r="AV48" s="148"/>
    </row>
    <row r="49" spans="1:48" ht="15" customHeight="1" thickBot="1" thickTop="1">
      <c r="A49" s="151">
        <v>18</v>
      </c>
      <c r="B49" s="151" t="str">
        <f>IF(ISERROR(VLOOKUP(A49,'参加チーム'!$A:$B,2,FALSE))=TRUE,"",VLOOKUP(A49,'参加チーム'!$A:$B,2,FALSE))</f>
        <v>大分トリニータタートルズ</v>
      </c>
      <c r="C49" s="151"/>
      <c r="D49" s="151"/>
      <c r="E49" s="151"/>
      <c r="F49" s="151"/>
      <c r="G49" s="148" t="s">
        <v>196</v>
      </c>
      <c r="H49" s="148"/>
      <c r="I49" s="148"/>
      <c r="J49" s="170" t="s">
        <v>161</v>
      </c>
      <c r="K49" s="171"/>
      <c r="L49" s="156" t="s">
        <v>236</v>
      </c>
      <c r="M49" s="157"/>
      <c r="N49" s="180"/>
      <c r="O49" s="100"/>
      <c r="P49" s="102"/>
      <c r="Q49" s="103"/>
      <c r="R49" s="102"/>
      <c r="S49" s="103"/>
      <c r="T49" s="100"/>
      <c r="U49" s="131"/>
      <c r="V49" s="100"/>
      <c r="W49" s="131"/>
      <c r="X49" s="100"/>
      <c r="Y49" s="100"/>
      <c r="Z49" s="101"/>
      <c r="AA49" s="103"/>
      <c r="AB49" s="100"/>
      <c r="AC49" s="103"/>
      <c r="AD49" s="100"/>
      <c r="AE49" s="103"/>
      <c r="AF49" s="130"/>
      <c r="AG49" s="100"/>
      <c r="AH49" s="130"/>
      <c r="AI49" s="157" t="s">
        <v>240</v>
      </c>
      <c r="AJ49" s="157"/>
      <c r="AK49" s="180"/>
      <c r="AL49" s="187" t="s">
        <v>216</v>
      </c>
      <c r="AM49" s="174"/>
      <c r="AN49" s="151">
        <v>67</v>
      </c>
      <c r="AO49" s="151" t="str">
        <f>IF(ISERROR(VLOOKUP(AN49,'参加チーム'!$A:$B,2,FALSE))=TRUE,"",VLOOKUP(AN49,'参加チーム'!$A:$B,2,FALSE))</f>
        <v>明治サッカースポーツ少年団</v>
      </c>
      <c r="AP49" s="151"/>
      <c r="AQ49" s="151"/>
      <c r="AR49" s="151"/>
      <c r="AS49" s="151"/>
      <c r="AT49" s="148" t="s">
        <v>196</v>
      </c>
      <c r="AU49" s="148"/>
      <c r="AV49" s="148"/>
    </row>
    <row r="50" spans="1:48" ht="15" customHeight="1" thickBot="1" thickTop="1">
      <c r="A50" s="151"/>
      <c r="B50" s="151"/>
      <c r="C50" s="151"/>
      <c r="D50" s="151"/>
      <c r="E50" s="151"/>
      <c r="F50" s="151"/>
      <c r="G50" s="148"/>
      <c r="H50" s="148"/>
      <c r="I50" s="148"/>
      <c r="J50" s="101"/>
      <c r="K50" s="100"/>
      <c r="L50" s="159" t="s">
        <v>108</v>
      </c>
      <c r="M50" s="159"/>
      <c r="N50" s="167"/>
      <c r="O50" s="119"/>
      <c r="P50" s="120"/>
      <c r="Q50" s="103"/>
      <c r="R50" s="102"/>
      <c r="S50" s="103"/>
      <c r="T50" s="100"/>
      <c r="U50" s="131"/>
      <c r="V50" s="100"/>
      <c r="W50" s="131"/>
      <c r="X50" s="100"/>
      <c r="Y50" s="100"/>
      <c r="Z50" s="101"/>
      <c r="AA50" s="103"/>
      <c r="AB50" s="100"/>
      <c r="AC50" s="103"/>
      <c r="AD50" s="100"/>
      <c r="AE50" s="103"/>
      <c r="AF50" s="130"/>
      <c r="AG50" s="113"/>
      <c r="AH50" s="114"/>
      <c r="AI50" s="159" t="s">
        <v>108</v>
      </c>
      <c r="AJ50" s="159"/>
      <c r="AK50" s="159"/>
      <c r="AL50" s="101"/>
      <c r="AM50" s="101"/>
      <c r="AN50" s="151"/>
      <c r="AO50" s="151"/>
      <c r="AP50" s="151"/>
      <c r="AQ50" s="151"/>
      <c r="AR50" s="151"/>
      <c r="AS50" s="151"/>
      <c r="AT50" s="148"/>
      <c r="AU50" s="148"/>
      <c r="AV50" s="148"/>
    </row>
    <row r="51" spans="1:48" ht="15" customHeight="1" thickBot="1" thickTop="1">
      <c r="A51" s="151">
        <v>19</v>
      </c>
      <c r="B51" s="151" t="str">
        <f>IF(ISERROR(VLOOKUP(A51,'参加チーム'!$A:$B,2,FALSE))=TRUE,"",VLOOKUP(A51,'参加チーム'!$A:$B,2,FALSE))</f>
        <v>北郡坂ノ市サッカースポーツ少年団</v>
      </c>
      <c r="C51" s="151"/>
      <c r="D51" s="151"/>
      <c r="E51" s="151"/>
      <c r="F51" s="151"/>
      <c r="G51" s="148" t="s">
        <v>196</v>
      </c>
      <c r="H51" s="148"/>
      <c r="I51" s="148"/>
      <c r="J51" s="113"/>
      <c r="K51" s="113"/>
      <c r="L51" s="170" t="s">
        <v>344</v>
      </c>
      <c r="M51" s="170"/>
      <c r="N51" s="171"/>
      <c r="O51" s="100"/>
      <c r="P51" s="101"/>
      <c r="Q51" s="101"/>
      <c r="R51" s="102"/>
      <c r="S51" s="103"/>
      <c r="T51" s="100"/>
      <c r="U51" s="131"/>
      <c r="V51" s="100"/>
      <c r="W51" s="131"/>
      <c r="X51" s="100"/>
      <c r="Y51" s="100"/>
      <c r="Z51" s="101"/>
      <c r="AA51" s="103"/>
      <c r="AB51" s="100"/>
      <c r="AC51" s="103"/>
      <c r="AD51" s="100"/>
      <c r="AE51" s="103"/>
      <c r="AF51" s="100"/>
      <c r="AG51" s="100"/>
      <c r="AH51" s="101"/>
      <c r="AI51" s="187" t="s">
        <v>360</v>
      </c>
      <c r="AJ51" s="174"/>
      <c r="AK51" s="174"/>
      <c r="AL51" s="99"/>
      <c r="AM51" s="99"/>
      <c r="AN51" s="151">
        <v>68</v>
      </c>
      <c r="AO51" s="151" t="str">
        <f>IF(ISERROR(VLOOKUP(AN51,'参加チーム'!$A:$B,2,FALSE))=TRUE,"",VLOOKUP(AN51,'参加チーム'!$A:$B,2,FALSE))</f>
        <v>カティオーラフットボールクラブ　高城</v>
      </c>
      <c r="AP51" s="151"/>
      <c r="AQ51" s="151"/>
      <c r="AR51" s="151"/>
      <c r="AS51" s="151"/>
      <c r="AT51" s="148" t="s">
        <v>196</v>
      </c>
      <c r="AU51" s="148"/>
      <c r="AV51" s="148"/>
    </row>
    <row r="52" spans="1:48" ht="15" customHeight="1" thickBot="1" thickTop="1">
      <c r="A52" s="151"/>
      <c r="B52" s="151"/>
      <c r="C52" s="151"/>
      <c r="D52" s="151"/>
      <c r="E52" s="151"/>
      <c r="F52" s="151"/>
      <c r="G52" s="148"/>
      <c r="H52" s="148"/>
      <c r="I52" s="148"/>
      <c r="J52" s="101"/>
      <c r="K52" s="101"/>
      <c r="L52" s="101"/>
      <c r="M52" s="101"/>
      <c r="N52" s="101"/>
      <c r="O52" s="101"/>
      <c r="P52" s="160" t="s">
        <v>176</v>
      </c>
      <c r="Q52" s="160"/>
      <c r="R52" s="162"/>
      <c r="S52" s="103"/>
      <c r="T52" s="100"/>
      <c r="U52" s="131"/>
      <c r="V52" s="100"/>
      <c r="W52" s="131"/>
      <c r="X52" s="100"/>
      <c r="Y52" s="100"/>
      <c r="Z52" s="101"/>
      <c r="AA52" s="103"/>
      <c r="AB52" s="100"/>
      <c r="AC52" s="103"/>
      <c r="AD52" s="100"/>
      <c r="AE52" s="169" t="s">
        <v>177</v>
      </c>
      <c r="AF52" s="160"/>
      <c r="AG52" s="160"/>
      <c r="AH52" s="101"/>
      <c r="AI52" s="101"/>
      <c r="AJ52" s="101"/>
      <c r="AK52" s="101"/>
      <c r="AL52" s="101"/>
      <c r="AM52" s="101"/>
      <c r="AN52" s="151"/>
      <c r="AO52" s="151"/>
      <c r="AP52" s="151"/>
      <c r="AQ52" s="151"/>
      <c r="AR52" s="151"/>
      <c r="AS52" s="151"/>
      <c r="AT52" s="148"/>
      <c r="AU52" s="148"/>
      <c r="AV52" s="148"/>
    </row>
    <row r="53" spans="1:48" ht="15" customHeight="1" thickBot="1" thickTop="1">
      <c r="A53" s="151">
        <v>20</v>
      </c>
      <c r="B53" s="151" t="str">
        <f>IF(ISERROR(VLOOKUP(A53,'参加チーム'!$A:$B,2,FALSE))=TRUE,"",VLOOKUP(A53,'参加チーム'!$A:$B,2,FALSE))</f>
        <v>鶴居ＳＳＳ</v>
      </c>
      <c r="C53" s="151"/>
      <c r="D53" s="151"/>
      <c r="E53" s="151"/>
      <c r="F53" s="151"/>
      <c r="G53" s="148" t="s">
        <v>186</v>
      </c>
      <c r="H53" s="148"/>
      <c r="I53" s="148"/>
      <c r="J53" s="100"/>
      <c r="K53" s="101"/>
      <c r="L53" s="101"/>
      <c r="M53" s="101"/>
      <c r="N53" s="101"/>
      <c r="O53" s="101"/>
      <c r="P53" s="161" t="s">
        <v>108</v>
      </c>
      <c r="Q53" s="161"/>
      <c r="R53" s="159"/>
      <c r="S53" s="129"/>
      <c r="T53" s="123"/>
      <c r="U53" s="101"/>
      <c r="V53" s="100"/>
      <c r="W53" s="131"/>
      <c r="X53" s="100"/>
      <c r="Y53" s="100"/>
      <c r="Z53" s="101"/>
      <c r="AA53" s="103"/>
      <c r="AB53" s="100"/>
      <c r="AC53" s="123"/>
      <c r="AD53" s="124"/>
      <c r="AE53" s="159" t="s">
        <v>108</v>
      </c>
      <c r="AF53" s="159"/>
      <c r="AG53" s="159"/>
      <c r="AH53" s="101"/>
      <c r="AI53" s="101"/>
      <c r="AJ53" s="101"/>
      <c r="AK53" s="101"/>
      <c r="AL53" s="101"/>
      <c r="AM53" s="101"/>
      <c r="AN53" s="151">
        <v>69</v>
      </c>
      <c r="AO53" s="151" t="str">
        <f>IF(ISERROR(VLOOKUP(AN53,'参加チーム'!$A:$B,2,FALSE))=TRUE,"",VLOOKUP(AN53,'参加チーム'!$A:$B,2,FALSE))</f>
        <v>ＦＣ　ＲＥＧＡＴＥ</v>
      </c>
      <c r="AP53" s="151"/>
      <c r="AQ53" s="151"/>
      <c r="AR53" s="151"/>
      <c r="AS53" s="151"/>
      <c r="AT53" s="148" t="s">
        <v>196</v>
      </c>
      <c r="AU53" s="148"/>
      <c r="AV53" s="148"/>
    </row>
    <row r="54" spans="1:48" ht="15" customHeight="1" thickBot="1" thickTop="1">
      <c r="A54" s="151"/>
      <c r="B54" s="151"/>
      <c r="C54" s="151"/>
      <c r="D54" s="151"/>
      <c r="E54" s="151"/>
      <c r="F54" s="151"/>
      <c r="G54" s="148"/>
      <c r="H54" s="148"/>
      <c r="I54" s="148"/>
      <c r="J54" s="115"/>
      <c r="K54" s="115"/>
      <c r="L54" s="157" t="s">
        <v>237</v>
      </c>
      <c r="M54" s="157"/>
      <c r="N54" s="166"/>
      <c r="O54" s="100"/>
      <c r="P54" s="161" t="s">
        <v>388</v>
      </c>
      <c r="Q54" s="161"/>
      <c r="R54" s="159"/>
      <c r="S54" s="131"/>
      <c r="T54" s="100"/>
      <c r="U54" s="101"/>
      <c r="V54" s="100"/>
      <c r="W54" s="131"/>
      <c r="X54" s="100"/>
      <c r="Y54" s="100"/>
      <c r="Z54" s="101"/>
      <c r="AA54" s="103"/>
      <c r="AB54" s="100"/>
      <c r="AC54" s="100"/>
      <c r="AD54" s="130"/>
      <c r="AE54" s="159" t="s">
        <v>392</v>
      </c>
      <c r="AF54" s="159"/>
      <c r="AG54" s="159"/>
      <c r="AH54" s="101"/>
      <c r="AI54" s="156" t="s">
        <v>240</v>
      </c>
      <c r="AJ54" s="157"/>
      <c r="AK54" s="157"/>
      <c r="AL54" s="115"/>
      <c r="AM54" s="115"/>
      <c r="AN54" s="151"/>
      <c r="AO54" s="151"/>
      <c r="AP54" s="151"/>
      <c r="AQ54" s="151"/>
      <c r="AR54" s="151"/>
      <c r="AS54" s="151"/>
      <c r="AT54" s="148"/>
      <c r="AU54" s="148"/>
      <c r="AV54" s="148"/>
    </row>
    <row r="55" spans="1:48" ht="15" customHeight="1" thickBot="1" thickTop="1">
      <c r="A55" s="151">
        <v>21</v>
      </c>
      <c r="B55" s="151" t="str">
        <f>IF(ISERROR(VLOOKUP(A55,'参加チーム'!$A:$B,2,FALSE))=TRUE,"",VLOOKUP(A55,'参加チーム'!$A:$B,2,FALSE))</f>
        <v>石井ジュニアサッカークラブ</v>
      </c>
      <c r="C55" s="151"/>
      <c r="D55" s="151"/>
      <c r="E55" s="151"/>
      <c r="F55" s="151"/>
      <c r="G55" s="148" t="s">
        <v>187</v>
      </c>
      <c r="H55" s="148"/>
      <c r="I55" s="148"/>
      <c r="J55" s="100"/>
      <c r="K55" s="101"/>
      <c r="L55" s="161" t="s">
        <v>172</v>
      </c>
      <c r="M55" s="161"/>
      <c r="N55" s="167"/>
      <c r="O55" s="122"/>
      <c r="P55" s="121"/>
      <c r="Q55" s="100"/>
      <c r="R55" s="100"/>
      <c r="S55" s="131"/>
      <c r="T55" s="100"/>
      <c r="U55" s="101"/>
      <c r="V55" s="100"/>
      <c r="W55" s="131"/>
      <c r="X55" s="100"/>
      <c r="Y55" s="100"/>
      <c r="Z55" s="101"/>
      <c r="AA55" s="103"/>
      <c r="AB55" s="100"/>
      <c r="AC55" s="100"/>
      <c r="AD55" s="130"/>
      <c r="AE55" s="100"/>
      <c r="AF55" s="100"/>
      <c r="AG55" s="122"/>
      <c r="AH55" s="121"/>
      <c r="AI55" s="158" t="s">
        <v>110</v>
      </c>
      <c r="AJ55" s="159"/>
      <c r="AK55" s="159"/>
      <c r="AL55" s="101"/>
      <c r="AM55" s="100"/>
      <c r="AN55" s="151">
        <v>70</v>
      </c>
      <c r="AO55" s="151" t="str">
        <f>IF(ISERROR(VLOOKUP(AN55,'参加チーム'!$A:$B,2,FALSE))=TRUE,"",VLOOKUP(AN55,'参加チーム'!$A:$B,2,FALSE))</f>
        <v>スマイス　セレソン　スポーツクラブ</v>
      </c>
      <c r="AP55" s="151"/>
      <c r="AQ55" s="151"/>
      <c r="AR55" s="151"/>
      <c r="AS55" s="151"/>
      <c r="AT55" s="148" t="s">
        <v>196</v>
      </c>
      <c r="AU55" s="148"/>
      <c r="AV55" s="148"/>
    </row>
    <row r="56" spans="1:48" ht="15" customHeight="1" thickBot="1" thickTop="1">
      <c r="A56" s="151"/>
      <c r="B56" s="151"/>
      <c r="C56" s="151"/>
      <c r="D56" s="151"/>
      <c r="E56" s="151"/>
      <c r="F56" s="151"/>
      <c r="G56" s="148"/>
      <c r="H56" s="148"/>
      <c r="I56" s="148"/>
      <c r="J56" s="157" t="s">
        <v>55</v>
      </c>
      <c r="K56" s="166"/>
      <c r="L56" s="181" t="s">
        <v>345</v>
      </c>
      <c r="M56" s="170"/>
      <c r="N56" s="173"/>
      <c r="O56" s="100"/>
      <c r="P56" s="102"/>
      <c r="Q56" s="100"/>
      <c r="R56" s="100"/>
      <c r="S56" s="131"/>
      <c r="T56" s="100"/>
      <c r="U56" s="101"/>
      <c r="V56" s="100"/>
      <c r="W56" s="131"/>
      <c r="X56" s="100"/>
      <c r="Y56" s="100"/>
      <c r="Z56" s="101"/>
      <c r="AA56" s="103"/>
      <c r="AB56" s="100"/>
      <c r="AC56" s="100"/>
      <c r="AD56" s="130"/>
      <c r="AE56" s="100"/>
      <c r="AF56" s="100"/>
      <c r="AG56" s="103"/>
      <c r="AH56" s="100"/>
      <c r="AI56" s="172" t="s">
        <v>361</v>
      </c>
      <c r="AJ56" s="170"/>
      <c r="AK56" s="171"/>
      <c r="AL56" s="156" t="s">
        <v>55</v>
      </c>
      <c r="AM56" s="157"/>
      <c r="AN56" s="151"/>
      <c r="AO56" s="151"/>
      <c r="AP56" s="151"/>
      <c r="AQ56" s="151"/>
      <c r="AR56" s="151"/>
      <c r="AS56" s="151"/>
      <c r="AT56" s="148"/>
      <c r="AU56" s="148"/>
      <c r="AV56" s="148"/>
    </row>
    <row r="57" spans="1:48" ht="15" customHeight="1" thickTop="1">
      <c r="A57" s="151">
        <v>22</v>
      </c>
      <c r="B57" s="151" t="str">
        <f>IF(ISERROR(VLOOKUP(A57,'参加チーム'!$A:$B,2,FALSE))=TRUE,"",VLOOKUP(A57,'参加チーム'!$A:$B,2,FALSE))</f>
        <v>スマイスＦＣ</v>
      </c>
      <c r="C57" s="151"/>
      <c r="D57" s="151"/>
      <c r="E57" s="151"/>
      <c r="F57" s="151"/>
      <c r="G57" s="148" t="s">
        <v>189</v>
      </c>
      <c r="H57" s="148"/>
      <c r="I57" s="148"/>
      <c r="J57" s="174" t="s">
        <v>162</v>
      </c>
      <c r="K57" s="175"/>
      <c r="L57" s="100"/>
      <c r="M57" s="100"/>
      <c r="N57" s="101"/>
      <c r="O57" s="100"/>
      <c r="P57" s="102"/>
      <c r="Q57" s="100"/>
      <c r="R57" s="100"/>
      <c r="S57" s="131"/>
      <c r="T57" s="100"/>
      <c r="U57" s="101"/>
      <c r="V57" s="100"/>
      <c r="W57" s="131"/>
      <c r="X57" s="100"/>
      <c r="Y57" s="100"/>
      <c r="Z57" s="101"/>
      <c r="AA57" s="103"/>
      <c r="AB57" s="100"/>
      <c r="AC57" s="100"/>
      <c r="AD57" s="130"/>
      <c r="AE57" s="100"/>
      <c r="AF57" s="100"/>
      <c r="AG57" s="103"/>
      <c r="AH57" s="100"/>
      <c r="AI57" s="100"/>
      <c r="AJ57" s="100"/>
      <c r="AK57" s="101"/>
      <c r="AL57" s="187" t="s">
        <v>217</v>
      </c>
      <c r="AM57" s="174"/>
      <c r="AN57" s="151">
        <v>71</v>
      </c>
      <c r="AO57" s="151" t="str">
        <f>IF(ISERROR(VLOOKUP(AN57,'参加チーム'!$A:$B,2,FALSE))=TRUE,"",VLOOKUP(AN57,'参加チーム'!$A:$B,2,FALSE))</f>
        <v>朝日ＦＣ</v>
      </c>
      <c r="AP57" s="151"/>
      <c r="AQ57" s="151"/>
      <c r="AR57" s="151"/>
      <c r="AS57" s="151"/>
      <c r="AT57" s="148" t="s">
        <v>189</v>
      </c>
      <c r="AU57" s="148"/>
      <c r="AV57" s="148"/>
    </row>
    <row r="58" spans="1:48" ht="15" customHeight="1" thickBot="1">
      <c r="A58" s="151"/>
      <c r="B58" s="151"/>
      <c r="C58" s="151"/>
      <c r="D58" s="151"/>
      <c r="E58" s="151"/>
      <c r="F58" s="151"/>
      <c r="G58" s="148"/>
      <c r="H58" s="148"/>
      <c r="I58" s="148"/>
      <c r="J58" s="101"/>
      <c r="K58" s="101"/>
      <c r="L58" s="101"/>
      <c r="M58" s="101"/>
      <c r="N58" s="183" t="s">
        <v>236</v>
      </c>
      <c r="O58" s="183"/>
      <c r="P58" s="184"/>
      <c r="Q58" s="103"/>
      <c r="R58" s="100"/>
      <c r="S58" s="131"/>
      <c r="T58" s="100"/>
      <c r="U58" s="101"/>
      <c r="V58" s="100"/>
      <c r="W58" s="131"/>
      <c r="X58" s="100"/>
      <c r="Y58" s="100"/>
      <c r="Z58" s="101"/>
      <c r="AA58" s="103"/>
      <c r="AB58" s="100"/>
      <c r="AC58" s="100"/>
      <c r="AD58" s="130"/>
      <c r="AE58" s="100"/>
      <c r="AF58" s="100"/>
      <c r="AG58" s="158" t="s">
        <v>240</v>
      </c>
      <c r="AH58" s="159"/>
      <c r="AI58" s="159"/>
      <c r="AJ58" s="100"/>
      <c r="AK58" s="101"/>
      <c r="AL58" s="101"/>
      <c r="AM58" s="101"/>
      <c r="AN58" s="151"/>
      <c r="AO58" s="151"/>
      <c r="AP58" s="151"/>
      <c r="AQ58" s="151"/>
      <c r="AR58" s="151"/>
      <c r="AS58" s="151"/>
      <c r="AT58" s="148"/>
      <c r="AU58" s="148"/>
      <c r="AV58" s="148"/>
    </row>
    <row r="59" spans="1:48" ht="15" customHeight="1" thickBot="1" thickTop="1">
      <c r="A59" s="151">
        <v>23</v>
      </c>
      <c r="B59" s="151" t="str">
        <f>IF(ISERROR(VLOOKUP(A59,'参加チーム'!$A:$B,2,FALSE))=TRUE,"",VLOOKUP(A59,'参加チーム'!$A:$B,2,FALSE))</f>
        <v>ＦＣ安岐</v>
      </c>
      <c r="C59" s="151"/>
      <c r="D59" s="151"/>
      <c r="E59" s="151"/>
      <c r="F59" s="151"/>
      <c r="G59" s="148" t="s">
        <v>188</v>
      </c>
      <c r="H59" s="148"/>
      <c r="I59" s="148"/>
      <c r="J59" s="99"/>
      <c r="K59" s="101"/>
      <c r="L59" s="101"/>
      <c r="M59" s="101"/>
      <c r="N59" s="183" t="s">
        <v>112</v>
      </c>
      <c r="O59" s="183"/>
      <c r="P59" s="183"/>
      <c r="Q59" s="117"/>
      <c r="R59" s="115"/>
      <c r="S59" s="101"/>
      <c r="T59" s="101"/>
      <c r="U59" s="101"/>
      <c r="V59" s="100"/>
      <c r="W59" s="131"/>
      <c r="X59" s="100"/>
      <c r="Y59" s="100"/>
      <c r="Z59" s="101"/>
      <c r="AA59" s="103"/>
      <c r="AB59" s="100"/>
      <c r="AC59" s="100"/>
      <c r="AD59" s="101"/>
      <c r="AE59" s="115"/>
      <c r="AF59" s="116"/>
      <c r="AG59" s="159" t="s">
        <v>112</v>
      </c>
      <c r="AH59" s="159"/>
      <c r="AI59" s="159"/>
      <c r="AJ59" s="100"/>
      <c r="AK59" s="101"/>
      <c r="AL59" s="101"/>
      <c r="AM59" s="101"/>
      <c r="AN59" s="151">
        <v>72</v>
      </c>
      <c r="AO59" s="151" t="str">
        <f>IF(ISERROR(VLOOKUP(AN59,'参加チーム'!$A:$B,2,FALSE))=TRUE,"",VLOOKUP(AN59,'参加チーム'!$A:$B,2,FALSE))</f>
        <v>東陽フットボールクラブ</v>
      </c>
      <c r="AP59" s="151"/>
      <c r="AQ59" s="151"/>
      <c r="AR59" s="151"/>
      <c r="AS59" s="151"/>
      <c r="AT59" s="148" t="s">
        <v>196</v>
      </c>
      <c r="AU59" s="148"/>
      <c r="AV59" s="148"/>
    </row>
    <row r="60" spans="1:48" ht="15" customHeight="1" thickBot="1" thickTop="1">
      <c r="A60" s="151"/>
      <c r="B60" s="151"/>
      <c r="C60" s="151"/>
      <c r="D60" s="151"/>
      <c r="E60" s="151"/>
      <c r="F60" s="151"/>
      <c r="G60" s="148"/>
      <c r="H60" s="148"/>
      <c r="I60" s="148"/>
      <c r="J60" s="164" t="s">
        <v>198</v>
      </c>
      <c r="K60" s="165"/>
      <c r="L60" s="103"/>
      <c r="M60" s="100"/>
      <c r="N60" s="160" t="s">
        <v>374</v>
      </c>
      <c r="O60" s="160"/>
      <c r="P60" s="160"/>
      <c r="Q60" s="131"/>
      <c r="R60" s="100"/>
      <c r="S60" s="101"/>
      <c r="T60" s="101"/>
      <c r="U60" s="101"/>
      <c r="V60" s="100"/>
      <c r="W60" s="131"/>
      <c r="X60" s="100"/>
      <c r="Y60" s="100"/>
      <c r="Z60" s="101"/>
      <c r="AA60" s="103"/>
      <c r="AB60" s="100"/>
      <c r="AC60" s="100"/>
      <c r="AD60" s="101"/>
      <c r="AE60" s="100"/>
      <c r="AF60" s="130"/>
      <c r="AG60" s="159" t="s">
        <v>382</v>
      </c>
      <c r="AH60" s="159"/>
      <c r="AI60" s="159"/>
      <c r="AJ60" s="100"/>
      <c r="AK60" s="101"/>
      <c r="AL60" s="156" t="s">
        <v>57</v>
      </c>
      <c r="AM60" s="157"/>
      <c r="AN60" s="151"/>
      <c r="AO60" s="151"/>
      <c r="AP60" s="151"/>
      <c r="AQ60" s="151"/>
      <c r="AR60" s="151"/>
      <c r="AS60" s="151"/>
      <c r="AT60" s="148"/>
      <c r="AU60" s="148"/>
      <c r="AV60" s="148"/>
    </row>
    <row r="61" spans="1:48" ht="15" customHeight="1" thickBot="1" thickTop="1">
      <c r="A61" s="151">
        <v>24</v>
      </c>
      <c r="B61" s="151" t="str">
        <f>IF(ISERROR(VLOOKUP(A61,'参加チーム'!$A:$B,2,FALSE))=TRUE,"",VLOOKUP(A61,'参加チーム'!$A:$B,2,FALSE))</f>
        <v>桃園サッカースポーツ少年団</v>
      </c>
      <c r="C61" s="151"/>
      <c r="D61" s="151"/>
      <c r="E61" s="151"/>
      <c r="F61" s="151"/>
      <c r="G61" s="148" t="s">
        <v>196</v>
      </c>
      <c r="H61" s="148"/>
      <c r="I61" s="148"/>
      <c r="J61" s="170" t="s">
        <v>204</v>
      </c>
      <c r="K61" s="171"/>
      <c r="L61" s="156" t="s">
        <v>236</v>
      </c>
      <c r="M61" s="157"/>
      <c r="N61" s="180"/>
      <c r="O61" s="100"/>
      <c r="P61" s="100"/>
      <c r="Q61" s="131"/>
      <c r="R61" s="100"/>
      <c r="S61" s="101"/>
      <c r="T61" s="101"/>
      <c r="U61" s="101"/>
      <c r="V61" s="100"/>
      <c r="W61" s="131"/>
      <c r="X61" s="100"/>
      <c r="Y61" s="100"/>
      <c r="Z61" s="101"/>
      <c r="AA61" s="103"/>
      <c r="AB61" s="100"/>
      <c r="AC61" s="100"/>
      <c r="AD61" s="101"/>
      <c r="AE61" s="100"/>
      <c r="AF61" s="130"/>
      <c r="AG61" s="100"/>
      <c r="AH61" s="100"/>
      <c r="AI61" s="179" t="s">
        <v>240</v>
      </c>
      <c r="AJ61" s="157"/>
      <c r="AK61" s="180"/>
      <c r="AL61" s="187" t="s">
        <v>218</v>
      </c>
      <c r="AM61" s="174"/>
      <c r="AN61" s="151">
        <v>73</v>
      </c>
      <c r="AO61" s="151" t="str">
        <f>IF(ISERROR(VLOOKUP(AN61,'参加チーム'!$A:$B,2,FALSE))=TRUE,"",VLOOKUP(AN61,'参加チーム'!$A:$B,2,FALSE))</f>
        <v>竹田直入ＦＣ</v>
      </c>
      <c r="AP61" s="151"/>
      <c r="AQ61" s="151"/>
      <c r="AR61" s="151"/>
      <c r="AS61" s="151"/>
      <c r="AT61" s="148" t="s">
        <v>192</v>
      </c>
      <c r="AU61" s="148"/>
      <c r="AV61" s="148"/>
    </row>
    <row r="62" spans="1:48" ht="15" customHeight="1" thickBot="1" thickTop="1">
      <c r="A62" s="151"/>
      <c r="B62" s="151"/>
      <c r="C62" s="151"/>
      <c r="D62" s="151"/>
      <c r="E62" s="151"/>
      <c r="F62" s="151"/>
      <c r="G62" s="148"/>
      <c r="H62" s="148"/>
      <c r="I62" s="148"/>
      <c r="J62" s="101"/>
      <c r="K62" s="100"/>
      <c r="L62" s="159" t="s">
        <v>113</v>
      </c>
      <c r="M62" s="159"/>
      <c r="N62" s="167"/>
      <c r="O62" s="100"/>
      <c r="P62" s="100"/>
      <c r="Q62" s="131"/>
      <c r="R62" s="100"/>
      <c r="S62" s="160" t="s">
        <v>169</v>
      </c>
      <c r="T62" s="160"/>
      <c r="U62" s="160"/>
      <c r="V62" s="160"/>
      <c r="W62" s="131"/>
      <c r="X62" s="100"/>
      <c r="Y62" s="100"/>
      <c r="Z62" s="101"/>
      <c r="AA62" s="169" t="s">
        <v>169</v>
      </c>
      <c r="AB62" s="160"/>
      <c r="AC62" s="160"/>
      <c r="AD62" s="160"/>
      <c r="AE62" s="100"/>
      <c r="AF62" s="130"/>
      <c r="AG62" s="100"/>
      <c r="AH62" s="100"/>
      <c r="AI62" s="158" t="s">
        <v>113</v>
      </c>
      <c r="AJ62" s="159"/>
      <c r="AK62" s="159"/>
      <c r="AL62" s="101"/>
      <c r="AM62" s="101"/>
      <c r="AN62" s="151"/>
      <c r="AO62" s="151"/>
      <c r="AP62" s="151"/>
      <c r="AQ62" s="151"/>
      <c r="AR62" s="151"/>
      <c r="AS62" s="151"/>
      <c r="AT62" s="148"/>
      <c r="AU62" s="148"/>
      <c r="AV62" s="148"/>
    </row>
    <row r="63" spans="1:48" ht="15" customHeight="1" thickBot="1" thickTop="1">
      <c r="A63" s="185">
        <v>25</v>
      </c>
      <c r="B63" s="186" t="str">
        <f>IF(ISERROR(VLOOKUP(A63,'参加チーム'!$A:$B,2,FALSE))=TRUE,"",VLOOKUP(A63,'参加チーム'!$A:$B,2,FALSE))</f>
        <v>ドリームキッズサッカークラブ</v>
      </c>
      <c r="C63" s="186"/>
      <c r="D63" s="186"/>
      <c r="E63" s="186"/>
      <c r="F63" s="186"/>
      <c r="G63" s="182" t="s">
        <v>196</v>
      </c>
      <c r="H63" s="182"/>
      <c r="I63" s="182"/>
      <c r="J63" s="113"/>
      <c r="K63" s="113"/>
      <c r="L63" s="170" t="s">
        <v>346</v>
      </c>
      <c r="M63" s="170"/>
      <c r="N63" s="171"/>
      <c r="O63" s="117"/>
      <c r="P63" s="115"/>
      <c r="Q63" s="101"/>
      <c r="R63" s="101"/>
      <c r="S63" s="160"/>
      <c r="T63" s="160"/>
      <c r="U63" s="160"/>
      <c r="V63" s="160"/>
      <c r="W63" s="137"/>
      <c r="X63" s="139"/>
      <c r="Y63" s="16"/>
      <c r="Z63" s="16"/>
      <c r="AA63" s="169"/>
      <c r="AB63" s="160"/>
      <c r="AC63" s="160"/>
      <c r="AD63" s="160"/>
      <c r="AE63" s="101"/>
      <c r="AF63" s="101"/>
      <c r="AG63" s="115"/>
      <c r="AH63" s="116"/>
      <c r="AI63" s="181" t="s">
        <v>362</v>
      </c>
      <c r="AJ63" s="170"/>
      <c r="AK63" s="170"/>
      <c r="AL63" s="113"/>
      <c r="AM63" s="113"/>
      <c r="AN63" s="151">
        <v>74</v>
      </c>
      <c r="AO63" s="151" t="str">
        <f>IF(ISERROR(VLOOKUP(AN63,'参加チーム'!$A:$B,2,FALSE))=TRUE,"",VLOOKUP(AN63,'参加チーム'!$A:$B,2,FALSE))</f>
        <v>大分トリニータＵ－１２</v>
      </c>
      <c r="AP63" s="151"/>
      <c r="AQ63" s="151"/>
      <c r="AR63" s="151"/>
      <c r="AS63" s="151"/>
      <c r="AT63" s="148" t="s">
        <v>196</v>
      </c>
      <c r="AU63" s="148"/>
      <c r="AV63" s="148"/>
    </row>
    <row r="64" spans="1:48" ht="15" customHeight="1" thickBot="1" thickTop="1">
      <c r="A64" s="185"/>
      <c r="B64" s="186"/>
      <c r="C64" s="186"/>
      <c r="D64" s="186"/>
      <c r="E64" s="186"/>
      <c r="F64" s="186"/>
      <c r="G64" s="182"/>
      <c r="H64" s="182"/>
      <c r="I64" s="182"/>
      <c r="J64" s="101"/>
      <c r="K64" s="101"/>
      <c r="L64" s="101"/>
      <c r="M64" s="101"/>
      <c r="N64" s="101"/>
      <c r="O64" s="101"/>
      <c r="P64" s="101"/>
      <c r="Q64" s="101"/>
      <c r="R64" s="101"/>
      <c r="S64" s="176" t="s">
        <v>418</v>
      </c>
      <c r="T64" s="160"/>
      <c r="U64" s="160"/>
      <c r="V64" s="160"/>
      <c r="W64" s="140"/>
      <c r="X64" s="141"/>
      <c r="Y64" s="15"/>
      <c r="Z64" s="15"/>
      <c r="AA64" s="163" t="s">
        <v>419</v>
      </c>
      <c r="AB64" s="160"/>
      <c r="AC64" s="160"/>
      <c r="AD64" s="160"/>
      <c r="AE64" s="101"/>
      <c r="AF64" s="101"/>
      <c r="AG64" s="101"/>
      <c r="AH64" s="101"/>
      <c r="AI64" s="101"/>
      <c r="AJ64" s="101"/>
      <c r="AK64" s="101"/>
      <c r="AL64" s="101"/>
      <c r="AM64" s="101"/>
      <c r="AN64" s="151"/>
      <c r="AO64" s="151"/>
      <c r="AP64" s="151"/>
      <c r="AQ64" s="151"/>
      <c r="AR64" s="151"/>
      <c r="AS64" s="151"/>
      <c r="AT64" s="148"/>
      <c r="AU64" s="148"/>
      <c r="AV64" s="148"/>
    </row>
    <row r="65" spans="1:48" ht="15" customHeight="1" thickBot="1" thickTop="1">
      <c r="A65" s="151">
        <v>26</v>
      </c>
      <c r="B65" s="151" t="str">
        <f>IF(ISERROR(VLOOKUP(A65,'参加チーム'!$A:$B,2,FALSE))=TRUE,"",VLOOKUP(A65,'参加チーム'!$A:$B,2,FALSE))</f>
        <v>ＭＳＳ　Ｕ－１２</v>
      </c>
      <c r="C65" s="151"/>
      <c r="D65" s="151"/>
      <c r="E65" s="151"/>
      <c r="F65" s="151"/>
      <c r="G65" s="148" t="s">
        <v>196</v>
      </c>
      <c r="H65" s="148"/>
      <c r="I65" s="148"/>
      <c r="J65" s="100"/>
      <c r="K65" s="101"/>
      <c r="L65" s="101"/>
      <c r="M65" s="101"/>
      <c r="N65" s="101"/>
      <c r="O65" s="101"/>
      <c r="P65" s="101"/>
      <c r="Q65" s="101"/>
      <c r="R65" s="101"/>
      <c r="S65" s="160"/>
      <c r="T65" s="160"/>
      <c r="U65" s="160"/>
      <c r="V65" s="162"/>
      <c r="W65" s="169" t="s">
        <v>170</v>
      </c>
      <c r="X65" s="160"/>
      <c r="Y65" s="177"/>
      <c r="Z65" s="178"/>
      <c r="AA65" s="160"/>
      <c r="AB65" s="160"/>
      <c r="AC65" s="160"/>
      <c r="AD65" s="160"/>
      <c r="AE65" s="101"/>
      <c r="AF65" s="101"/>
      <c r="AG65" s="101"/>
      <c r="AH65" s="101"/>
      <c r="AI65" s="101"/>
      <c r="AJ65" s="101"/>
      <c r="AK65" s="101"/>
      <c r="AL65" s="101"/>
      <c r="AM65" s="101"/>
      <c r="AN65" s="151">
        <v>75</v>
      </c>
      <c r="AO65" s="151" t="str">
        <f>IF(ISERROR(VLOOKUP(AN65,'参加チーム'!$A:$B,2,FALSE))=TRUE,"",VLOOKUP(AN65,'参加チーム'!$A:$B,2,FALSE))</f>
        <v>Ｓｈｙｎｔ　ＦＣ</v>
      </c>
      <c r="AP65" s="151"/>
      <c r="AQ65" s="151"/>
      <c r="AR65" s="151"/>
      <c r="AS65" s="151"/>
      <c r="AT65" s="148" t="s">
        <v>186</v>
      </c>
      <c r="AU65" s="148"/>
      <c r="AV65" s="148"/>
    </row>
    <row r="66" spans="1:48" ht="15" customHeight="1" thickBot="1" thickTop="1">
      <c r="A66" s="151"/>
      <c r="B66" s="151"/>
      <c r="C66" s="151"/>
      <c r="D66" s="151"/>
      <c r="E66" s="151"/>
      <c r="F66" s="151"/>
      <c r="G66" s="148"/>
      <c r="H66" s="148"/>
      <c r="I66" s="148"/>
      <c r="J66" s="115"/>
      <c r="K66" s="115"/>
      <c r="L66" s="157" t="s">
        <v>114</v>
      </c>
      <c r="M66" s="157"/>
      <c r="N66" s="166"/>
      <c r="O66" s="118"/>
      <c r="P66" s="113"/>
      <c r="Q66" s="101"/>
      <c r="R66" s="101"/>
      <c r="S66" s="161" t="s">
        <v>399</v>
      </c>
      <c r="T66" s="161"/>
      <c r="U66" s="161"/>
      <c r="V66" s="167"/>
      <c r="W66" s="169"/>
      <c r="X66" s="160"/>
      <c r="Y66" s="160"/>
      <c r="Z66" s="168"/>
      <c r="AA66" s="159" t="s">
        <v>400</v>
      </c>
      <c r="AB66" s="159"/>
      <c r="AC66" s="159"/>
      <c r="AD66" s="159"/>
      <c r="AE66" s="101"/>
      <c r="AF66" s="101"/>
      <c r="AG66" s="113"/>
      <c r="AH66" s="114"/>
      <c r="AI66" s="156" t="s">
        <v>241</v>
      </c>
      <c r="AJ66" s="157"/>
      <c r="AK66" s="157"/>
      <c r="AL66" s="115"/>
      <c r="AM66" s="115"/>
      <c r="AN66" s="151"/>
      <c r="AO66" s="151"/>
      <c r="AP66" s="151"/>
      <c r="AQ66" s="151"/>
      <c r="AR66" s="151"/>
      <c r="AS66" s="151"/>
      <c r="AT66" s="148"/>
      <c r="AU66" s="148"/>
      <c r="AV66" s="148"/>
    </row>
    <row r="67" spans="1:48" ht="15" customHeight="1" thickTop="1">
      <c r="A67" s="151">
        <v>27</v>
      </c>
      <c r="B67" s="151" t="str">
        <f>IF(ISERROR(VLOOKUP(A67,'参加チーム'!$A:$B,2,FALSE))=TRUE,"",VLOOKUP(A67,'参加チーム'!$A:$B,2,FALSE))</f>
        <v>弥生少年サッカークラブ</v>
      </c>
      <c r="C67" s="151"/>
      <c r="D67" s="151"/>
      <c r="E67" s="151"/>
      <c r="F67" s="151"/>
      <c r="G67" s="148" t="s">
        <v>195</v>
      </c>
      <c r="H67" s="148"/>
      <c r="I67" s="148"/>
      <c r="J67" s="99"/>
      <c r="K67" s="101"/>
      <c r="L67" s="161" t="s">
        <v>107</v>
      </c>
      <c r="M67" s="161"/>
      <c r="N67" s="167"/>
      <c r="O67" s="100"/>
      <c r="P67" s="100"/>
      <c r="Q67" s="131"/>
      <c r="R67" s="100"/>
      <c r="S67" s="101"/>
      <c r="T67" s="94"/>
      <c r="U67" s="94"/>
      <c r="V67" s="96"/>
      <c r="W67" s="163" t="s">
        <v>420</v>
      </c>
      <c r="X67" s="160"/>
      <c r="Y67" s="160"/>
      <c r="Z67" s="168"/>
      <c r="AA67" s="95"/>
      <c r="AB67" s="95"/>
      <c r="AC67" s="95"/>
      <c r="AD67" s="101"/>
      <c r="AE67" s="101"/>
      <c r="AF67" s="101"/>
      <c r="AG67" s="103"/>
      <c r="AH67" s="100"/>
      <c r="AI67" s="158" t="s">
        <v>107</v>
      </c>
      <c r="AJ67" s="159"/>
      <c r="AK67" s="159"/>
      <c r="AL67" s="101"/>
      <c r="AM67" s="99"/>
      <c r="AN67" s="151">
        <v>76</v>
      </c>
      <c r="AO67" s="151" t="str">
        <f>IF(ISERROR(VLOOKUP(AN67,'参加チーム'!$A:$B,2,FALSE))=TRUE,"",VLOOKUP(AN67,'参加チーム'!$A:$B,2,FALSE))</f>
        <v>臼杵ＳＳＳ</v>
      </c>
      <c r="AP67" s="151"/>
      <c r="AQ67" s="151"/>
      <c r="AR67" s="151"/>
      <c r="AS67" s="151"/>
      <c r="AT67" s="148" t="s">
        <v>191</v>
      </c>
      <c r="AU67" s="148"/>
      <c r="AV67" s="148"/>
    </row>
    <row r="68" spans="1:48" ht="15" customHeight="1" thickBot="1">
      <c r="A68" s="151"/>
      <c r="B68" s="151"/>
      <c r="C68" s="151"/>
      <c r="D68" s="151"/>
      <c r="E68" s="151"/>
      <c r="F68" s="151"/>
      <c r="G68" s="148"/>
      <c r="H68" s="148"/>
      <c r="I68" s="148"/>
      <c r="J68" s="164" t="s">
        <v>54</v>
      </c>
      <c r="K68" s="165"/>
      <c r="L68" s="172" t="s">
        <v>347</v>
      </c>
      <c r="M68" s="170"/>
      <c r="N68" s="173"/>
      <c r="O68" s="100"/>
      <c r="P68" s="100"/>
      <c r="Q68" s="131"/>
      <c r="R68" s="100"/>
      <c r="S68" s="101"/>
      <c r="T68" s="101"/>
      <c r="U68" s="101"/>
      <c r="V68" s="102"/>
      <c r="W68" s="169"/>
      <c r="X68" s="160"/>
      <c r="Y68" s="160"/>
      <c r="Z68" s="168"/>
      <c r="AA68" s="100"/>
      <c r="AB68" s="100"/>
      <c r="AC68" s="100"/>
      <c r="AD68" s="101"/>
      <c r="AE68" s="101"/>
      <c r="AF68" s="101"/>
      <c r="AG68" s="103"/>
      <c r="AH68" s="100"/>
      <c r="AI68" s="172" t="s">
        <v>363</v>
      </c>
      <c r="AJ68" s="170"/>
      <c r="AK68" s="173"/>
      <c r="AL68" s="192" t="s">
        <v>308</v>
      </c>
      <c r="AM68" s="164"/>
      <c r="AN68" s="151"/>
      <c r="AO68" s="151"/>
      <c r="AP68" s="151"/>
      <c r="AQ68" s="151"/>
      <c r="AR68" s="151"/>
      <c r="AS68" s="151"/>
      <c r="AT68" s="148"/>
      <c r="AU68" s="148"/>
      <c r="AV68" s="148"/>
    </row>
    <row r="69" spans="1:48" ht="15" customHeight="1" thickBot="1" thickTop="1">
      <c r="A69" s="151">
        <v>28</v>
      </c>
      <c r="B69" s="151" t="str">
        <f>IF(ISERROR(VLOOKUP(A69,'参加チーム'!$A:$B,2,FALSE))=TRUE,"",VLOOKUP(A69,'参加チーム'!$A:$B,2,FALSE))</f>
        <v>西の台ＪＦＣ</v>
      </c>
      <c r="C69" s="151"/>
      <c r="D69" s="151"/>
      <c r="E69" s="151"/>
      <c r="F69" s="151"/>
      <c r="G69" s="148" t="s">
        <v>196</v>
      </c>
      <c r="H69" s="148"/>
      <c r="I69" s="148"/>
      <c r="J69" s="170" t="s">
        <v>205</v>
      </c>
      <c r="K69" s="171"/>
      <c r="L69" s="100"/>
      <c r="M69" s="100"/>
      <c r="N69" s="101"/>
      <c r="O69" s="100"/>
      <c r="P69" s="100"/>
      <c r="Q69" s="131"/>
      <c r="R69" s="100"/>
      <c r="S69" s="101"/>
      <c r="T69" s="101"/>
      <c r="U69" s="101"/>
      <c r="V69" s="102"/>
      <c r="W69" s="169" t="s">
        <v>401</v>
      </c>
      <c r="X69" s="160"/>
      <c r="Y69" s="160"/>
      <c r="Z69" s="168"/>
      <c r="AA69" s="100"/>
      <c r="AB69" s="100"/>
      <c r="AC69" s="100"/>
      <c r="AD69" s="101"/>
      <c r="AE69" s="101"/>
      <c r="AF69" s="101"/>
      <c r="AG69" s="103"/>
      <c r="AH69" s="100"/>
      <c r="AI69" s="100"/>
      <c r="AJ69" s="100"/>
      <c r="AK69" s="101"/>
      <c r="AL69" s="181" t="s">
        <v>166</v>
      </c>
      <c r="AM69" s="170"/>
      <c r="AN69" s="151">
        <v>77</v>
      </c>
      <c r="AO69" s="151" t="str">
        <f>IF(ISERROR(VLOOKUP(AN69,'参加チーム'!$A:$B,2,FALSE))=TRUE,"",VLOOKUP(AN69,'参加チーム'!$A:$B,2,FALSE))</f>
        <v>大平山アソシエーション式フットボールクラブ</v>
      </c>
      <c r="AP69" s="151"/>
      <c r="AQ69" s="151"/>
      <c r="AR69" s="151"/>
      <c r="AS69" s="151"/>
      <c r="AT69" s="148" t="s">
        <v>189</v>
      </c>
      <c r="AU69" s="148"/>
      <c r="AV69" s="148"/>
    </row>
    <row r="70" spans="1:48" ht="15" customHeight="1" thickBot="1" thickTop="1">
      <c r="A70" s="151"/>
      <c r="B70" s="151"/>
      <c r="C70" s="151"/>
      <c r="D70" s="151"/>
      <c r="E70" s="151"/>
      <c r="F70" s="151"/>
      <c r="G70" s="148"/>
      <c r="H70" s="148"/>
      <c r="I70" s="148"/>
      <c r="J70" s="101"/>
      <c r="K70" s="101"/>
      <c r="L70" s="101"/>
      <c r="M70" s="101"/>
      <c r="N70" s="183" t="s">
        <v>114</v>
      </c>
      <c r="O70" s="183"/>
      <c r="P70" s="183"/>
      <c r="Q70" s="118"/>
      <c r="R70" s="113"/>
      <c r="S70" s="101"/>
      <c r="T70" s="101"/>
      <c r="U70" s="101"/>
      <c r="V70" s="102"/>
      <c r="W70" s="97"/>
      <c r="X70" s="95"/>
      <c r="Y70" s="95"/>
      <c r="Z70" s="138"/>
      <c r="AA70" s="100"/>
      <c r="AB70" s="100"/>
      <c r="AC70" s="100"/>
      <c r="AD70" s="101"/>
      <c r="AE70" s="101"/>
      <c r="AF70" s="101"/>
      <c r="AG70" s="158" t="s">
        <v>65</v>
      </c>
      <c r="AH70" s="159"/>
      <c r="AI70" s="159"/>
      <c r="AJ70" s="100"/>
      <c r="AK70" s="101"/>
      <c r="AL70" s="101"/>
      <c r="AM70" s="101"/>
      <c r="AN70" s="151"/>
      <c r="AO70" s="151"/>
      <c r="AP70" s="151"/>
      <c r="AQ70" s="151"/>
      <c r="AR70" s="151"/>
      <c r="AS70" s="151"/>
      <c r="AT70" s="148"/>
      <c r="AU70" s="148"/>
      <c r="AV70" s="148"/>
    </row>
    <row r="71" spans="1:48" ht="15" customHeight="1" thickBot="1" thickTop="1">
      <c r="A71" s="151">
        <v>29</v>
      </c>
      <c r="B71" s="151" t="str">
        <f>IF(ISERROR(VLOOKUP(A71,'参加チーム'!$A:$B,2,FALSE))=TRUE,"",VLOOKUP(A71,'参加チーム'!$A:$B,2,FALSE))</f>
        <v>日出サッカースポーツ少年団</v>
      </c>
      <c r="C71" s="151"/>
      <c r="D71" s="151"/>
      <c r="E71" s="151"/>
      <c r="F71" s="151"/>
      <c r="G71" s="148" t="s">
        <v>188</v>
      </c>
      <c r="H71" s="148"/>
      <c r="I71" s="148"/>
      <c r="J71" s="100"/>
      <c r="K71" s="101"/>
      <c r="L71" s="101"/>
      <c r="M71" s="101"/>
      <c r="N71" s="183" t="s">
        <v>109</v>
      </c>
      <c r="O71" s="183"/>
      <c r="P71" s="184"/>
      <c r="Q71" s="103"/>
      <c r="R71" s="100"/>
      <c r="S71" s="131"/>
      <c r="T71" s="100"/>
      <c r="U71" s="101"/>
      <c r="V71" s="102"/>
      <c r="W71" s="97"/>
      <c r="X71" s="95"/>
      <c r="Y71" s="95"/>
      <c r="Z71" s="138"/>
      <c r="AA71" s="100"/>
      <c r="AB71" s="100"/>
      <c r="AC71" s="100"/>
      <c r="AD71" s="130"/>
      <c r="AE71" s="123"/>
      <c r="AF71" s="116"/>
      <c r="AG71" s="159" t="s">
        <v>109</v>
      </c>
      <c r="AH71" s="159"/>
      <c r="AI71" s="159"/>
      <c r="AJ71" s="100"/>
      <c r="AK71" s="101"/>
      <c r="AL71" s="101"/>
      <c r="AM71" s="101"/>
      <c r="AN71" s="151">
        <v>78</v>
      </c>
      <c r="AO71" s="151" t="str">
        <f>IF(ISERROR(VLOOKUP(AN71,'参加チーム'!$A:$B,2,FALSE))=TRUE,"",VLOOKUP(AN71,'参加チーム'!$A:$B,2,FALSE))</f>
        <v>若宮サッカースポーツ少年団</v>
      </c>
      <c r="AP71" s="151"/>
      <c r="AQ71" s="151"/>
      <c r="AR71" s="151"/>
      <c r="AS71" s="151"/>
      <c r="AT71" s="148" t="s">
        <v>187</v>
      </c>
      <c r="AU71" s="148"/>
      <c r="AV71" s="148"/>
    </row>
    <row r="72" spans="1:48" ht="15" customHeight="1" thickBot="1" thickTop="1">
      <c r="A72" s="151"/>
      <c r="B72" s="151"/>
      <c r="C72" s="151"/>
      <c r="D72" s="151"/>
      <c r="E72" s="151"/>
      <c r="F72" s="151"/>
      <c r="G72" s="148"/>
      <c r="H72" s="148"/>
      <c r="I72" s="148"/>
      <c r="J72" s="157" t="s">
        <v>58</v>
      </c>
      <c r="K72" s="166"/>
      <c r="L72" s="100"/>
      <c r="M72" s="100"/>
      <c r="N72" s="160" t="s">
        <v>375</v>
      </c>
      <c r="O72" s="160"/>
      <c r="P72" s="162"/>
      <c r="Q72" s="103"/>
      <c r="R72" s="100"/>
      <c r="S72" s="131"/>
      <c r="T72" s="100"/>
      <c r="U72" s="101"/>
      <c r="V72" s="102"/>
      <c r="W72" s="103"/>
      <c r="X72" s="100"/>
      <c r="Y72" s="100"/>
      <c r="Z72" s="130"/>
      <c r="AA72" s="100"/>
      <c r="AB72" s="100"/>
      <c r="AC72" s="100"/>
      <c r="AD72" s="130"/>
      <c r="AE72" s="100"/>
      <c r="AF72" s="130"/>
      <c r="AG72" s="159" t="s">
        <v>383</v>
      </c>
      <c r="AH72" s="159"/>
      <c r="AI72" s="159"/>
      <c r="AJ72" s="100"/>
      <c r="AK72" s="101"/>
      <c r="AL72" s="192" t="s">
        <v>58</v>
      </c>
      <c r="AM72" s="164"/>
      <c r="AN72" s="151"/>
      <c r="AO72" s="151"/>
      <c r="AP72" s="151"/>
      <c r="AQ72" s="151"/>
      <c r="AR72" s="151"/>
      <c r="AS72" s="151"/>
      <c r="AT72" s="148"/>
      <c r="AU72" s="148"/>
      <c r="AV72" s="148"/>
    </row>
    <row r="73" spans="1:48" ht="15" customHeight="1" thickBot="1" thickTop="1">
      <c r="A73" s="151">
        <v>30</v>
      </c>
      <c r="B73" s="151" t="str">
        <f>IF(ISERROR(VLOOKUP(A73,'参加チーム'!$A:$B,2,FALSE))=TRUE,"",VLOOKUP(A73,'参加チーム'!$A:$B,2,FALSE))</f>
        <v>三芳少年サッカースクール</v>
      </c>
      <c r="C73" s="151"/>
      <c r="D73" s="151"/>
      <c r="E73" s="151"/>
      <c r="F73" s="151"/>
      <c r="G73" s="148" t="s">
        <v>187</v>
      </c>
      <c r="H73" s="148"/>
      <c r="I73" s="148"/>
      <c r="J73" s="174" t="s">
        <v>163</v>
      </c>
      <c r="K73" s="175"/>
      <c r="L73" s="179" t="s">
        <v>114</v>
      </c>
      <c r="M73" s="157"/>
      <c r="N73" s="180"/>
      <c r="O73" s="100"/>
      <c r="P73" s="102"/>
      <c r="Q73" s="103"/>
      <c r="R73" s="100"/>
      <c r="S73" s="131"/>
      <c r="T73" s="100"/>
      <c r="U73" s="101"/>
      <c r="V73" s="102"/>
      <c r="W73" s="103"/>
      <c r="X73" s="100"/>
      <c r="Y73" s="100"/>
      <c r="Z73" s="130"/>
      <c r="AA73" s="100"/>
      <c r="AB73" s="100"/>
      <c r="AC73" s="100"/>
      <c r="AD73" s="130"/>
      <c r="AE73" s="100"/>
      <c r="AF73" s="130"/>
      <c r="AG73" s="100"/>
      <c r="AH73" s="100"/>
      <c r="AI73" s="179" t="s">
        <v>241</v>
      </c>
      <c r="AJ73" s="157"/>
      <c r="AK73" s="166"/>
      <c r="AL73" s="181" t="s">
        <v>167</v>
      </c>
      <c r="AM73" s="170"/>
      <c r="AN73" s="151">
        <v>79</v>
      </c>
      <c r="AO73" s="151" t="str">
        <f>IF(ISERROR(VLOOKUP(AN73,'参加チーム'!$A:$B,2,FALSE))=TRUE,"",VLOOKUP(AN73,'参加チーム'!$A:$B,2,FALSE))</f>
        <v>武蔵オークスサッカークラブ</v>
      </c>
      <c r="AP73" s="151"/>
      <c r="AQ73" s="151"/>
      <c r="AR73" s="151"/>
      <c r="AS73" s="151"/>
      <c r="AT73" s="148" t="s">
        <v>188</v>
      </c>
      <c r="AU73" s="148"/>
      <c r="AV73" s="148"/>
    </row>
    <row r="74" spans="1:48" ht="15" customHeight="1" thickBot="1" thickTop="1">
      <c r="A74" s="151"/>
      <c r="B74" s="151"/>
      <c r="C74" s="151"/>
      <c r="D74" s="151"/>
      <c r="E74" s="151"/>
      <c r="F74" s="151"/>
      <c r="G74" s="148"/>
      <c r="H74" s="148"/>
      <c r="I74" s="148"/>
      <c r="J74" s="101"/>
      <c r="K74" s="100"/>
      <c r="L74" s="159" t="s">
        <v>108</v>
      </c>
      <c r="M74" s="159"/>
      <c r="N74" s="167"/>
      <c r="O74" s="119"/>
      <c r="P74" s="120"/>
      <c r="Q74" s="103"/>
      <c r="R74" s="100"/>
      <c r="S74" s="131"/>
      <c r="T74" s="100"/>
      <c r="U74" s="101"/>
      <c r="V74" s="102"/>
      <c r="W74" s="103"/>
      <c r="X74" s="100"/>
      <c r="Y74" s="100"/>
      <c r="Z74" s="130"/>
      <c r="AA74" s="100"/>
      <c r="AB74" s="100"/>
      <c r="AC74" s="100"/>
      <c r="AD74" s="130"/>
      <c r="AE74" s="100"/>
      <c r="AF74" s="130"/>
      <c r="AG74" s="113"/>
      <c r="AH74" s="120"/>
      <c r="AI74" s="158" t="s">
        <v>174</v>
      </c>
      <c r="AJ74" s="159"/>
      <c r="AK74" s="159"/>
      <c r="AL74" s="101"/>
      <c r="AM74" s="101"/>
      <c r="AN74" s="151"/>
      <c r="AO74" s="151"/>
      <c r="AP74" s="151"/>
      <c r="AQ74" s="151"/>
      <c r="AR74" s="151"/>
      <c r="AS74" s="151"/>
      <c r="AT74" s="148"/>
      <c r="AU74" s="148"/>
      <c r="AV74" s="148"/>
    </row>
    <row r="75" spans="1:48" ht="15" customHeight="1" thickBot="1" thickTop="1">
      <c r="A75" s="151">
        <v>31</v>
      </c>
      <c r="B75" s="151" t="str">
        <f>IF(ISERROR(VLOOKUP(A75,'参加チーム'!$A:$B,2,FALSE))=TRUE,"",VLOOKUP(A75,'参加チーム'!$A:$B,2,FALSE))</f>
        <v>市浜レッドソックス</v>
      </c>
      <c r="C75" s="151"/>
      <c r="D75" s="151"/>
      <c r="E75" s="151"/>
      <c r="F75" s="151"/>
      <c r="G75" s="148" t="s">
        <v>191</v>
      </c>
      <c r="H75" s="148"/>
      <c r="I75" s="148"/>
      <c r="J75" s="113"/>
      <c r="K75" s="113"/>
      <c r="L75" s="170" t="s">
        <v>348</v>
      </c>
      <c r="M75" s="170"/>
      <c r="N75" s="171"/>
      <c r="O75" s="100"/>
      <c r="P75" s="101"/>
      <c r="Q75" s="101"/>
      <c r="R75" s="100"/>
      <c r="S75" s="131"/>
      <c r="T75" s="100"/>
      <c r="U75" s="101"/>
      <c r="V75" s="102"/>
      <c r="W75" s="103"/>
      <c r="X75" s="100"/>
      <c r="Y75" s="100"/>
      <c r="Z75" s="130"/>
      <c r="AA75" s="100"/>
      <c r="AB75" s="100"/>
      <c r="AC75" s="100"/>
      <c r="AD75" s="130"/>
      <c r="AE75" s="100"/>
      <c r="AF75" s="100"/>
      <c r="AG75" s="100"/>
      <c r="AH75" s="101"/>
      <c r="AI75" s="181" t="s">
        <v>364</v>
      </c>
      <c r="AJ75" s="170"/>
      <c r="AK75" s="170"/>
      <c r="AL75" s="113"/>
      <c r="AM75" s="113"/>
      <c r="AN75" s="151">
        <v>80</v>
      </c>
      <c r="AO75" s="151" t="str">
        <f>IF(ISERROR(VLOOKUP(AN75,'参加チーム'!$A:$B,2,FALSE))=TRUE,"",VLOOKUP(AN75,'参加チーム'!$A:$B,2,FALSE))</f>
        <v>判田サッカースポーツ少年団</v>
      </c>
      <c r="AP75" s="151"/>
      <c r="AQ75" s="151"/>
      <c r="AR75" s="151"/>
      <c r="AS75" s="151"/>
      <c r="AT75" s="148" t="s">
        <v>196</v>
      </c>
      <c r="AU75" s="148"/>
      <c r="AV75" s="148"/>
    </row>
    <row r="76" spans="1:48" ht="15" customHeight="1" thickBot="1" thickTop="1">
      <c r="A76" s="151"/>
      <c r="B76" s="151"/>
      <c r="C76" s="151"/>
      <c r="D76" s="151"/>
      <c r="E76" s="151"/>
      <c r="F76" s="151"/>
      <c r="G76" s="148"/>
      <c r="H76" s="148"/>
      <c r="I76" s="148"/>
      <c r="J76" s="101"/>
      <c r="K76" s="101"/>
      <c r="L76" s="101"/>
      <c r="M76" s="101"/>
      <c r="N76" s="101"/>
      <c r="O76" s="101"/>
      <c r="P76" s="160" t="s">
        <v>176</v>
      </c>
      <c r="Q76" s="160"/>
      <c r="R76" s="160"/>
      <c r="S76" s="128"/>
      <c r="T76" s="125"/>
      <c r="U76" s="101"/>
      <c r="V76" s="102"/>
      <c r="W76" s="103"/>
      <c r="X76" s="100"/>
      <c r="Y76" s="100"/>
      <c r="Z76" s="130"/>
      <c r="AA76" s="100"/>
      <c r="AB76" s="100"/>
      <c r="AC76" s="125"/>
      <c r="AD76" s="126"/>
      <c r="AE76" s="160" t="s">
        <v>111</v>
      </c>
      <c r="AF76" s="160"/>
      <c r="AG76" s="160"/>
      <c r="AH76" s="101"/>
      <c r="AI76" s="101"/>
      <c r="AJ76" s="101"/>
      <c r="AK76" s="101"/>
      <c r="AL76" s="101"/>
      <c r="AM76" s="101"/>
      <c r="AN76" s="151"/>
      <c r="AO76" s="151"/>
      <c r="AP76" s="151"/>
      <c r="AQ76" s="151"/>
      <c r="AR76" s="151"/>
      <c r="AS76" s="151"/>
      <c r="AT76" s="148"/>
      <c r="AU76" s="148"/>
      <c r="AV76" s="148"/>
    </row>
    <row r="77" spans="1:48" ht="15" customHeight="1" thickBot="1" thickTop="1">
      <c r="A77" s="151">
        <v>32</v>
      </c>
      <c r="B77" s="151" t="str">
        <f>IF(ISERROR(VLOOKUP(A77,'参加チーム'!$A:$B,2,FALSE))=TRUE,"",VLOOKUP(A77,'参加チーム'!$A:$B,2,FALSE))</f>
        <v>鶴岡Ｓ―ｐｌａｙ・ＭＩＮＡＭＩ</v>
      </c>
      <c r="C77" s="151"/>
      <c r="D77" s="151"/>
      <c r="E77" s="151"/>
      <c r="F77" s="151"/>
      <c r="G77" s="148" t="s">
        <v>195</v>
      </c>
      <c r="H77" s="148"/>
      <c r="I77" s="148"/>
      <c r="J77" s="99"/>
      <c r="K77" s="101"/>
      <c r="L77" s="101"/>
      <c r="M77" s="101"/>
      <c r="N77" s="101"/>
      <c r="O77" s="101"/>
      <c r="P77" s="161" t="s">
        <v>110</v>
      </c>
      <c r="Q77" s="161"/>
      <c r="R77" s="167"/>
      <c r="S77" s="103"/>
      <c r="T77" s="102"/>
      <c r="U77" s="103"/>
      <c r="V77" s="102"/>
      <c r="W77" s="103"/>
      <c r="X77" s="100"/>
      <c r="Y77" s="100"/>
      <c r="Z77" s="130"/>
      <c r="AA77" s="100"/>
      <c r="AB77" s="130"/>
      <c r="AC77" s="100"/>
      <c r="AD77" s="100"/>
      <c r="AE77" s="158" t="s">
        <v>172</v>
      </c>
      <c r="AF77" s="159"/>
      <c r="AG77" s="159"/>
      <c r="AH77" s="101"/>
      <c r="AI77" s="101"/>
      <c r="AJ77" s="101"/>
      <c r="AK77" s="101"/>
      <c r="AL77" s="101"/>
      <c r="AM77" s="101"/>
      <c r="AN77" s="151">
        <v>81</v>
      </c>
      <c r="AO77" s="151" t="str">
        <f>IF(ISERROR(VLOOKUP(AN77,'参加チーム'!$A:$B,2,FALSE))=TRUE,"",VLOOKUP(AN77,'参加チーム'!$A:$B,2,FALSE))</f>
        <v>明治北ＳＳＣ</v>
      </c>
      <c r="AP77" s="151"/>
      <c r="AQ77" s="151"/>
      <c r="AR77" s="151"/>
      <c r="AS77" s="151"/>
      <c r="AT77" s="148" t="s">
        <v>196</v>
      </c>
      <c r="AU77" s="148"/>
      <c r="AV77" s="148"/>
    </row>
    <row r="78" spans="1:48" ht="15" customHeight="1" thickBot="1" thickTop="1">
      <c r="A78" s="151"/>
      <c r="B78" s="151"/>
      <c r="C78" s="151"/>
      <c r="D78" s="151"/>
      <c r="E78" s="151"/>
      <c r="F78" s="151"/>
      <c r="G78" s="148"/>
      <c r="H78" s="148"/>
      <c r="I78" s="148"/>
      <c r="J78" s="101"/>
      <c r="K78" s="98"/>
      <c r="L78" s="164" t="s">
        <v>114</v>
      </c>
      <c r="M78" s="164"/>
      <c r="N78" s="165"/>
      <c r="O78" s="100"/>
      <c r="P78" s="161" t="s">
        <v>389</v>
      </c>
      <c r="Q78" s="161"/>
      <c r="R78" s="167"/>
      <c r="S78" s="103"/>
      <c r="T78" s="102"/>
      <c r="U78" s="103"/>
      <c r="V78" s="102"/>
      <c r="W78" s="103"/>
      <c r="X78" s="100"/>
      <c r="Y78" s="100"/>
      <c r="Z78" s="130"/>
      <c r="AA78" s="100"/>
      <c r="AB78" s="130"/>
      <c r="AC78" s="100"/>
      <c r="AD78" s="100"/>
      <c r="AE78" s="158" t="s">
        <v>393</v>
      </c>
      <c r="AF78" s="159"/>
      <c r="AG78" s="159"/>
      <c r="AH78" s="100"/>
      <c r="AI78" s="156" t="s">
        <v>241</v>
      </c>
      <c r="AJ78" s="157"/>
      <c r="AK78" s="157"/>
      <c r="AL78" s="115"/>
      <c r="AM78" s="115"/>
      <c r="AN78" s="151"/>
      <c r="AO78" s="151"/>
      <c r="AP78" s="151"/>
      <c r="AQ78" s="151"/>
      <c r="AR78" s="151"/>
      <c r="AS78" s="151"/>
      <c r="AT78" s="148"/>
      <c r="AU78" s="148"/>
      <c r="AV78" s="148"/>
    </row>
    <row r="79" spans="1:48" ht="15" customHeight="1" thickBot="1" thickTop="1">
      <c r="A79" s="151">
        <v>33</v>
      </c>
      <c r="B79" s="151" t="str">
        <f>IF(ISERROR(VLOOKUP(A79,'参加チーム'!$A:$B,2,FALSE))=TRUE,"",VLOOKUP(A79,'参加チーム'!$A:$B,2,FALSE))</f>
        <v>ＦＣ中津ジュニア</v>
      </c>
      <c r="C79" s="151"/>
      <c r="D79" s="151"/>
      <c r="E79" s="151"/>
      <c r="F79" s="151"/>
      <c r="G79" s="148" t="s">
        <v>186</v>
      </c>
      <c r="H79" s="148"/>
      <c r="I79" s="148"/>
      <c r="J79" s="100"/>
      <c r="K79" s="101"/>
      <c r="L79" s="161" t="s">
        <v>110</v>
      </c>
      <c r="M79" s="161"/>
      <c r="N79" s="159"/>
      <c r="O79" s="117"/>
      <c r="P79" s="115"/>
      <c r="Q79" s="131"/>
      <c r="R79" s="102"/>
      <c r="S79" s="103"/>
      <c r="T79" s="102"/>
      <c r="U79" s="103"/>
      <c r="V79" s="102"/>
      <c r="W79" s="103"/>
      <c r="X79" s="100"/>
      <c r="Y79" s="100"/>
      <c r="Z79" s="130"/>
      <c r="AA79" s="100"/>
      <c r="AB79" s="130"/>
      <c r="AC79" s="100"/>
      <c r="AD79" s="100"/>
      <c r="AE79" s="103"/>
      <c r="AF79" s="130"/>
      <c r="AG79" s="115"/>
      <c r="AH79" s="121"/>
      <c r="AI79" s="158" t="s">
        <v>172</v>
      </c>
      <c r="AJ79" s="159"/>
      <c r="AK79" s="159"/>
      <c r="AL79" s="101"/>
      <c r="AM79" s="99"/>
      <c r="AN79" s="151">
        <v>82</v>
      </c>
      <c r="AO79" s="151" t="str">
        <f>IF(ISERROR(VLOOKUP(AN79,'参加チーム'!$A:$B,2,FALSE))=TRUE,"",VLOOKUP(AN79,'参加チーム'!$A:$B,2,FALSE))</f>
        <v>ＦＣ．ＵＳＡ</v>
      </c>
      <c r="AP79" s="151"/>
      <c r="AQ79" s="151"/>
      <c r="AR79" s="151"/>
      <c r="AS79" s="151"/>
      <c r="AT79" s="148" t="s">
        <v>193</v>
      </c>
      <c r="AU79" s="148"/>
      <c r="AV79" s="148"/>
    </row>
    <row r="80" spans="1:48" ht="15" customHeight="1" thickBot="1" thickTop="1">
      <c r="A80" s="151"/>
      <c r="B80" s="151"/>
      <c r="C80" s="151"/>
      <c r="D80" s="151"/>
      <c r="E80" s="151"/>
      <c r="F80" s="151"/>
      <c r="G80" s="148"/>
      <c r="H80" s="148"/>
      <c r="I80" s="148"/>
      <c r="J80" s="157" t="s">
        <v>197</v>
      </c>
      <c r="K80" s="166"/>
      <c r="L80" s="181" t="s">
        <v>349</v>
      </c>
      <c r="M80" s="170"/>
      <c r="N80" s="170"/>
      <c r="O80" s="131"/>
      <c r="P80" s="100"/>
      <c r="Q80" s="131"/>
      <c r="R80" s="102"/>
      <c r="S80" s="103"/>
      <c r="T80" s="102"/>
      <c r="U80" s="103"/>
      <c r="V80" s="102"/>
      <c r="W80" s="103"/>
      <c r="X80" s="100"/>
      <c r="Y80" s="100"/>
      <c r="Z80" s="130"/>
      <c r="AA80" s="100"/>
      <c r="AB80" s="130"/>
      <c r="AC80" s="100"/>
      <c r="AD80" s="100"/>
      <c r="AE80" s="103"/>
      <c r="AF80" s="130"/>
      <c r="AG80" s="100"/>
      <c r="AH80" s="100"/>
      <c r="AI80" s="172" t="s">
        <v>365</v>
      </c>
      <c r="AJ80" s="170"/>
      <c r="AK80" s="173"/>
      <c r="AL80" s="192" t="s">
        <v>199</v>
      </c>
      <c r="AM80" s="164"/>
      <c r="AN80" s="151"/>
      <c r="AO80" s="151"/>
      <c r="AP80" s="151"/>
      <c r="AQ80" s="151"/>
      <c r="AR80" s="151"/>
      <c r="AS80" s="151"/>
      <c r="AT80" s="148"/>
      <c r="AU80" s="148"/>
      <c r="AV80" s="148"/>
    </row>
    <row r="81" spans="1:48" ht="15" customHeight="1" thickBot="1" thickTop="1">
      <c r="A81" s="151">
        <v>34</v>
      </c>
      <c r="B81" s="151" t="str">
        <f>IF(ISERROR(VLOOKUP(A81,'参加チーム'!$A:$B,2,FALSE))=TRUE,"",VLOOKUP(A81,'参加チーム'!$A:$B,2,FALSE))</f>
        <v>三佐サッカースポーツ少年団</v>
      </c>
      <c r="C81" s="151"/>
      <c r="D81" s="151"/>
      <c r="E81" s="151"/>
      <c r="F81" s="151"/>
      <c r="G81" s="148" t="s">
        <v>196</v>
      </c>
      <c r="H81" s="148"/>
      <c r="I81" s="148"/>
      <c r="J81" s="174" t="s">
        <v>206</v>
      </c>
      <c r="K81" s="175"/>
      <c r="L81" s="100"/>
      <c r="M81" s="100"/>
      <c r="N81" s="101"/>
      <c r="O81" s="100"/>
      <c r="P81" s="100"/>
      <c r="Q81" s="131"/>
      <c r="R81" s="102"/>
      <c r="S81" s="103"/>
      <c r="T81" s="102"/>
      <c r="U81" s="103"/>
      <c r="V81" s="102"/>
      <c r="W81" s="103"/>
      <c r="X81" s="100"/>
      <c r="Y81" s="100"/>
      <c r="Z81" s="130"/>
      <c r="AA81" s="100"/>
      <c r="AB81" s="130"/>
      <c r="AC81" s="100"/>
      <c r="AD81" s="100"/>
      <c r="AE81" s="103"/>
      <c r="AF81" s="130"/>
      <c r="AG81" s="100"/>
      <c r="AH81" s="100"/>
      <c r="AI81" s="100"/>
      <c r="AJ81" s="100"/>
      <c r="AK81" s="101"/>
      <c r="AL81" s="181" t="s">
        <v>220</v>
      </c>
      <c r="AM81" s="170"/>
      <c r="AN81" s="151">
        <v>83</v>
      </c>
      <c r="AO81" s="151" t="str">
        <f>IF(ISERROR(VLOOKUP(AN81,'参加チーム'!$A:$B,2,FALSE))=TRUE,"",VLOOKUP(AN81,'参加チーム'!$A:$B,2,FALSE))</f>
        <v>南大分サッカー少年団</v>
      </c>
      <c r="AP81" s="151"/>
      <c r="AQ81" s="151"/>
      <c r="AR81" s="151"/>
      <c r="AS81" s="151"/>
      <c r="AT81" s="148" t="s">
        <v>196</v>
      </c>
      <c r="AU81" s="148"/>
      <c r="AV81" s="148"/>
    </row>
    <row r="82" spans="1:48" ht="15" customHeight="1" thickBot="1" thickTop="1">
      <c r="A82" s="151"/>
      <c r="B82" s="151"/>
      <c r="C82" s="151"/>
      <c r="D82" s="151"/>
      <c r="E82" s="151"/>
      <c r="F82" s="151"/>
      <c r="G82" s="148"/>
      <c r="H82" s="148"/>
      <c r="I82" s="148"/>
      <c r="J82" s="101"/>
      <c r="K82" s="101"/>
      <c r="L82" s="101"/>
      <c r="M82" s="101"/>
      <c r="N82" s="183" t="s">
        <v>114</v>
      </c>
      <c r="O82" s="183"/>
      <c r="P82" s="183"/>
      <c r="Q82" s="118"/>
      <c r="R82" s="120"/>
      <c r="S82" s="103"/>
      <c r="T82" s="102"/>
      <c r="U82" s="103"/>
      <c r="V82" s="102"/>
      <c r="W82" s="103"/>
      <c r="X82" s="100"/>
      <c r="Y82" s="100"/>
      <c r="Z82" s="130"/>
      <c r="AA82" s="100"/>
      <c r="AB82" s="130"/>
      <c r="AC82" s="100"/>
      <c r="AD82" s="100"/>
      <c r="AE82" s="119"/>
      <c r="AF82" s="114"/>
      <c r="AG82" s="159" t="s">
        <v>241</v>
      </c>
      <c r="AH82" s="159"/>
      <c r="AI82" s="159"/>
      <c r="AJ82" s="100"/>
      <c r="AK82" s="101"/>
      <c r="AL82" s="101"/>
      <c r="AM82" s="101"/>
      <c r="AN82" s="151"/>
      <c r="AO82" s="151"/>
      <c r="AP82" s="151"/>
      <c r="AQ82" s="151"/>
      <c r="AR82" s="151"/>
      <c r="AS82" s="151"/>
      <c r="AT82" s="148"/>
      <c r="AU82" s="148"/>
      <c r="AV82" s="148"/>
    </row>
    <row r="83" spans="1:48" ht="15" customHeight="1" thickBot="1" thickTop="1">
      <c r="A83" s="151">
        <v>35</v>
      </c>
      <c r="B83" s="151" t="str">
        <f>IF(ISERROR(VLOOKUP(A83,'参加チーム'!$A:$B,2,FALSE))=TRUE,"",VLOOKUP(A83,'参加チーム'!$A:$B,2,FALSE))</f>
        <v>カティオーラフットボールクラブ　松岡</v>
      </c>
      <c r="C83" s="151"/>
      <c r="D83" s="151"/>
      <c r="E83" s="151"/>
      <c r="F83" s="151"/>
      <c r="G83" s="148" t="s">
        <v>196</v>
      </c>
      <c r="H83" s="148"/>
      <c r="I83" s="148"/>
      <c r="J83" s="100"/>
      <c r="K83" s="101"/>
      <c r="L83" s="101"/>
      <c r="M83" s="101"/>
      <c r="N83" s="183" t="s">
        <v>112</v>
      </c>
      <c r="O83" s="183"/>
      <c r="P83" s="184"/>
      <c r="Q83" s="100"/>
      <c r="R83" s="101"/>
      <c r="S83" s="101"/>
      <c r="T83" s="102"/>
      <c r="U83" s="103"/>
      <c r="V83" s="102"/>
      <c r="W83" s="103"/>
      <c r="X83" s="100"/>
      <c r="Y83" s="100"/>
      <c r="Z83" s="130"/>
      <c r="AA83" s="100"/>
      <c r="AB83" s="130"/>
      <c r="AC83" s="100"/>
      <c r="AD83" s="100"/>
      <c r="AE83" s="100"/>
      <c r="AF83" s="101"/>
      <c r="AG83" s="158" t="s">
        <v>175</v>
      </c>
      <c r="AH83" s="159"/>
      <c r="AI83" s="159"/>
      <c r="AJ83" s="100"/>
      <c r="AK83" s="101"/>
      <c r="AL83" s="101"/>
      <c r="AM83" s="101"/>
      <c r="AN83" s="151">
        <v>84</v>
      </c>
      <c r="AO83" s="151" t="str">
        <f>IF(ISERROR(VLOOKUP(AN83,'参加チーム'!$A:$B,2,FALSE))=TRUE,"",VLOOKUP(AN83,'参加チーム'!$A:$B,2,FALSE))</f>
        <v>田尻サッカースポーツ少年団</v>
      </c>
      <c r="AP83" s="151"/>
      <c r="AQ83" s="151"/>
      <c r="AR83" s="151"/>
      <c r="AS83" s="151"/>
      <c r="AT83" s="148" t="s">
        <v>196</v>
      </c>
      <c r="AU83" s="148"/>
      <c r="AV83" s="148"/>
    </row>
    <row r="84" spans="1:48" ht="15" customHeight="1" thickBot="1" thickTop="1">
      <c r="A84" s="151"/>
      <c r="B84" s="151"/>
      <c r="C84" s="151"/>
      <c r="D84" s="151"/>
      <c r="E84" s="151"/>
      <c r="F84" s="151"/>
      <c r="G84" s="148"/>
      <c r="H84" s="148"/>
      <c r="I84" s="148"/>
      <c r="J84" s="157" t="s">
        <v>55</v>
      </c>
      <c r="K84" s="166"/>
      <c r="L84" s="100"/>
      <c r="M84" s="100"/>
      <c r="N84" s="160" t="s">
        <v>376</v>
      </c>
      <c r="O84" s="160"/>
      <c r="P84" s="162"/>
      <c r="Q84" s="100"/>
      <c r="R84" s="101"/>
      <c r="S84" s="101"/>
      <c r="T84" s="102"/>
      <c r="U84" s="103"/>
      <c r="V84" s="102"/>
      <c r="W84" s="103"/>
      <c r="X84" s="100"/>
      <c r="Y84" s="100"/>
      <c r="Z84" s="130"/>
      <c r="AA84" s="100"/>
      <c r="AB84" s="130"/>
      <c r="AC84" s="100"/>
      <c r="AD84" s="100"/>
      <c r="AE84" s="100"/>
      <c r="AF84" s="101"/>
      <c r="AG84" s="158" t="s">
        <v>384</v>
      </c>
      <c r="AH84" s="159"/>
      <c r="AI84" s="159"/>
      <c r="AJ84" s="100"/>
      <c r="AK84" s="101"/>
      <c r="AL84" s="156" t="s">
        <v>54</v>
      </c>
      <c r="AM84" s="157"/>
      <c r="AN84" s="151"/>
      <c r="AO84" s="151"/>
      <c r="AP84" s="151"/>
      <c r="AQ84" s="151"/>
      <c r="AR84" s="151"/>
      <c r="AS84" s="151"/>
      <c r="AT84" s="148"/>
      <c r="AU84" s="148"/>
      <c r="AV84" s="148"/>
    </row>
    <row r="85" spans="1:48" ht="15" customHeight="1" thickBot="1" thickTop="1">
      <c r="A85" s="151">
        <v>36</v>
      </c>
      <c r="B85" s="151" t="str">
        <f>IF(ISERROR(VLOOKUP(A85,'参加チーム'!$A:$B,2,FALSE))=TRUE,"",VLOOKUP(A85,'参加チーム'!$A:$B,2,FALSE))</f>
        <v>南立石サッカースポーツ少年団</v>
      </c>
      <c r="C85" s="151"/>
      <c r="D85" s="151"/>
      <c r="E85" s="151"/>
      <c r="F85" s="151"/>
      <c r="G85" s="148" t="s">
        <v>189</v>
      </c>
      <c r="H85" s="148"/>
      <c r="I85" s="148"/>
      <c r="J85" s="174" t="s">
        <v>207</v>
      </c>
      <c r="K85" s="175"/>
      <c r="L85" s="179" t="s">
        <v>114</v>
      </c>
      <c r="M85" s="157"/>
      <c r="N85" s="157"/>
      <c r="O85" s="131"/>
      <c r="P85" s="102"/>
      <c r="Q85" s="100"/>
      <c r="R85" s="101"/>
      <c r="S85" s="101"/>
      <c r="T85" s="102"/>
      <c r="U85" s="103"/>
      <c r="V85" s="102"/>
      <c r="W85" s="103"/>
      <c r="X85" s="100"/>
      <c r="Y85" s="100"/>
      <c r="Z85" s="130"/>
      <c r="AA85" s="100"/>
      <c r="AB85" s="130"/>
      <c r="AC85" s="100"/>
      <c r="AD85" s="100"/>
      <c r="AE85" s="100"/>
      <c r="AF85" s="101"/>
      <c r="AG85" s="103"/>
      <c r="AH85" s="100"/>
      <c r="AI85" s="179" t="s">
        <v>241</v>
      </c>
      <c r="AJ85" s="157"/>
      <c r="AK85" s="180"/>
      <c r="AL85" s="187" t="s">
        <v>221</v>
      </c>
      <c r="AM85" s="174"/>
      <c r="AN85" s="151">
        <v>85</v>
      </c>
      <c r="AO85" s="151" t="str">
        <f>IF(ISERROR(VLOOKUP(AN85,'参加チーム'!$A:$B,2,FALSE))=TRUE,"",VLOOKUP(AN85,'参加チーム'!$A:$B,2,FALSE))</f>
        <v>渡町台サッカークラブ</v>
      </c>
      <c r="AP85" s="151"/>
      <c r="AQ85" s="151"/>
      <c r="AR85" s="151"/>
      <c r="AS85" s="151"/>
      <c r="AT85" s="148" t="s">
        <v>195</v>
      </c>
      <c r="AU85" s="148"/>
      <c r="AV85" s="148"/>
    </row>
    <row r="86" spans="1:48" ht="15" customHeight="1" thickBot="1" thickTop="1">
      <c r="A86" s="151"/>
      <c r="B86" s="151"/>
      <c r="C86" s="151"/>
      <c r="D86" s="151"/>
      <c r="E86" s="151"/>
      <c r="F86" s="151"/>
      <c r="G86" s="148"/>
      <c r="H86" s="148"/>
      <c r="I86" s="148"/>
      <c r="J86" s="101"/>
      <c r="K86" s="100"/>
      <c r="L86" s="159" t="s">
        <v>113</v>
      </c>
      <c r="M86" s="159"/>
      <c r="N86" s="159"/>
      <c r="O86" s="118"/>
      <c r="P86" s="120"/>
      <c r="Q86" s="100"/>
      <c r="R86" s="101"/>
      <c r="S86" s="101"/>
      <c r="T86" s="102"/>
      <c r="U86" s="103"/>
      <c r="V86" s="102"/>
      <c r="W86" s="103"/>
      <c r="X86" s="100"/>
      <c r="Y86" s="100"/>
      <c r="Z86" s="130"/>
      <c r="AA86" s="100"/>
      <c r="AB86" s="130"/>
      <c r="AC86" s="100"/>
      <c r="AD86" s="100"/>
      <c r="AE86" s="100"/>
      <c r="AF86" s="101"/>
      <c r="AG86" s="115"/>
      <c r="AH86" s="116"/>
      <c r="AI86" s="159" t="s">
        <v>113</v>
      </c>
      <c r="AJ86" s="159"/>
      <c r="AK86" s="159"/>
      <c r="AL86" s="101"/>
      <c r="AM86" s="101"/>
      <c r="AN86" s="151"/>
      <c r="AO86" s="151"/>
      <c r="AP86" s="151"/>
      <c r="AQ86" s="151"/>
      <c r="AR86" s="151"/>
      <c r="AS86" s="151"/>
      <c r="AT86" s="148"/>
      <c r="AU86" s="148"/>
      <c r="AV86" s="148"/>
    </row>
    <row r="87" spans="1:48" ht="15" customHeight="1" thickBot="1" thickTop="1">
      <c r="A87" s="151">
        <v>37</v>
      </c>
      <c r="B87" s="151" t="str">
        <f>IF(ISERROR(VLOOKUP(A87,'参加チーム'!$A:$B,2,FALSE))=TRUE,"",VLOOKUP(A87,'参加チーム'!$A:$B,2,FALSE))</f>
        <v>八坂少年サッカークラブ</v>
      </c>
      <c r="C87" s="151"/>
      <c r="D87" s="151"/>
      <c r="E87" s="151"/>
      <c r="F87" s="151"/>
      <c r="G87" s="148" t="s">
        <v>188</v>
      </c>
      <c r="H87" s="148"/>
      <c r="I87" s="148"/>
      <c r="J87" s="99"/>
      <c r="K87" s="99"/>
      <c r="L87" s="174" t="s">
        <v>350</v>
      </c>
      <c r="M87" s="174"/>
      <c r="N87" s="175"/>
      <c r="O87" s="100"/>
      <c r="P87" s="101"/>
      <c r="Q87" s="101"/>
      <c r="R87" s="101"/>
      <c r="S87" s="101"/>
      <c r="T87" s="102"/>
      <c r="U87" s="103"/>
      <c r="V87" s="102"/>
      <c r="W87" s="103"/>
      <c r="X87" s="100"/>
      <c r="Y87" s="100"/>
      <c r="Z87" s="130"/>
      <c r="AA87" s="100"/>
      <c r="AB87" s="130"/>
      <c r="AC87" s="100"/>
      <c r="AD87" s="100"/>
      <c r="AE87" s="100"/>
      <c r="AF87" s="101"/>
      <c r="AG87" s="101"/>
      <c r="AH87" s="101"/>
      <c r="AI87" s="181" t="s">
        <v>366</v>
      </c>
      <c r="AJ87" s="170"/>
      <c r="AK87" s="170"/>
      <c r="AL87" s="113"/>
      <c r="AM87" s="113"/>
      <c r="AN87" s="151">
        <v>86</v>
      </c>
      <c r="AO87" s="151" t="str">
        <f>IF(ISERROR(VLOOKUP(AN87,'参加チーム'!$A:$B,2,FALSE))=TRUE,"",VLOOKUP(AN87,'参加チーム'!$A:$B,2,FALSE))</f>
        <v>スマイス・セレソン</v>
      </c>
      <c r="AP87" s="151"/>
      <c r="AQ87" s="151"/>
      <c r="AR87" s="151"/>
      <c r="AS87" s="151"/>
      <c r="AT87" s="148" t="s">
        <v>189</v>
      </c>
      <c r="AU87" s="148"/>
      <c r="AV87" s="148"/>
    </row>
    <row r="88" spans="1:48" ht="15" customHeight="1" thickBot="1" thickTop="1">
      <c r="A88" s="151"/>
      <c r="B88" s="151"/>
      <c r="C88" s="151"/>
      <c r="D88" s="151"/>
      <c r="E88" s="151"/>
      <c r="F88" s="151"/>
      <c r="G88" s="148"/>
      <c r="H88" s="148"/>
      <c r="I88" s="148"/>
      <c r="J88" s="101"/>
      <c r="K88" s="101"/>
      <c r="L88" s="101"/>
      <c r="M88" s="101"/>
      <c r="N88" s="101"/>
      <c r="O88" s="101"/>
      <c r="P88" s="101"/>
      <c r="Q88" s="101"/>
      <c r="R88" s="160" t="s">
        <v>176</v>
      </c>
      <c r="S88" s="160"/>
      <c r="T88" s="162"/>
      <c r="U88" s="103"/>
      <c r="V88" s="102"/>
      <c r="W88" s="103"/>
      <c r="X88" s="100"/>
      <c r="Y88" s="100"/>
      <c r="Z88" s="130"/>
      <c r="AA88" s="132"/>
      <c r="AB88" s="126"/>
      <c r="AC88" s="160" t="s">
        <v>177</v>
      </c>
      <c r="AD88" s="160"/>
      <c r="AE88" s="160"/>
      <c r="AF88" s="101"/>
      <c r="AG88" s="101"/>
      <c r="AH88" s="101"/>
      <c r="AI88" s="101"/>
      <c r="AJ88" s="101"/>
      <c r="AK88" s="101"/>
      <c r="AL88" s="101"/>
      <c r="AM88" s="101"/>
      <c r="AN88" s="151"/>
      <c r="AO88" s="151"/>
      <c r="AP88" s="151"/>
      <c r="AQ88" s="151"/>
      <c r="AR88" s="151"/>
      <c r="AS88" s="151"/>
      <c r="AT88" s="148"/>
      <c r="AU88" s="148"/>
      <c r="AV88" s="148"/>
    </row>
    <row r="89" spans="1:48" ht="15" customHeight="1" thickBot="1" thickTop="1">
      <c r="A89" s="151">
        <v>38</v>
      </c>
      <c r="B89" s="151" t="str">
        <f>IF(ISERROR(VLOOKUP(A89,'参加チーム'!$A:$B,2,FALSE))=TRUE,"",VLOOKUP(A89,'参加チーム'!$A:$B,2,FALSE))</f>
        <v>ＦＣ　ＵＮＩＴＥ</v>
      </c>
      <c r="C89" s="151"/>
      <c r="D89" s="151"/>
      <c r="E89" s="151"/>
      <c r="F89" s="151"/>
      <c r="G89" s="148" t="s">
        <v>193</v>
      </c>
      <c r="H89" s="148"/>
      <c r="I89" s="148"/>
      <c r="J89" s="99"/>
      <c r="K89" s="101"/>
      <c r="L89" s="101"/>
      <c r="M89" s="101"/>
      <c r="N89" s="101"/>
      <c r="O89" s="101"/>
      <c r="P89" s="101"/>
      <c r="Q89" s="101"/>
      <c r="R89" s="161" t="s">
        <v>112</v>
      </c>
      <c r="S89" s="161"/>
      <c r="T89" s="159"/>
      <c r="U89" s="129"/>
      <c r="V89" s="123"/>
      <c r="W89" s="100"/>
      <c r="X89" s="100"/>
      <c r="Y89" s="100"/>
      <c r="Z89" s="101"/>
      <c r="AA89" s="101"/>
      <c r="AB89" s="101"/>
      <c r="AC89" s="158" t="s">
        <v>112</v>
      </c>
      <c r="AD89" s="159"/>
      <c r="AE89" s="159"/>
      <c r="AF89" s="101"/>
      <c r="AG89" s="101"/>
      <c r="AH89" s="101"/>
      <c r="AI89" s="101"/>
      <c r="AJ89" s="101"/>
      <c r="AK89" s="101"/>
      <c r="AL89" s="101"/>
      <c r="AM89" s="101"/>
      <c r="AN89" s="151">
        <v>87</v>
      </c>
      <c r="AO89" s="151" t="str">
        <f>IF(ISERROR(VLOOKUP(AN89,'参加チーム'!$A:$B,2,FALSE))=TRUE,"",VLOOKUP(AN89,'参加チーム'!$A:$B,2,FALSE))</f>
        <v>アトレチコエラン横瀬</v>
      </c>
      <c r="AP89" s="151"/>
      <c r="AQ89" s="151"/>
      <c r="AR89" s="151"/>
      <c r="AS89" s="151"/>
      <c r="AT89" s="148" t="s">
        <v>196</v>
      </c>
      <c r="AU89" s="148"/>
      <c r="AV89" s="148"/>
    </row>
    <row r="90" spans="1:48" ht="15" customHeight="1" thickBot="1" thickTop="1">
      <c r="A90" s="151"/>
      <c r="B90" s="151"/>
      <c r="C90" s="151"/>
      <c r="D90" s="151"/>
      <c r="E90" s="151"/>
      <c r="F90" s="151"/>
      <c r="G90" s="148"/>
      <c r="H90" s="148"/>
      <c r="I90" s="148"/>
      <c r="J90" s="101"/>
      <c r="K90" s="98"/>
      <c r="L90" s="164" t="s">
        <v>63</v>
      </c>
      <c r="M90" s="164"/>
      <c r="N90" s="165"/>
      <c r="O90" s="100"/>
      <c r="P90" s="101"/>
      <c r="Q90" s="101"/>
      <c r="R90" s="161" t="s">
        <v>396</v>
      </c>
      <c r="S90" s="161"/>
      <c r="T90" s="159"/>
      <c r="U90" s="131"/>
      <c r="V90" s="100"/>
      <c r="W90" s="101"/>
      <c r="X90" s="101"/>
      <c r="Y90" s="101"/>
      <c r="Z90" s="101"/>
      <c r="AA90" s="101"/>
      <c r="AB90" s="101"/>
      <c r="AC90" s="158" t="s">
        <v>398</v>
      </c>
      <c r="AD90" s="159"/>
      <c r="AE90" s="159"/>
      <c r="AF90" s="101"/>
      <c r="AG90" s="113"/>
      <c r="AH90" s="114"/>
      <c r="AI90" s="156" t="s">
        <v>242</v>
      </c>
      <c r="AJ90" s="157"/>
      <c r="AK90" s="157"/>
      <c r="AL90" s="115"/>
      <c r="AM90" s="115"/>
      <c r="AN90" s="151"/>
      <c r="AO90" s="151"/>
      <c r="AP90" s="151"/>
      <c r="AQ90" s="151"/>
      <c r="AR90" s="151"/>
      <c r="AS90" s="151"/>
      <c r="AT90" s="148"/>
      <c r="AU90" s="148"/>
      <c r="AV90" s="148"/>
    </row>
    <row r="91" spans="1:48" ht="15" customHeight="1" thickBot="1" thickTop="1">
      <c r="A91" s="151">
        <v>39</v>
      </c>
      <c r="B91" s="151" t="str">
        <f>IF(ISERROR(VLOOKUP(A91,'参加チーム'!$A:$B,2,FALSE))=TRUE,"",VLOOKUP(A91,'参加チーム'!$A:$B,2,FALSE))</f>
        <v>ヴィンクラッソ大分ＦＣジュニア</v>
      </c>
      <c r="C91" s="151"/>
      <c r="D91" s="151"/>
      <c r="E91" s="151"/>
      <c r="F91" s="151"/>
      <c r="G91" s="148" t="s">
        <v>196</v>
      </c>
      <c r="H91" s="148"/>
      <c r="I91" s="148"/>
      <c r="J91" s="100"/>
      <c r="K91" s="101"/>
      <c r="L91" s="161" t="s">
        <v>107</v>
      </c>
      <c r="M91" s="161"/>
      <c r="N91" s="159"/>
      <c r="O91" s="117"/>
      <c r="P91" s="121"/>
      <c r="Q91" s="100"/>
      <c r="R91" s="101"/>
      <c r="S91" s="101"/>
      <c r="T91" s="100"/>
      <c r="U91" s="131"/>
      <c r="V91" s="100"/>
      <c r="W91" s="101"/>
      <c r="X91" s="101"/>
      <c r="Y91" s="101"/>
      <c r="Z91" s="101"/>
      <c r="AA91" s="101"/>
      <c r="AB91" s="101"/>
      <c r="AC91" s="103"/>
      <c r="AD91" s="100"/>
      <c r="AE91" s="100"/>
      <c r="AF91" s="130"/>
      <c r="AG91" s="100"/>
      <c r="AH91" s="100"/>
      <c r="AI91" s="158" t="s">
        <v>107</v>
      </c>
      <c r="AJ91" s="159"/>
      <c r="AK91" s="159"/>
      <c r="AL91" s="101"/>
      <c r="AM91" s="100"/>
      <c r="AN91" s="151">
        <v>88</v>
      </c>
      <c r="AO91" s="151" t="str">
        <f>IF(ISERROR(VLOOKUP(AN91,'参加チーム'!$A:$B,2,FALSE))=TRUE,"",VLOOKUP(AN91,'参加チーム'!$A:$B,2,FALSE))</f>
        <v>明野東サッカースポーツ少年団</v>
      </c>
      <c r="AP91" s="151"/>
      <c r="AQ91" s="151"/>
      <c r="AR91" s="151"/>
      <c r="AS91" s="151"/>
      <c r="AT91" s="148" t="s">
        <v>196</v>
      </c>
      <c r="AU91" s="148"/>
      <c r="AV91" s="148"/>
    </row>
    <row r="92" spans="1:48" ht="15" customHeight="1" thickBot="1" thickTop="1">
      <c r="A92" s="151"/>
      <c r="B92" s="151"/>
      <c r="C92" s="151"/>
      <c r="D92" s="151"/>
      <c r="E92" s="151"/>
      <c r="F92" s="151"/>
      <c r="G92" s="148"/>
      <c r="H92" s="148"/>
      <c r="I92" s="148"/>
      <c r="J92" s="157" t="s">
        <v>197</v>
      </c>
      <c r="K92" s="166"/>
      <c r="L92" s="181" t="s">
        <v>351</v>
      </c>
      <c r="M92" s="170"/>
      <c r="N92" s="170"/>
      <c r="O92" s="131"/>
      <c r="P92" s="102"/>
      <c r="Q92" s="100"/>
      <c r="R92" s="101"/>
      <c r="S92" s="101"/>
      <c r="T92" s="100"/>
      <c r="U92" s="131"/>
      <c r="V92" s="100"/>
      <c r="W92" s="101"/>
      <c r="X92" s="101"/>
      <c r="Y92" s="101"/>
      <c r="Z92" s="101"/>
      <c r="AA92" s="101"/>
      <c r="AB92" s="101"/>
      <c r="AC92" s="103"/>
      <c r="AD92" s="100"/>
      <c r="AE92" s="100"/>
      <c r="AF92" s="130"/>
      <c r="AG92" s="100"/>
      <c r="AH92" s="100"/>
      <c r="AI92" s="172" t="s">
        <v>367</v>
      </c>
      <c r="AJ92" s="170"/>
      <c r="AK92" s="171"/>
      <c r="AL92" s="156" t="s">
        <v>198</v>
      </c>
      <c r="AM92" s="157"/>
      <c r="AN92" s="151"/>
      <c r="AO92" s="151"/>
      <c r="AP92" s="151"/>
      <c r="AQ92" s="151"/>
      <c r="AR92" s="151"/>
      <c r="AS92" s="151"/>
      <c r="AT92" s="148"/>
      <c r="AU92" s="148"/>
      <c r="AV92" s="148"/>
    </row>
    <row r="93" spans="1:48" ht="15" customHeight="1" thickTop="1">
      <c r="A93" s="151">
        <v>40</v>
      </c>
      <c r="B93" s="151" t="str">
        <f>IF(ISERROR(VLOOKUP(A93,'参加チーム'!$A:$B,2,FALSE))=TRUE,"",VLOOKUP(A93,'参加チーム'!$A:$B,2,FALSE))</f>
        <v>和田・如水少年サッカークラブ</v>
      </c>
      <c r="C93" s="151"/>
      <c r="D93" s="151"/>
      <c r="E93" s="151"/>
      <c r="F93" s="151"/>
      <c r="G93" s="148" t="s">
        <v>186</v>
      </c>
      <c r="H93" s="148"/>
      <c r="I93" s="148"/>
      <c r="J93" s="174" t="s">
        <v>208</v>
      </c>
      <c r="K93" s="175"/>
      <c r="L93" s="100"/>
      <c r="M93" s="100"/>
      <c r="N93" s="101"/>
      <c r="O93" s="100"/>
      <c r="P93" s="102"/>
      <c r="Q93" s="100"/>
      <c r="R93" s="101"/>
      <c r="S93" s="101"/>
      <c r="T93" s="100"/>
      <c r="U93" s="131"/>
      <c r="V93" s="100"/>
      <c r="W93" s="101"/>
      <c r="X93" s="101"/>
      <c r="Y93" s="101"/>
      <c r="Z93" s="101"/>
      <c r="AA93" s="101"/>
      <c r="AB93" s="101"/>
      <c r="AC93" s="103"/>
      <c r="AD93" s="100"/>
      <c r="AE93" s="100"/>
      <c r="AF93" s="130"/>
      <c r="AG93" s="100"/>
      <c r="AH93" s="100"/>
      <c r="AI93" s="100"/>
      <c r="AJ93" s="100"/>
      <c r="AK93" s="101"/>
      <c r="AL93" s="187" t="s">
        <v>222</v>
      </c>
      <c r="AM93" s="174"/>
      <c r="AN93" s="151">
        <v>89</v>
      </c>
      <c r="AO93" s="151" t="str">
        <f>IF(ISERROR(VLOOKUP(AN93,'参加チーム'!$A:$B,2,FALSE))=TRUE,"",VLOOKUP(AN93,'参加チーム'!$A:$B,2,FALSE))</f>
        <v>ＦＣ　くにさき</v>
      </c>
      <c r="AP93" s="151"/>
      <c r="AQ93" s="151"/>
      <c r="AR93" s="151"/>
      <c r="AS93" s="151"/>
      <c r="AT93" s="148" t="s">
        <v>188</v>
      </c>
      <c r="AU93" s="148"/>
      <c r="AV93" s="148"/>
    </row>
    <row r="94" spans="1:48" ht="15" customHeight="1" thickBot="1">
      <c r="A94" s="151"/>
      <c r="B94" s="151"/>
      <c r="C94" s="151"/>
      <c r="D94" s="151"/>
      <c r="E94" s="151"/>
      <c r="F94" s="151"/>
      <c r="G94" s="148"/>
      <c r="H94" s="148"/>
      <c r="I94" s="148"/>
      <c r="J94" s="101"/>
      <c r="K94" s="101"/>
      <c r="L94" s="101"/>
      <c r="M94" s="101"/>
      <c r="N94" s="183" t="s">
        <v>238</v>
      </c>
      <c r="O94" s="183"/>
      <c r="P94" s="184"/>
      <c r="Q94" s="100"/>
      <c r="R94" s="101"/>
      <c r="S94" s="101"/>
      <c r="T94" s="100"/>
      <c r="U94" s="131"/>
      <c r="V94" s="100"/>
      <c r="W94" s="101"/>
      <c r="X94" s="101"/>
      <c r="Y94" s="101"/>
      <c r="Z94" s="101"/>
      <c r="AA94" s="101"/>
      <c r="AB94" s="101"/>
      <c r="AC94" s="103"/>
      <c r="AD94" s="100"/>
      <c r="AE94" s="113"/>
      <c r="AF94" s="114"/>
      <c r="AG94" s="159" t="s">
        <v>243</v>
      </c>
      <c r="AH94" s="159"/>
      <c r="AI94" s="159"/>
      <c r="AJ94" s="100"/>
      <c r="AK94" s="101"/>
      <c r="AL94" s="101"/>
      <c r="AM94" s="101"/>
      <c r="AN94" s="151"/>
      <c r="AO94" s="151"/>
      <c r="AP94" s="151"/>
      <c r="AQ94" s="151"/>
      <c r="AR94" s="151"/>
      <c r="AS94" s="151"/>
      <c r="AT94" s="148"/>
      <c r="AU94" s="148"/>
      <c r="AV94" s="148"/>
    </row>
    <row r="95" spans="1:48" ht="15" customHeight="1" thickBot="1" thickTop="1">
      <c r="A95" s="151">
        <v>41</v>
      </c>
      <c r="B95" s="151" t="str">
        <f>IF(ISERROR(VLOOKUP(A95,'参加チーム'!$A:$B,2,FALSE))=TRUE,"",VLOOKUP(A95,'参加チーム'!$A:$B,2,FALSE))</f>
        <v>滝尾下郡サッカースポーツ少年団</v>
      </c>
      <c r="C95" s="151"/>
      <c r="D95" s="151"/>
      <c r="E95" s="151"/>
      <c r="F95" s="151"/>
      <c r="G95" s="148" t="s">
        <v>196</v>
      </c>
      <c r="H95" s="148"/>
      <c r="I95" s="148"/>
      <c r="J95" s="100"/>
      <c r="K95" s="101"/>
      <c r="L95" s="101"/>
      <c r="M95" s="101"/>
      <c r="N95" s="183" t="s">
        <v>173</v>
      </c>
      <c r="O95" s="183"/>
      <c r="P95" s="183"/>
      <c r="Q95" s="117"/>
      <c r="R95" s="121"/>
      <c r="S95" s="103"/>
      <c r="T95" s="100"/>
      <c r="U95" s="131"/>
      <c r="V95" s="100"/>
      <c r="W95" s="101"/>
      <c r="X95" s="101"/>
      <c r="Y95" s="101"/>
      <c r="Z95" s="101"/>
      <c r="AA95" s="101"/>
      <c r="AB95" s="101"/>
      <c r="AC95" s="103"/>
      <c r="AD95" s="130"/>
      <c r="AE95" s="100"/>
      <c r="AF95" s="100"/>
      <c r="AG95" s="158" t="s">
        <v>109</v>
      </c>
      <c r="AH95" s="159"/>
      <c r="AI95" s="159"/>
      <c r="AJ95" s="100"/>
      <c r="AK95" s="101"/>
      <c r="AL95" s="101"/>
      <c r="AM95" s="101"/>
      <c r="AN95" s="151">
        <v>90</v>
      </c>
      <c r="AO95" s="151" t="str">
        <f>IF(ISERROR(VLOOKUP(AN95,'参加チーム'!$A:$B,2,FALSE))=TRUE,"",VLOOKUP(AN95,'参加チーム'!$A:$B,2,FALSE))</f>
        <v>吉野ＦＣ</v>
      </c>
      <c r="AP95" s="151"/>
      <c r="AQ95" s="151"/>
      <c r="AR95" s="151"/>
      <c r="AS95" s="151"/>
      <c r="AT95" s="148" t="s">
        <v>196</v>
      </c>
      <c r="AU95" s="148"/>
      <c r="AV95" s="148"/>
    </row>
    <row r="96" spans="1:48" ht="15" customHeight="1" thickBot="1" thickTop="1">
      <c r="A96" s="151"/>
      <c r="B96" s="151"/>
      <c r="C96" s="151"/>
      <c r="D96" s="151"/>
      <c r="E96" s="151"/>
      <c r="F96" s="151"/>
      <c r="G96" s="148"/>
      <c r="H96" s="148"/>
      <c r="I96" s="148"/>
      <c r="J96" s="157" t="s">
        <v>198</v>
      </c>
      <c r="K96" s="166"/>
      <c r="L96" s="100"/>
      <c r="M96" s="100"/>
      <c r="N96" s="160" t="s">
        <v>377</v>
      </c>
      <c r="O96" s="160"/>
      <c r="P96" s="160"/>
      <c r="Q96" s="131"/>
      <c r="R96" s="102"/>
      <c r="S96" s="103"/>
      <c r="T96" s="100"/>
      <c r="U96" s="131"/>
      <c r="V96" s="100"/>
      <c r="W96" s="101"/>
      <c r="X96" s="101"/>
      <c r="Y96" s="101"/>
      <c r="Z96" s="101"/>
      <c r="AA96" s="101"/>
      <c r="AB96" s="101"/>
      <c r="AC96" s="103"/>
      <c r="AD96" s="130"/>
      <c r="AE96" s="100"/>
      <c r="AF96" s="100"/>
      <c r="AG96" s="158" t="s">
        <v>385</v>
      </c>
      <c r="AH96" s="159"/>
      <c r="AI96" s="159"/>
      <c r="AJ96" s="100"/>
      <c r="AK96" s="101"/>
      <c r="AL96" s="192" t="s">
        <v>197</v>
      </c>
      <c r="AM96" s="164"/>
      <c r="AN96" s="151"/>
      <c r="AO96" s="151"/>
      <c r="AP96" s="151"/>
      <c r="AQ96" s="151"/>
      <c r="AR96" s="151"/>
      <c r="AS96" s="151"/>
      <c r="AT96" s="148"/>
      <c r="AU96" s="148"/>
      <c r="AV96" s="148"/>
    </row>
    <row r="97" spans="1:48" ht="15" customHeight="1" thickBot="1" thickTop="1">
      <c r="A97" s="151">
        <v>42</v>
      </c>
      <c r="B97" s="151" t="str">
        <f>IF(ISERROR(VLOOKUP(A97,'参加チーム'!$A:$B,2,FALSE))=TRUE,"",VLOOKUP(A97,'参加チーム'!$A:$B,2,FALSE))</f>
        <v>スマイス日出</v>
      </c>
      <c r="C97" s="151"/>
      <c r="D97" s="151"/>
      <c r="E97" s="151"/>
      <c r="F97" s="151"/>
      <c r="G97" s="148" t="s">
        <v>188</v>
      </c>
      <c r="H97" s="148"/>
      <c r="I97" s="148"/>
      <c r="J97" s="174" t="s">
        <v>209</v>
      </c>
      <c r="K97" s="175"/>
      <c r="L97" s="179" t="s">
        <v>238</v>
      </c>
      <c r="M97" s="157"/>
      <c r="N97" s="180"/>
      <c r="O97" s="100"/>
      <c r="P97" s="100"/>
      <c r="Q97" s="131"/>
      <c r="R97" s="102"/>
      <c r="S97" s="103"/>
      <c r="T97" s="100"/>
      <c r="U97" s="131"/>
      <c r="V97" s="100"/>
      <c r="W97" s="101"/>
      <c r="X97" s="101"/>
      <c r="Y97" s="101"/>
      <c r="Z97" s="101"/>
      <c r="AA97" s="101"/>
      <c r="AB97" s="101"/>
      <c r="AC97" s="103"/>
      <c r="AD97" s="130"/>
      <c r="AE97" s="100"/>
      <c r="AF97" s="100"/>
      <c r="AG97" s="103"/>
      <c r="AH97" s="100"/>
      <c r="AI97" s="179" t="s">
        <v>242</v>
      </c>
      <c r="AJ97" s="157"/>
      <c r="AK97" s="166"/>
      <c r="AL97" s="181" t="s">
        <v>223</v>
      </c>
      <c r="AM97" s="170"/>
      <c r="AN97" s="151">
        <v>91</v>
      </c>
      <c r="AO97" s="151" t="str">
        <f>IF(ISERROR(VLOOKUP(AN97,'参加チーム'!$A:$B,2,FALSE))=TRUE,"",VLOOKUP(AN97,'参加チーム'!$A:$B,2,FALSE))</f>
        <v>中津豊南フットボールクラブ</v>
      </c>
      <c r="AP97" s="151"/>
      <c r="AQ97" s="151"/>
      <c r="AR97" s="151"/>
      <c r="AS97" s="151"/>
      <c r="AT97" s="148" t="s">
        <v>186</v>
      </c>
      <c r="AU97" s="148"/>
      <c r="AV97" s="148"/>
    </row>
    <row r="98" spans="1:48" ht="15" customHeight="1" thickBot="1" thickTop="1">
      <c r="A98" s="151"/>
      <c r="B98" s="151"/>
      <c r="C98" s="151"/>
      <c r="D98" s="151"/>
      <c r="E98" s="151"/>
      <c r="F98" s="151"/>
      <c r="G98" s="148"/>
      <c r="H98" s="148"/>
      <c r="I98" s="148"/>
      <c r="J98" s="101"/>
      <c r="K98" s="100"/>
      <c r="L98" s="159" t="s">
        <v>108</v>
      </c>
      <c r="M98" s="159"/>
      <c r="N98" s="167"/>
      <c r="O98" s="119"/>
      <c r="P98" s="113"/>
      <c r="Q98" s="131"/>
      <c r="R98" s="102"/>
      <c r="S98" s="103"/>
      <c r="T98" s="100"/>
      <c r="U98" s="131"/>
      <c r="V98" s="100"/>
      <c r="W98" s="101"/>
      <c r="X98" s="101"/>
      <c r="Y98" s="101"/>
      <c r="Z98" s="101"/>
      <c r="AA98" s="101"/>
      <c r="AB98" s="101"/>
      <c r="AC98" s="103"/>
      <c r="AD98" s="130"/>
      <c r="AE98" s="100"/>
      <c r="AF98" s="100"/>
      <c r="AG98" s="115"/>
      <c r="AH98" s="116"/>
      <c r="AI98" s="159" t="s">
        <v>108</v>
      </c>
      <c r="AJ98" s="159"/>
      <c r="AK98" s="159"/>
      <c r="AL98" s="101"/>
      <c r="AM98" s="101"/>
      <c r="AN98" s="151"/>
      <c r="AO98" s="151"/>
      <c r="AP98" s="151"/>
      <c r="AQ98" s="151"/>
      <c r="AR98" s="151"/>
      <c r="AS98" s="151"/>
      <c r="AT98" s="148"/>
      <c r="AU98" s="148"/>
      <c r="AV98" s="148"/>
    </row>
    <row r="99" spans="1:48" ht="15" customHeight="1" thickBot="1" thickTop="1">
      <c r="A99" s="151">
        <v>43</v>
      </c>
      <c r="B99" s="151" t="str">
        <f>IF(ISERROR(VLOOKUP(A99,'参加チーム'!$A:$B,2,FALSE))=TRUE,"",VLOOKUP(A99,'参加チーム'!$A:$B,2,FALSE))</f>
        <v>ＦＣアリアーレ</v>
      </c>
      <c r="C99" s="151"/>
      <c r="D99" s="151"/>
      <c r="E99" s="151"/>
      <c r="F99" s="151"/>
      <c r="G99" s="148" t="s">
        <v>187</v>
      </c>
      <c r="H99" s="148"/>
      <c r="I99" s="148"/>
      <c r="J99" s="113"/>
      <c r="K99" s="113"/>
      <c r="L99" s="170" t="s">
        <v>352</v>
      </c>
      <c r="M99" s="170"/>
      <c r="N99" s="171"/>
      <c r="O99" s="100"/>
      <c r="P99" s="101"/>
      <c r="Q99" s="101"/>
      <c r="R99" s="102"/>
      <c r="S99" s="103"/>
      <c r="T99" s="100"/>
      <c r="U99" s="131"/>
      <c r="V99" s="100"/>
      <c r="W99" s="101"/>
      <c r="X99" s="101"/>
      <c r="Y99" s="101"/>
      <c r="Z99" s="101"/>
      <c r="AA99" s="101"/>
      <c r="AB99" s="101"/>
      <c r="AC99" s="103"/>
      <c r="AD99" s="130"/>
      <c r="AE99" s="100"/>
      <c r="AF99" s="100"/>
      <c r="AG99" s="100"/>
      <c r="AH99" s="101"/>
      <c r="AI99" s="181" t="s">
        <v>368</v>
      </c>
      <c r="AJ99" s="170"/>
      <c r="AK99" s="170"/>
      <c r="AL99" s="113"/>
      <c r="AM99" s="113"/>
      <c r="AN99" s="151">
        <v>92</v>
      </c>
      <c r="AO99" s="151" t="str">
        <f>IF(ISERROR(VLOOKUP(AN99,'参加チーム'!$A:$B,2,FALSE))=TRUE,"",VLOOKUP(AN99,'参加チーム'!$A:$B,2,FALSE))</f>
        <v>ブルーウイングフットボールクラブ</v>
      </c>
      <c r="AP99" s="151"/>
      <c r="AQ99" s="151"/>
      <c r="AR99" s="151"/>
      <c r="AS99" s="151"/>
      <c r="AT99" s="148" t="s">
        <v>196</v>
      </c>
      <c r="AU99" s="148"/>
      <c r="AV99" s="148"/>
    </row>
    <row r="100" spans="1:48" ht="15" customHeight="1" thickBot="1" thickTop="1">
      <c r="A100" s="151"/>
      <c r="B100" s="151"/>
      <c r="C100" s="151"/>
      <c r="D100" s="151"/>
      <c r="E100" s="151"/>
      <c r="F100" s="151"/>
      <c r="G100" s="148"/>
      <c r="H100" s="148"/>
      <c r="I100" s="148"/>
      <c r="J100" s="101"/>
      <c r="K100" s="101"/>
      <c r="L100" s="101"/>
      <c r="M100" s="101"/>
      <c r="N100" s="101"/>
      <c r="O100" s="101"/>
      <c r="P100" s="160" t="s">
        <v>176</v>
      </c>
      <c r="Q100" s="160"/>
      <c r="R100" s="162"/>
      <c r="S100" s="103"/>
      <c r="T100" s="100"/>
      <c r="U100" s="131"/>
      <c r="V100" s="100"/>
      <c r="W100" s="101"/>
      <c r="X100" s="101"/>
      <c r="Y100" s="101"/>
      <c r="Z100" s="101"/>
      <c r="AA100" s="101"/>
      <c r="AB100" s="101"/>
      <c r="AC100" s="127"/>
      <c r="AD100" s="126"/>
      <c r="AE100" s="160" t="s">
        <v>177</v>
      </c>
      <c r="AF100" s="160"/>
      <c r="AG100" s="160"/>
      <c r="AH100" s="101"/>
      <c r="AI100" s="101"/>
      <c r="AJ100" s="101"/>
      <c r="AK100" s="101"/>
      <c r="AL100" s="101"/>
      <c r="AM100" s="101"/>
      <c r="AN100" s="151"/>
      <c r="AO100" s="151"/>
      <c r="AP100" s="151"/>
      <c r="AQ100" s="151"/>
      <c r="AR100" s="151"/>
      <c r="AS100" s="151"/>
      <c r="AT100" s="148"/>
      <c r="AU100" s="148"/>
      <c r="AV100" s="148"/>
    </row>
    <row r="101" spans="1:48" ht="15" customHeight="1" thickBot="1" thickTop="1">
      <c r="A101" s="151">
        <v>44</v>
      </c>
      <c r="B101" s="151" t="str">
        <f>IF(ISERROR(VLOOKUP(A101,'参加チーム'!$A:$B,2,FALSE))=TRUE,"",VLOOKUP(A101,'参加チーム'!$A:$B,2,FALSE))</f>
        <v>カティオーラフットボールクラブＵ－１２</v>
      </c>
      <c r="C101" s="151"/>
      <c r="D101" s="151"/>
      <c r="E101" s="151"/>
      <c r="F101" s="151"/>
      <c r="G101" s="148" t="s">
        <v>196</v>
      </c>
      <c r="H101" s="148"/>
      <c r="I101" s="148"/>
      <c r="J101" s="100"/>
      <c r="K101" s="101"/>
      <c r="L101" s="101"/>
      <c r="M101" s="101"/>
      <c r="N101" s="101"/>
      <c r="O101" s="101"/>
      <c r="P101" s="161" t="s">
        <v>113</v>
      </c>
      <c r="Q101" s="161"/>
      <c r="R101" s="159"/>
      <c r="S101" s="129"/>
      <c r="T101" s="123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58" t="s">
        <v>113</v>
      </c>
      <c r="AF101" s="159"/>
      <c r="AG101" s="159"/>
      <c r="AH101" s="101"/>
      <c r="AI101" s="101"/>
      <c r="AJ101" s="101"/>
      <c r="AK101" s="101"/>
      <c r="AL101" s="101"/>
      <c r="AM101" s="101"/>
      <c r="AN101" s="151">
        <v>93</v>
      </c>
      <c r="AO101" s="151" t="str">
        <f>IF(ISERROR(VLOOKUP(AN101,'参加チーム'!$A:$B,2,FALSE))=TRUE,"",VLOOKUP(AN101,'参加チーム'!$A:$B,2,FALSE))</f>
        <v>きつきＦＣ</v>
      </c>
      <c r="AP101" s="151"/>
      <c r="AQ101" s="151"/>
      <c r="AR101" s="151"/>
      <c r="AS101" s="151"/>
      <c r="AT101" s="148" t="s">
        <v>188</v>
      </c>
      <c r="AU101" s="148"/>
      <c r="AV101" s="148"/>
    </row>
    <row r="102" spans="1:48" ht="15" customHeight="1" thickBot="1" thickTop="1">
      <c r="A102" s="151"/>
      <c r="B102" s="151"/>
      <c r="C102" s="151"/>
      <c r="D102" s="151"/>
      <c r="E102" s="151"/>
      <c r="F102" s="151"/>
      <c r="G102" s="148"/>
      <c r="H102" s="148"/>
      <c r="I102" s="148"/>
      <c r="J102" s="115"/>
      <c r="K102" s="115"/>
      <c r="L102" s="157" t="s">
        <v>238</v>
      </c>
      <c r="M102" s="157"/>
      <c r="N102" s="166"/>
      <c r="O102" s="100"/>
      <c r="P102" s="161" t="s">
        <v>390</v>
      </c>
      <c r="Q102" s="161"/>
      <c r="R102" s="159"/>
      <c r="S102" s="131"/>
      <c r="T102" s="100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58" t="s">
        <v>394</v>
      </c>
      <c r="AF102" s="159"/>
      <c r="AG102" s="159"/>
      <c r="AH102" s="100"/>
      <c r="AI102" s="156" t="s">
        <v>242</v>
      </c>
      <c r="AJ102" s="157"/>
      <c r="AK102" s="157"/>
      <c r="AL102" s="115"/>
      <c r="AM102" s="115"/>
      <c r="AN102" s="151"/>
      <c r="AO102" s="151"/>
      <c r="AP102" s="151"/>
      <c r="AQ102" s="151"/>
      <c r="AR102" s="151"/>
      <c r="AS102" s="151"/>
      <c r="AT102" s="148"/>
      <c r="AU102" s="148"/>
      <c r="AV102" s="148"/>
    </row>
    <row r="103" spans="1:48" ht="15" customHeight="1" thickBot="1" thickTop="1">
      <c r="A103" s="151">
        <v>45</v>
      </c>
      <c r="B103" s="151" t="str">
        <f>IF(ISERROR(VLOOKUP(A103,'参加チーム'!$A:$B,2,FALSE))=TRUE,"",VLOOKUP(A103,'参加チーム'!$A:$B,2,FALSE))</f>
        <v>カティオーラフットボールクラブ　大在</v>
      </c>
      <c r="C103" s="151"/>
      <c r="D103" s="151"/>
      <c r="E103" s="151"/>
      <c r="F103" s="151"/>
      <c r="G103" s="148" t="s">
        <v>196</v>
      </c>
      <c r="H103" s="148"/>
      <c r="I103" s="148"/>
      <c r="J103" s="99"/>
      <c r="K103" s="101"/>
      <c r="L103" s="161" t="s">
        <v>110</v>
      </c>
      <c r="M103" s="161"/>
      <c r="N103" s="167"/>
      <c r="O103" s="122"/>
      <c r="P103" s="115"/>
      <c r="Q103" s="131"/>
      <c r="R103" s="100"/>
      <c r="S103" s="131"/>
      <c r="T103" s="100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3"/>
      <c r="AF103" s="100"/>
      <c r="AG103" s="122"/>
      <c r="AH103" s="121"/>
      <c r="AI103" s="158" t="s">
        <v>110</v>
      </c>
      <c r="AJ103" s="159"/>
      <c r="AK103" s="159"/>
      <c r="AL103" s="101"/>
      <c r="AM103" s="100"/>
      <c r="AN103" s="151">
        <v>94</v>
      </c>
      <c r="AO103" s="151" t="str">
        <f>IF(ISERROR(VLOOKUP(AN103,'参加チーム'!$A:$B,2,FALSE))=TRUE,"",VLOOKUP(AN103,'参加チーム'!$A:$B,2,FALSE))</f>
        <v>鶴見ジュニアサッカークラブ</v>
      </c>
      <c r="AP103" s="151"/>
      <c r="AQ103" s="151"/>
      <c r="AR103" s="151"/>
      <c r="AS103" s="151"/>
      <c r="AT103" s="148" t="s">
        <v>189</v>
      </c>
      <c r="AU103" s="148"/>
      <c r="AV103" s="148"/>
    </row>
    <row r="104" spans="1:48" ht="15" customHeight="1" thickBot="1" thickTop="1">
      <c r="A104" s="151"/>
      <c r="B104" s="151"/>
      <c r="C104" s="151"/>
      <c r="D104" s="151"/>
      <c r="E104" s="151"/>
      <c r="F104" s="151"/>
      <c r="G104" s="148"/>
      <c r="H104" s="148"/>
      <c r="I104" s="148"/>
      <c r="J104" s="164" t="s">
        <v>199</v>
      </c>
      <c r="K104" s="165"/>
      <c r="L104" s="172" t="s">
        <v>353</v>
      </c>
      <c r="M104" s="170"/>
      <c r="N104" s="173"/>
      <c r="O104" s="100"/>
      <c r="P104" s="100"/>
      <c r="Q104" s="131"/>
      <c r="R104" s="100"/>
      <c r="S104" s="131"/>
      <c r="T104" s="100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3"/>
      <c r="AF104" s="100"/>
      <c r="AG104" s="103"/>
      <c r="AH104" s="100"/>
      <c r="AI104" s="172" t="s">
        <v>369</v>
      </c>
      <c r="AJ104" s="170"/>
      <c r="AK104" s="171"/>
      <c r="AL104" s="156" t="s">
        <v>55</v>
      </c>
      <c r="AM104" s="157"/>
      <c r="AN104" s="151"/>
      <c r="AO104" s="151"/>
      <c r="AP104" s="151"/>
      <c r="AQ104" s="151"/>
      <c r="AR104" s="151"/>
      <c r="AS104" s="151"/>
      <c r="AT104" s="148"/>
      <c r="AU104" s="148"/>
      <c r="AV104" s="148"/>
    </row>
    <row r="105" spans="1:48" ht="15" customHeight="1" thickBot="1" thickTop="1">
      <c r="A105" s="151">
        <v>46</v>
      </c>
      <c r="B105" s="151" t="str">
        <f>IF(ISERROR(VLOOKUP(A105,'参加チーム'!$A:$B,2,FALSE))=TRUE,"",VLOOKUP(A105,'参加チーム'!$A:$B,2,FALSE))</f>
        <v>四日市南ＳＳＣ</v>
      </c>
      <c r="C105" s="151"/>
      <c r="D105" s="151"/>
      <c r="E105" s="151"/>
      <c r="F105" s="151"/>
      <c r="G105" s="148" t="s">
        <v>193</v>
      </c>
      <c r="H105" s="148"/>
      <c r="I105" s="148"/>
      <c r="J105" s="170" t="s">
        <v>210</v>
      </c>
      <c r="K105" s="171"/>
      <c r="L105" s="100"/>
      <c r="M105" s="100"/>
      <c r="N105" s="101"/>
      <c r="O105" s="100"/>
      <c r="P105" s="100"/>
      <c r="Q105" s="131"/>
      <c r="R105" s="100"/>
      <c r="S105" s="131"/>
      <c r="T105" s="100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3"/>
      <c r="AF105" s="100"/>
      <c r="AG105" s="103"/>
      <c r="AH105" s="100"/>
      <c r="AI105" s="100"/>
      <c r="AJ105" s="100"/>
      <c r="AK105" s="101"/>
      <c r="AL105" s="187" t="s">
        <v>168</v>
      </c>
      <c r="AM105" s="174"/>
      <c r="AN105" s="151">
        <v>95</v>
      </c>
      <c r="AO105" s="151" t="str">
        <f>IF(ISERROR(VLOOKUP(AN105,'参加チーム'!$A:$B,2,FALSE))=TRUE,"",VLOOKUP(AN105,'参加チーム'!$A:$B,2,FALSE))</f>
        <v>咸宜日隈ｓｃ</v>
      </c>
      <c r="AP105" s="151"/>
      <c r="AQ105" s="151"/>
      <c r="AR105" s="151"/>
      <c r="AS105" s="151"/>
      <c r="AT105" s="148" t="s">
        <v>187</v>
      </c>
      <c r="AU105" s="148"/>
      <c r="AV105" s="148"/>
    </row>
    <row r="106" spans="1:48" ht="15" customHeight="1" thickBot="1" thickTop="1">
      <c r="A106" s="151"/>
      <c r="B106" s="151"/>
      <c r="C106" s="151"/>
      <c r="D106" s="151"/>
      <c r="E106" s="151"/>
      <c r="F106" s="151"/>
      <c r="G106" s="148"/>
      <c r="H106" s="148"/>
      <c r="I106" s="148"/>
      <c r="J106" s="101"/>
      <c r="K106" s="101"/>
      <c r="L106" s="101"/>
      <c r="M106" s="101"/>
      <c r="N106" s="183" t="s">
        <v>238</v>
      </c>
      <c r="O106" s="183"/>
      <c r="P106" s="183"/>
      <c r="Q106" s="118"/>
      <c r="R106" s="125"/>
      <c r="S106" s="131"/>
      <c r="T106" s="100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3"/>
      <c r="AF106" s="100"/>
      <c r="AG106" s="158" t="s">
        <v>242</v>
      </c>
      <c r="AH106" s="159"/>
      <c r="AI106" s="159"/>
      <c r="AJ106" s="100"/>
      <c r="AK106" s="101"/>
      <c r="AL106" s="101"/>
      <c r="AM106" s="101"/>
      <c r="AN106" s="151"/>
      <c r="AO106" s="151"/>
      <c r="AP106" s="151"/>
      <c r="AQ106" s="151"/>
      <c r="AR106" s="151"/>
      <c r="AS106" s="151"/>
      <c r="AT106" s="148"/>
      <c r="AU106" s="148"/>
      <c r="AV106" s="148"/>
    </row>
    <row r="107" spans="1:48" ht="15" customHeight="1" thickTop="1">
      <c r="A107" s="151">
        <v>47</v>
      </c>
      <c r="B107" s="151" t="str">
        <f>IF(ISERROR(VLOOKUP(A107,'参加チーム'!$A:$B,2,FALSE))=TRUE,"",VLOOKUP(A107,'参加チーム'!$A:$B,2,FALSE))</f>
        <v>玖珠サッカースポーツ少年団</v>
      </c>
      <c r="C107" s="151"/>
      <c r="D107" s="151"/>
      <c r="E107" s="151"/>
      <c r="F107" s="151"/>
      <c r="G107" s="148" t="s">
        <v>187</v>
      </c>
      <c r="H107" s="148"/>
      <c r="I107" s="148"/>
      <c r="J107" s="99"/>
      <c r="K107" s="101"/>
      <c r="L107" s="101"/>
      <c r="M107" s="101"/>
      <c r="N107" s="183" t="s">
        <v>112</v>
      </c>
      <c r="O107" s="183"/>
      <c r="P107" s="184"/>
      <c r="Q107" s="100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15"/>
      <c r="AF107" s="116"/>
      <c r="AG107" s="159" t="s">
        <v>112</v>
      </c>
      <c r="AH107" s="159"/>
      <c r="AI107" s="159"/>
      <c r="AJ107" s="100"/>
      <c r="AK107" s="101"/>
      <c r="AL107" s="101"/>
      <c r="AM107" s="101"/>
      <c r="AN107" s="134"/>
      <c r="AO107" s="134"/>
      <c r="AP107" s="134"/>
      <c r="AQ107" s="134"/>
      <c r="AR107" s="134"/>
      <c r="AS107" s="134"/>
      <c r="AT107" s="134"/>
      <c r="AU107" s="134"/>
      <c r="AV107" s="134"/>
    </row>
    <row r="108" spans="1:48" ht="15" customHeight="1" thickBot="1">
      <c r="A108" s="151"/>
      <c r="B108" s="151"/>
      <c r="C108" s="151"/>
      <c r="D108" s="151"/>
      <c r="E108" s="151"/>
      <c r="F108" s="151"/>
      <c r="G108" s="148"/>
      <c r="H108" s="148"/>
      <c r="I108" s="148"/>
      <c r="J108" s="164" t="s">
        <v>58</v>
      </c>
      <c r="K108" s="165"/>
      <c r="L108" s="103"/>
      <c r="M108" s="100"/>
      <c r="N108" s="160" t="s">
        <v>378</v>
      </c>
      <c r="O108" s="160"/>
      <c r="P108" s="162"/>
      <c r="Q108" s="100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0"/>
      <c r="AF108" s="130"/>
      <c r="AG108" s="159" t="s">
        <v>386</v>
      </c>
      <c r="AH108" s="159"/>
      <c r="AI108" s="159"/>
      <c r="AJ108" s="100"/>
      <c r="AK108" s="101"/>
      <c r="AN108" s="151">
        <v>96</v>
      </c>
      <c r="AO108" s="151" t="str">
        <f>IF(ISERROR(VLOOKUP(AN108,'参加チーム'!$A:$B,2,FALSE))=TRUE,"",VLOOKUP(AN108,'参加チーム'!$A:$B,2,FALSE))</f>
        <v>ヴェルスパ大分　Ｕ－１２</v>
      </c>
      <c r="AP108" s="151"/>
      <c r="AQ108" s="151"/>
      <c r="AR108" s="151"/>
      <c r="AS108" s="151"/>
      <c r="AT108" s="148" t="s">
        <v>196</v>
      </c>
      <c r="AU108" s="148"/>
      <c r="AV108" s="148"/>
    </row>
    <row r="109" spans="1:48" ht="15" customHeight="1" thickBot="1" thickTop="1">
      <c r="A109" s="151">
        <v>48</v>
      </c>
      <c r="B109" s="151" t="str">
        <f>IF(ISERROR(VLOOKUP(A109,'参加チーム'!$A:$B,2,FALSE))=TRUE,"",VLOOKUP(A109,'参加チーム'!$A:$B,2,FALSE))</f>
        <v>別保ＳＦＣ</v>
      </c>
      <c r="C109" s="151"/>
      <c r="D109" s="151"/>
      <c r="E109" s="151"/>
      <c r="F109" s="151"/>
      <c r="G109" s="148" t="s">
        <v>196</v>
      </c>
      <c r="H109" s="148"/>
      <c r="I109" s="148"/>
      <c r="J109" s="170" t="s">
        <v>211</v>
      </c>
      <c r="K109" s="171"/>
      <c r="L109" s="156" t="s">
        <v>238</v>
      </c>
      <c r="M109" s="157"/>
      <c r="N109" s="157"/>
      <c r="O109" s="131"/>
      <c r="P109" s="102"/>
      <c r="Q109" s="100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0"/>
      <c r="AF109" s="130"/>
      <c r="AG109" s="113"/>
      <c r="AH109" s="114"/>
      <c r="AI109" s="156" t="s">
        <v>242</v>
      </c>
      <c r="AJ109" s="157"/>
      <c r="AK109" s="157"/>
      <c r="AL109" s="157"/>
      <c r="AM109" s="157"/>
      <c r="AN109" s="151"/>
      <c r="AO109" s="151"/>
      <c r="AP109" s="151"/>
      <c r="AQ109" s="151"/>
      <c r="AR109" s="151"/>
      <c r="AS109" s="151"/>
      <c r="AT109" s="148"/>
      <c r="AU109" s="148"/>
      <c r="AV109" s="148"/>
    </row>
    <row r="110" spans="1:48" ht="15" customHeight="1" thickBot="1" thickTop="1">
      <c r="A110" s="151"/>
      <c r="B110" s="151"/>
      <c r="C110" s="151"/>
      <c r="D110" s="151"/>
      <c r="E110" s="151"/>
      <c r="F110" s="151"/>
      <c r="G110" s="148"/>
      <c r="H110" s="148"/>
      <c r="I110" s="148"/>
      <c r="J110" s="101"/>
      <c r="K110" s="100"/>
      <c r="L110" s="159" t="s">
        <v>113</v>
      </c>
      <c r="M110" s="159"/>
      <c r="N110" s="159"/>
      <c r="O110" s="118"/>
      <c r="P110" s="120"/>
      <c r="Q110" s="100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58" t="s">
        <v>113</v>
      </c>
      <c r="AJ110" s="159"/>
      <c r="AK110" s="159"/>
      <c r="AL110" s="101"/>
      <c r="AM110" s="101"/>
      <c r="AN110" s="135"/>
      <c r="AO110" s="135"/>
      <c r="AP110" s="135"/>
      <c r="AQ110" s="135"/>
      <c r="AR110" s="135"/>
      <c r="AS110" s="135"/>
      <c r="AT110" s="136"/>
      <c r="AU110" s="136"/>
      <c r="AV110" s="136"/>
    </row>
    <row r="111" spans="1:48" ht="15" customHeight="1" thickTop="1">
      <c r="A111" s="151">
        <v>49</v>
      </c>
      <c r="B111" s="151" t="str">
        <f>IF(ISERROR(VLOOKUP(A111,'参加チーム'!$A:$B,2,FALSE))=TRUE,"",VLOOKUP(A111,'参加チーム'!$A:$B,2,FALSE))</f>
        <v>中津沖代ＪＳＣ</v>
      </c>
      <c r="C111" s="151"/>
      <c r="D111" s="151"/>
      <c r="E111" s="151"/>
      <c r="F111" s="151"/>
      <c r="G111" s="148" t="s">
        <v>186</v>
      </c>
      <c r="H111" s="148"/>
      <c r="I111" s="148"/>
      <c r="J111" s="99"/>
      <c r="K111" s="99"/>
      <c r="L111" s="174" t="s">
        <v>354</v>
      </c>
      <c r="M111" s="174"/>
      <c r="N111" s="175"/>
      <c r="O111" s="100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87" t="s">
        <v>370</v>
      </c>
      <c r="AJ111" s="174"/>
      <c r="AK111" s="174"/>
      <c r="AL111" s="99"/>
      <c r="AM111" s="99"/>
      <c r="AN111" s="151">
        <v>97</v>
      </c>
      <c r="AO111" s="151" t="str">
        <f>IF(ISERROR(VLOOKUP(AN111,'参加チーム'!$A:$B,2,FALSE))=TRUE,"",VLOOKUP(AN111,'参加チーム'!$A:$B,2,FALSE))</f>
        <v>ＦＣ大野</v>
      </c>
      <c r="AP111" s="151"/>
      <c r="AQ111" s="151"/>
      <c r="AR111" s="151"/>
      <c r="AS111" s="151"/>
      <c r="AT111" s="148" t="s">
        <v>192</v>
      </c>
      <c r="AU111" s="148"/>
      <c r="AV111" s="148"/>
    </row>
    <row r="112" spans="1:48" ht="15" customHeight="1">
      <c r="A112" s="151"/>
      <c r="B112" s="151"/>
      <c r="C112" s="151"/>
      <c r="D112" s="151"/>
      <c r="E112" s="151"/>
      <c r="F112" s="151"/>
      <c r="G112" s="148"/>
      <c r="H112" s="148"/>
      <c r="I112" s="148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51"/>
      <c r="AO112" s="151"/>
      <c r="AP112" s="151"/>
      <c r="AQ112" s="151"/>
      <c r="AR112" s="151"/>
      <c r="AS112" s="151"/>
      <c r="AT112" s="148"/>
      <c r="AU112" s="148"/>
      <c r="AV112" s="148"/>
    </row>
    <row r="113" spans="23:26" ht="19.5">
      <c r="W113" s="101"/>
      <c r="X113" s="101"/>
      <c r="Y113" s="101"/>
      <c r="Z113" s="101"/>
    </row>
  </sheetData>
  <sheetProtection/>
  <mergeCells count="576">
    <mergeCell ref="J57:K57"/>
    <mergeCell ref="J19:K19"/>
    <mergeCell ref="J22:K22"/>
    <mergeCell ref="J23:K23"/>
    <mergeCell ref="J30:K30"/>
    <mergeCell ref="J31:K31"/>
    <mergeCell ref="J34:K34"/>
    <mergeCell ref="J96:K96"/>
    <mergeCell ref="J35:K35"/>
    <mergeCell ref="J38:K38"/>
    <mergeCell ref="J39:K39"/>
    <mergeCell ref="J44:K44"/>
    <mergeCell ref="J45:K45"/>
    <mergeCell ref="J81:K81"/>
    <mergeCell ref="J48:K48"/>
    <mergeCell ref="J49:K49"/>
    <mergeCell ref="J56:K56"/>
    <mergeCell ref="J80:K80"/>
    <mergeCell ref="J60:K60"/>
    <mergeCell ref="J61:K61"/>
    <mergeCell ref="J85:K85"/>
    <mergeCell ref="J92:K92"/>
    <mergeCell ref="J93:K93"/>
    <mergeCell ref="J105:K105"/>
    <mergeCell ref="J108:K108"/>
    <mergeCell ref="J109:K109"/>
    <mergeCell ref="AL18:AM18"/>
    <mergeCell ref="AL19:AM19"/>
    <mergeCell ref="AL22:AM22"/>
    <mergeCell ref="AL23:AM23"/>
    <mergeCell ref="AL30:AM30"/>
    <mergeCell ref="AL31:AM31"/>
    <mergeCell ref="J84:K84"/>
    <mergeCell ref="AL34:AM34"/>
    <mergeCell ref="AL35:AM35"/>
    <mergeCell ref="AL38:AM38"/>
    <mergeCell ref="AL39:AM39"/>
    <mergeCell ref="AL44:AM44"/>
    <mergeCell ref="AL45:AM45"/>
    <mergeCell ref="AL48:AM48"/>
    <mergeCell ref="AL49:AM49"/>
    <mergeCell ref="AL56:AM56"/>
    <mergeCell ref="AL57:AM57"/>
    <mergeCell ref="AL60:AM60"/>
    <mergeCell ref="AL61:AM61"/>
    <mergeCell ref="AL92:AM92"/>
    <mergeCell ref="AL93:AM93"/>
    <mergeCell ref="AL96:AM96"/>
    <mergeCell ref="AL68:AM68"/>
    <mergeCell ref="AL69:AM69"/>
    <mergeCell ref="AL72:AM72"/>
    <mergeCell ref="AL73:AM73"/>
    <mergeCell ref="AL80:AM80"/>
    <mergeCell ref="AL81:AM81"/>
    <mergeCell ref="AL105:AM105"/>
    <mergeCell ref="AL109:AM109"/>
    <mergeCell ref="L16:N16"/>
    <mergeCell ref="L17:N17"/>
    <mergeCell ref="L18:N18"/>
    <mergeCell ref="L23:N23"/>
    <mergeCell ref="L24:N24"/>
    <mergeCell ref="L25:N25"/>
    <mergeCell ref="AL84:AM84"/>
    <mergeCell ref="AL85:AM85"/>
    <mergeCell ref="L28:N28"/>
    <mergeCell ref="L29:N29"/>
    <mergeCell ref="L30:N30"/>
    <mergeCell ref="L35:N35"/>
    <mergeCell ref="L36:N36"/>
    <mergeCell ref="L37:N37"/>
    <mergeCell ref="N32:P32"/>
    <mergeCell ref="N33:P33"/>
    <mergeCell ref="N34:P34"/>
    <mergeCell ref="P28:R28"/>
    <mergeCell ref="L38:N38"/>
    <mergeCell ref="L42:N42"/>
    <mergeCell ref="L43:N43"/>
    <mergeCell ref="L44:N44"/>
    <mergeCell ref="L49:N49"/>
    <mergeCell ref="L50:N50"/>
    <mergeCell ref="N46:P46"/>
    <mergeCell ref="N47:P47"/>
    <mergeCell ref="N48:P48"/>
    <mergeCell ref="L51:N51"/>
    <mergeCell ref="L54:N54"/>
    <mergeCell ref="L55:N55"/>
    <mergeCell ref="L56:N56"/>
    <mergeCell ref="L61:N61"/>
    <mergeCell ref="L62:N62"/>
    <mergeCell ref="N58:P58"/>
    <mergeCell ref="N59:P59"/>
    <mergeCell ref="N60:P60"/>
    <mergeCell ref="N84:P84"/>
    <mergeCell ref="P76:R76"/>
    <mergeCell ref="L63:N63"/>
    <mergeCell ref="L66:N66"/>
    <mergeCell ref="L67:N67"/>
    <mergeCell ref="L68:N68"/>
    <mergeCell ref="L73:N73"/>
    <mergeCell ref="L74:N74"/>
    <mergeCell ref="N70:P70"/>
    <mergeCell ref="N71:P71"/>
    <mergeCell ref="N95:P95"/>
    <mergeCell ref="N96:P96"/>
    <mergeCell ref="L75:N75"/>
    <mergeCell ref="L78:N78"/>
    <mergeCell ref="L79:N79"/>
    <mergeCell ref="L80:N80"/>
    <mergeCell ref="L85:N85"/>
    <mergeCell ref="L86:N86"/>
    <mergeCell ref="N82:P82"/>
    <mergeCell ref="N83:P83"/>
    <mergeCell ref="G33:I34"/>
    <mergeCell ref="B109:F110"/>
    <mergeCell ref="B99:F100"/>
    <mergeCell ref="B101:F102"/>
    <mergeCell ref="L87:N87"/>
    <mergeCell ref="L90:N90"/>
    <mergeCell ref="L91:N91"/>
    <mergeCell ref="L92:N92"/>
    <mergeCell ref="L97:N97"/>
    <mergeCell ref="N94:P94"/>
    <mergeCell ref="N21:P21"/>
    <mergeCell ref="N22:P22"/>
    <mergeCell ref="N106:P106"/>
    <mergeCell ref="N107:P107"/>
    <mergeCell ref="L110:N110"/>
    <mergeCell ref="L111:N111"/>
    <mergeCell ref="L99:N99"/>
    <mergeCell ref="L102:N102"/>
    <mergeCell ref="L103:N103"/>
    <mergeCell ref="L104:N104"/>
    <mergeCell ref="AI16:AK16"/>
    <mergeCell ref="AI17:AK17"/>
    <mergeCell ref="AI18:AK18"/>
    <mergeCell ref="AI23:AK23"/>
    <mergeCell ref="AI24:AK24"/>
    <mergeCell ref="AI25:AK25"/>
    <mergeCell ref="AG20:AI20"/>
    <mergeCell ref="AG21:AI21"/>
    <mergeCell ref="AG22:AI22"/>
    <mergeCell ref="AI28:AK28"/>
    <mergeCell ref="AI29:AK29"/>
    <mergeCell ref="AI30:AK30"/>
    <mergeCell ref="AI35:AK35"/>
    <mergeCell ref="AI36:AK36"/>
    <mergeCell ref="AI37:AK37"/>
    <mergeCell ref="AI49:AK49"/>
    <mergeCell ref="AI50:AK50"/>
    <mergeCell ref="AI51:AK51"/>
    <mergeCell ref="AI54:AK54"/>
    <mergeCell ref="AG33:AI33"/>
    <mergeCell ref="AG34:AI34"/>
    <mergeCell ref="AI43:AK43"/>
    <mergeCell ref="AG83:AI83"/>
    <mergeCell ref="AG84:AI84"/>
    <mergeCell ref="AG94:AI94"/>
    <mergeCell ref="AG96:AI96"/>
    <mergeCell ref="AI75:AK75"/>
    <mergeCell ref="AI62:AK62"/>
    <mergeCell ref="AI63:AK63"/>
    <mergeCell ref="AI66:AK66"/>
    <mergeCell ref="J3:M3"/>
    <mergeCell ref="AI86:AK86"/>
    <mergeCell ref="AI87:AK87"/>
    <mergeCell ref="AI90:AK90"/>
    <mergeCell ref="AI91:AK91"/>
    <mergeCell ref="AI92:AK92"/>
    <mergeCell ref="AI67:AK67"/>
    <mergeCell ref="AI68:AK68"/>
    <mergeCell ref="AI73:AK73"/>
    <mergeCell ref="AI74:AK74"/>
    <mergeCell ref="A6:D7"/>
    <mergeCell ref="A8:D9"/>
    <mergeCell ref="B53:F54"/>
    <mergeCell ref="B55:F56"/>
    <mergeCell ref="B57:F58"/>
    <mergeCell ref="A47:A48"/>
    <mergeCell ref="A49:A50"/>
    <mergeCell ref="A51:A52"/>
    <mergeCell ref="A53:A54"/>
    <mergeCell ref="B33:F34"/>
    <mergeCell ref="AN111:AN112"/>
    <mergeCell ref="AO111:AS112"/>
    <mergeCell ref="AO97:AS98"/>
    <mergeCell ref="AN99:AN100"/>
    <mergeCell ref="AO99:AS100"/>
    <mergeCell ref="AN101:AN102"/>
    <mergeCell ref="AN103:AN104"/>
    <mergeCell ref="AO101:AS102"/>
    <mergeCell ref="AO15:AS16"/>
    <mergeCell ref="AN17:AN18"/>
    <mergeCell ref="AO17:AS18"/>
    <mergeCell ref="AN19:AN20"/>
    <mergeCell ref="AO19:AS20"/>
    <mergeCell ref="AO79:AS80"/>
    <mergeCell ref="AO27:AS28"/>
    <mergeCell ref="AN25:AN26"/>
    <mergeCell ref="AN27:AN28"/>
    <mergeCell ref="AO41:AS42"/>
    <mergeCell ref="AI111:AK111"/>
    <mergeCell ref="N108:P108"/>
    <mergeCell ref="AN21:AN22"/>
    <mergeCell ref="AO21:AS22"/>
    <mergeCell ref="AI99:AK99"/>
    <mergeCell ref="AI102:AK102"/>
    <mergeCell ref="AO81:AS82"/>
    <mergeCell ref="AN85:AN86"/>
    <mergeCell ref="AO89:AS90"/>
    <mergeCell ref="AN81:AN82"/>
    <mergeCell ref="B87:F88"/>
    <mergeCell ref="B89:F90"/>
    <mergeCell ref="B111:F112"/>
    <mergeCell ref="B105:F106"/>
    <mergeCell ref="B107:F108"/>
    <mergeCell ref="B91:F92"/>
    <mergeCell ref="B93:F94"/>
    <mergeCell ref="B95:F96"/>
    <mergeCell ref="B97:F98"/>
    <mergeCell ref="B73:F74"/>
    <mergeCell ref="B75:F76"/>
    <mergeCell ref="B79:F80"/>
    <mergeCell ref="B81:F82"/>
    <mergeCell ref="B83:F84"/>
    <mergeCell ref="B85:F86"/>
    <mergeCell ref="B41:F42"/>
    <mergeCell ref="B43:F44"/>
    <mergeCell ref="B45:F46"/>
    <mergeCell ref="B47:F48"/>
    <mergeCell ref="B49:F50"/>
    <mergeCell ref="B67:F68"/>
    <mergeCell ref="B59:F60"/>
    <mergeCell ref="A109:A110"/>
    <mergeCell ref="A111:A112"/>
    <mergeCell ref="B15:F16"/>
    <mergeCell ref="B17:F18"/>
    <mergeCell ref="B19:F20"/>
    <mergeCell ref="B21:F22"/>
    <mergeCell ref="B23:F24"/>
    <mergeCell ref="A91:A92"/>
    <mergeCell ref="A93:A94"/>
    <mergeCell ref="A95:A96"/>
    <mergeCell ref="A97:A98"/>
    <mergeCell ref="A105:A106"/>
    <mergeCell ref="A107:A108"/>
    <mergeCell ref="A65:A66"/>
    <mergeCell ref="A67:A68"/>
    <mergeCell ref="A69:A70"/>
    <mergeCell ref="A71:A72"/>
    <mergeCell ref="A73:A74"/>
    <mergeCell ref="A85:A86"/>
    <mergeCell ref="A87:A88"/>
    <mergeCell ref="A89:A90"/>
    <mergeCell ref="A77:A78"/>
    <mergeCell ref="B77:F78"/>
    <mergeCell ref="A61:A62"/>
    <mergeCell ref="A75:A76"/>
    <mergeCell ref="G73:I74"/>
    <mergeCell ref="G63:I64"/>
    <mergeCell ref="G61:I62"/>
    <mergeCell ref="G87:I88"/>
    <mergeCell ref="G85:I86"/>
    <mergeCell ref="A63:A64"/>
    <mergeCell ref="A79:A80"/>
    <mergeCell ref="A81:A82"/>
    <mergeCell ref="A83:A84"/>
    <mergeCell ref="B61:F62"/>
    <mergeCell ref="A59:A60"/>
    <mergeCell ref="B65:F66"/>
    <mergeCell ref="B63:F64"/>
    <mergeCell ref="B69:F70"/>
    <mergeCell ref="B71:F72"/>
    <mergeCell ref="A15:A16"/>
    <mergeCell ref="A17:A18"/>
    <mergeCell ref="A19:A20"/>
    <mergeCell ref="A21:A22"/>
    <mergeCell ref="A23:A24"/>
    <mergeCell ref="B51:F52"/>
    <mergeCell ref="B25:F26"/>
    <mergeCell ref="B27:F28"/>
    <mergeCell ref="B29:F30"/>
    <mergeCell ref="A31:A32"/>
    <mergeCell ref="N20:P20"/>
    <mergeCell ref="AE26:AG26"/>
    <mergeCell ref="AE27:AG27"/>
    <mergeCell ref="AE28:AG28"/>
    <mergeCell ref="AE52:AG52"/>
    <mergeCell ref="AG46:AI46"/>
    <mergeCell ref="AG47:AI47"/>
    <mergeCell ref="AG48:AI48"/>
    <mergeCell ref="AI38:AK38"/>
    <mergeCell ref="AI44:AK44"/>
    <mergeCell ref="J8:M8"/>
    <mergeCell ref="G21:I22"/>
    <mergeCell ref="G17:I18"/>
    <mergeCell ref="F4:I4"/>
    <mergeCell ref="F5:I5"/>
    <mergeCell ref="F6:I6"/>
    <mergeCell ref="F7:I7"/>
    <mergeCell ref="F8:I8"/>
    <mergeCell ref="G19:I20"/>
    <mergeCell ref="J18:K18"/>
    <mergeCell ref="R40:T40"/>
    <mergeCell ref="R41:T41"/>
    <mergeCell ref="AO77:AS78"/>
    <mergeCell ref="AN79:AN80"/>
    <mergeCell ref="AO85:AS86"/>
    <mergeCell ref="AE53:AG53"/>
    <mergeCell ref="AE54:AG54"/>
    <mergeCell ref="AE76:AG76"/>
    <mergeCell ref="AE77:AG77"/>
    <mergeCell ref="AE78:AG78"/>
    <mergeCell ref="G111:I112"/>
    <mergeCell ref="AT111:AV112"/>
    <mergeCell ref="AN105:AN106"/>
    <mergeCell ref="AO105:AS106"/>
    <mergeCell ref="AN108:AN109"/>
    <mergeCell ref="AT105:AV106"/>
    <mergeCell ref="AG106:AI106"/>
    <mergeCell ref="AG107:AI107"/>
    <mergeCell ref="AG108:AI108"/>
    <mergeCell ref="AI110:AK110"/>
    <mergeCell ref="G105:I106"/>
    <mergeCell ref="AO108:AS109"/>
    <mergeCell ref="P100:R100"/>
    <mergeCell ref="P101:R101"/>
    <mergeCell ref="P102:R102"/>
    <mergeCell ref="AT103:AV104"/>
    <mergeCell ref="AE100:AG100"/>
    <mergeCell ref="AE101:AG101"/>
    <mergeCell ref="L109:N109"/>
    <mergeCell ref="AL104:AM104"/>
    <mergeCell ref="AI109:AK109"/>
    <mergeCell ref="AI78:AK78"/>
    <mergeCell ref="AI55:AK55"/>
    <mergeCell ref="AI56:AK56"/>
    <mergeCell ref="AI61:AK61"/>
    <mergeCell ref="AT108:AV109"/>
    <mergeCell ref="AN89:AN90"/>
    <mergeCell ref="AN87:AN88"/>
    <mergeCell ref="AO87:AS88"/>
    <mergeCell ref="AI97:AK97"/>
    <mergeCell ref="A103:A104"/>
    <mergeCell ref="B103:F104"/>
    <mergeCell ref="AT99:AV100"/>
    <mergeCell ref="AO103:AS104"/>
    <mergeCell ref="A99:A100"/>
    <mergeCell ref="A101:A102"/>
    <mergeCell ref="G103:I104"/>
    <mergeCell ref="AI103:AK103"/>
    <mergeCell ref="AI104:AK104"/>
    <mergeCell ref="AE102:AG102"/>
    <mergeCell ref="G101:I102"/>
    <mergeCell ref="G93:I94"/>
    <mergeCell ref="AN91:AN92"/>
    <mergeCell ref="AN93:AN94"/>
    <mergeCell ref="AG70:AI70"/>
    <mergeCell ref="AG60:AI60"/>
    <mergeCell ref="AG95:AI95"/>
    <mergeCell ref="G77:I78"/>
    <mergeCell ref="P77:R77"/>
    <mergeCell ref="G67:I68"/>
    <mergeCell ref="AG59:AI59"/>
    <mergeCell ref="R42:T42"/>
    <mergeCell ref="J104:K104"/>
    <mergeCell ref="R88:T88"/>
    <mergeCell ref="R89:T89"/>
    <mergeCell ref="R90:T90"/>
    <mergeCell ref="AC89:AE89"/>
    <mergeCell ref="AC88:AE88"/>
    <mergeCell ref="AI98:AK98"/>
    <mergeCell ref="P78:R78"/>
    <mergeCell ref="P26:R26"/>
    <mergeCell ref="P27:R27"/>
    <mergeCell ref="AT101:AV102"/>
    <mergeCell ref="AT95:AV96"/>
    <mergeCell ref="AT97:AV98"/>
    <mergeCell ref="G97:I98"/>
    <mergeCell ref="AN95:AN96"/>
    <mergeCell ref="AO95:AS96"/>
    <mergeCell ref="AN97:AN98"/>
    <mergeCell ref="G95:I96"/>
    <mergeCell ref="AN43:AN44"/>
    <mergeCell ref="AO43:AS44"/>
    <mergeCell ref="G99:I100"/>
    <mergeCell ref="L98:N98"/>
    <mergeCell ref="AL97:AM97"/>
    <mergeCell ref="J97:K97"/>
    <mergeCell ref="AG72:AI72"/>
    <mergeCell ref="G91:I92"/>
    <mergeCell ref="P53:R53"/>
    <mergeCell ref="G89:I90"/>
    <mergeCell ref="AT89:AV90"/>
    <mergeCell ref="AT81:AV82"/>
    <mergeCell ref="G83:I84"/>
    <mergeCell ref="AT87:AV88"/>
    <mergeCell ref="AC90:AE90"/>
    <mergeCell ref="AT83:AV84"/>
    <mergeCell ref="AN83:AN84"/>
    <mergeCell ref="AO83:AS84"/>
    <mergeCell ref="AI85:AK85"/>
    <mergeCell ref="AG82:AI82"/>
    <mergeCell ref="AT67:AV68"/>
    <mergeCell ref="AN65:AN66"/>
    <mergeCell ref="AT91:AV92"/>
    <mergeCell ref="AO91:AS92"/>
    <mergeCell ref="AO93:AS94"/>
    <mergeCell ref="AT75:AV76"/>
    <mergeCell ref="AN73:AN74"/>
    <mergeCell ref="AT93:AV94"/>
    <mergeCell ref="AT65:AV66"/>
    <mergeCell ref="AT85:AV86"/>
    <mergeCell ref="AT61:AV62"/>
    <mergeCell ref="AN61:AN62"/>
    <mergeCell ref="AO61:AS62"/>
    <mergeCell ref="AO63:AS64"/>
    <mergeCell ref="AN63:AN64"/>
    <mergeCell ref="G81:I82"/>
    <mergeCell ref="S62:V63"/>
    <mergeCell ref="AA62:AD63"/>
    <mergeCell ref="S64:V65"/>
    <mergeCell ref="W65:Z66"/>
    <mergeCell ref="AN77:AN78"/>
    <mergeCell ref="AT77:AV78"/>
    <mergeCell ref="G79:I80"/>
    <mergeCell ref="AT79:AV80"/>
    <mergeCell ref="AO73:AS74"/>
    <mergeCell ref="AN75:AN76"/>
    <mergeCell ref="AO75:AS76"/>
    <mergeCell ref="AT73:AV74"/>
    <mergeCell ref="AI80:AK80"/>
    <mergeCell ref="J73:K73"/>
    <mergeCell ref="S66:V66"/>
    <mergeCell ref="AA66:AD66"/>
    <mergeCell ref="W67:Z68"/>
    <mergeCell ref="W69:Z69"/>
    <mergeCell ref="AI79:AK79"/>
    <mergeCell ref="G75:I76"/>
    <mergeCell ref="G69:I70"/>
    <mergeCell ref="AG71:AI71"/>
    <mergeCell ref="N72:P72"/>
    <mergeCell ref="J69:K69"/>
    <mergeCell ref="AT69:AV70"/>
    <mergeCell ref="G71:I72"/>
    <mergeCell ref="AN69:AN70"/>
    <mergeCell ref="AO69:AS70"/>
    <mergeCell ref="AN71:AN72"/>
    <mergeCell ref="AT71:AV72"/>
    <mergeCell ref="AO71:AS72"/>
    <mergeCell ref="J72:K72"/>
    <mergeCell ref="AO65:AS66"/>
    <mergeCell ref="G65:I66"/>
    <mergeCell ref="AT63:AV64"/>
    <mergeCell ref="AA64:AD65"/>
    <mergeCell ref="J68:K68"/>
    <mergeCell ref="AT59:AV60"/>
    <mergeCell ref="AN59:AN60"/>
    <mergeCell ref="AO59:AS60"/>
    <mergeCell ref="AN67:AN68"/>
    <mergeCell ref="AO67:AS68"/>
    <mergeCell ref="AN45:AN46"/>
    <mergeCell ref="A45:A46"/>
    <mergeCell ref="A41:A42"/>
    <mergeCell ref="AT57:AV58"/>
    <mergeCell ref="AT53:AV54"/>
    <mergeCell ref="AO53:AS54"/>
    <mergeCell ref="AO55:AS56"/>
    <mergeCell ref="AT51:AV52"/>
    <mergeCell ref="AT43:AV44"/>
    <mergeCell ref="AC41:AE41"/>
    <mergeCell ref="G57:I58"/>
    <mergeCell ref="A55:A56"/>
    <mergeCell ref="AO49:AS50"/>
    <mergeCell ref="AN51:AN52"/>
    <mergeCell ref="G53:I54"/>
    <mergeCell ref="AO51:AS52"/>
    <mergeCell ref="P54:R54"/>
    <mergeCell ref="A57:A58"/>
    <mergeCell ref="P52:R52"/>
    <mergeCell ref="AG58:AI58"/>
    <mergeCell ref="AT45:AV46"/>
    <mergeCell ref="AN53:AN54"/>
    <mergeCell ref="AN55:AN56"/>
    <mergeCell ref="G55:I56"/>
    <mergeCell ref="AT37:AV38"/>
    <mergeCell ref="AO45:AS46"/>
    <mergeCell ref="AN37:AN38"/>
    <mergeCell ref="AO37:AS38"/>
    <mergeCell ref="AN39:AN40"/>
    <mergeCell ref="G49:I50"/>
    <mergeCell ref="G59:I60"/>
    <mergeCell ref="G43:I44"/>
    <mergeCell ref="AN47:AN48"/>
    <mergeCell ref="AO47:AS48"/>
    <mergeCell ref="AN49:AN50"/>
    <mergeCell ref="AO33:AS34"/>
    <mergeCell ref="AN35:AN36"/>
    <mergeCell ref="AO35:AS36"/>
    <mergeCell ref="AO39:AS40"/>
    <mergeCell ref="G39:I40"/>
    <mergeCell ref="G41:I42"/>
    <mergeCell ref="AT41:AV42"/>
    <mergeCell ref="AT33:AV34"/>
    <mergeCell ref="AT31:AV32"/>
    <mergeCell ref="AO31:AS32"/>
    <mergeCell ref="G31:I32"/>
    <mergeCell ref="AT35:AV36"/>
    <mergeCell ref="AT39:AV40"/>
    <mergeCell ref="AC40:AE40"/>
    <mergeCell ref="AC42:AE42"/>
    <mergeCell ref="AT49:AV50"/>
    <mergeCell ref="AT23:AV24"/>
    <mergeCell ref="AT15:AV16"/>
    <mergeCell ref="G109:I110"/>
    <mergeCell ref="G47:I48"/>
    <mergeCell ref="AN23:AN24"/>
    <mergeCell ref="AO23:AS24"/>
    <mergeCell ref="AN57:AN58"/>
    <mergeCell ref="AO57:AS58"/>
    <mergeCell ref="G107:I108"/>
    <mergeCell ref="AG14:AH14"/>
    <mergeCell ref="AI14:AK14"/>
    <mergeCell ref="AL14:AM14"/>
    <mergeCell ref="AN41:AN42"/>
    <mergeCell ref="AN31:AN32"/>
    <mergeCell ref="AN33:AN34"/>
    <mergeCell ref="AN29:AN30"/>
    <mergeCell ref="AN15:AN16"/>
    <mergeCell ref="AI42:AK42"/>
    <mergeCell ref="AG32:AI32"/>
    <mergeCell ref="AC14:AD14"/>
    <mergeCell ref="J14:K14"/>
    <mergeCell ref="L14:N14"/>
    <mergeCell ref="O14:P14"/>
    <mergeCell ref="Q14:R14"/>
    <mergeCell ref="AE14:AF14"/>
    <mergeCell ref="A39:A40"/>
    <mergeCell ref="S14:T14"/>
    <mergeCell ref="U14:V14"/>
    <mergeCell ref="X14:Y14"/>
    <mergeCell ref="AA14:AB14"/>
    <mergeCell ref="G15:I16"/>
    <mergeCell ref="G29:I30"/>
    <mergeCell ref="G27:I28"/>
    <mergeCell ref="G25:I26"/>
    <mergeCell ref="G37:I38"/>
    <mergeCell ref="AT19:AV20"/>
    <mergeCell ref="G23:I24"/>
    <mergeCell ref="AT25:AV26"/>
    <mergeCell ref="AT27:AV28"/>
    <mergeCell ref="AT21:AV22"/>
    <mergeCell ref="B35:F36"/>
    <mergeCell ref="AT29:AV30"/>
    <mergeCell ref="AO29:AS30"/>
    <mergeCell ref="B31:F32"/>
    <mergeCell ref="AO25:AS26"/>
    <mergeCell ref="AT47:AV48"/>
    <mergeCell ref="A43:A44"/>
    <mergeCell ref="A25:A26"/>
    <mergeCell ref="A27:A28"/>
    <mergeCell ref="A29:A30"/>
    <mergeCell ref="A37:A38"/>
    <mergeCell ref="B37:F38"/>
    <mergeCell ref="B39:F40"/>
    <mergeCell ref="A35:A36"/>
    <mergeCell ref="A33:A34"/>
    <mergeCell ref="AT17:AV18"/>
    <mergeCell ref="G35:I36"/>
    <mergeCell ref="G51:I52"/>
    <mergeCell ref="AT55:AV56"/>
    <mergeCell ref="G45:I46"/>
    <mergeCell ref="A1:AV1"/>
    <mergeCell ref="J4:M4"/>
    <mergeCell ref="J5:M5"/>
    <mergeCell ref="J6:M6"/>
    <mergeCell ref="J7:M7"/>
  </mergeCells>
  <printOptions horizontalCentered="1" verticalCentered="1"/>
  <pageMargins left="0" right="0" top="0" bottom="0" header="0.31496062992125984" footer="0.31496062992125984"/>
  <pageSetup fitToHeight="1" fitToWidth="1" horizontalDpi="300" verticalDpi="3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zoomScale="75" zoomScaleNormal="75" zoomScaleSheetLayoutView="75" zoomScalePageLayoutView="0" workbookViewId="0" topLeftCell="A1">
      <selection activeCell="M1" sqref="M1"/>
    </sheetView>
  </sheetViews>
  <sheetFormatPr defaultColWidth="5.140625" defaultRowHeight="12"/>
  <cols>
    <col min="1" max="38" width="5.140625" style="1" customWidth="1"/>
    <col min="39" max="16384" width="5.140625" style="1" customWidth="1"/>
  </cols>
  <sheetData>
    <row r="1" spans="1:27" ht="30" customHeight="1" thickBot="1">
      <c r="A1" s="282" t="s">
        <v>547</v>
      </c>
      <c r="B1" s="282"/>
      <c r="C1" s="283"/>
      <c r="D1" s="283"/>
      <c r="E1" s="283"/>
      <c r="F1" s="283"/>
      <c r="G1" s="284" t="s">
        <v>548</v>
      </c>
      <c r="H1" s="284"/>
      <c r="I1" s="284"/>
      <c r="J1" s="284"/>
      <c r="K1" s="285">
        <v>96</v>
      </c>
      <c r="L1" s="284"/>
      <c r="T1" s="286"/>
      <c r="U1" s="286"/>
      <c r="V1" s="286"/>
      <c r="W1" s="286"/>
      <c r="X1" s="286"/>
      <c r="Y1" s="286"/>
      <c r="AA1" s="286"/>
    </row>
    <row r="2" spans="1:36" ht="19.5" customHeight="1">
      <c r="A2" s="287" t="s">
        <v>549</v>
      </c>
      <c r="B2" s="288"/>
      <c r="C2" s="289" t="s">
        <v>550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1"/>
      <c r="O2" s="292" t="s">
        <v>551</v>
      </c>
      <c r="P2" s="293">
        <v>5</v>
      </c>
      <c r="Q2" s="293"/>
      <c r="R2" s="294" t="s">
        <v>552</v>
      </c>
      <c r="S2" s="295"/>
      <c r="T2" s="296"/>
      <c r="U2" s="296"/>
      <c r="V2" s="296"/>
      <c r="W2" s="296"/>
      <c r="X2" s="296"/>
      <c r="Y2" s="296"/>
      <c r="Z2" s="296"/>
      <c r="AA2" s="297"/>
      <c r="AB2" s="298" t="s">
        <v>553</v>
      </c>
      <c r="AC2" s="299" t="s">
        <v>554</v>
      </c>
      <c r="AD2" s="288"/>
      <c r="AE2" s="298" t="s">
        <v>555</v>
      </c>
      <c r="AF2" s="299"/>
      <c r="AG2" s="300"/>
      <c r="AH2" s="300"/>
      <c r="AI2" s="300"/>
      <c r="AJ2" s="301"/>
    </row>
    <row r="3" spans="1:36" ht="19.5" customHeight="1">
      <c r="A3" s="302" t="s">
        <v>556</v>
      </c>
      <c r="B3" s="303"/>
      <c r="C3" s="304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6"/>
      <c r="O3" s="307" t="s">
        <v>557</v>
      </c>
      <c r="P3" s="308"/>
      <c r="Q3" s="307" t="s">
        <v>558</v>
      </c>
      <c r="R3" s="308"/>
      <c r="S3" s="304" t="s">
        <v>559</v>
      </c>
      <c r="T3" s="305"/>
      <c r="U3" s="305"/>
      <c r="V3" s="305"/>
      <c r="W3" s="305"/>
      <c r="X3" s="305"/>
      <c r="Y3" s="305"/>
      <c r="Z3" s="305"/>
      <c r="AA3" s="306"/>
      <c r="AB3" s="309" t="s">
        <v>560</v>
      </c>
      <c r="AC3" s="310"/>
      <c r="AD3" s="311"/>
      <c r="AE3" s="312" t="s">
        <v>561</v>
      </c>
      <c r="AF3" s="449" t="s">
        <v>684</v>
      </c>
      <c r="AG3" s="303"/>
      <c r="AH3" s="303"/>
      <c r="AI3" s="303"/>
      <c r="AJ3" s="450"/>
    </row>
    <row r="4" spans="1:36" ht="19.5" customHeight="1">
      <c r="A4" s="313" t="s">
        <v>562</v>
      </c>
      <c r="B4" s="311"/>
      <c r="C4" s="314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6"/>
      <c r="O4" s="317" t="s">
        <v>5</v>
      </c>
      <c r="P4" s="311"/>
      <c r="Q4" s="317" t="s">
        <v>6</v>
      </c>
      <c r="R4" s="311"/>
      <c r="S4" s="314" t="s">
        <v>563</v>
      </c>
      <c r="T4" s="315"/>
      <c r="U4" s="315"/>
      <c r="V4" s="315"/>
      <c r="W4" s="318">
        <v>0.4583333333333333</v>
      </c>
      <c r="X4" s="318"/>
      <c r="Y4" s="318"/>
      <c r="Z4" s="318"/>
      <c r="AA4" s="319" t="s">
        <v>564</v>
      </c>
      <c r="AB4" s="309" t="s">
        <v>565</v>
      </c>
      <c r="AC4" s="320" t="s">
        <v>566</v>
      </c>
      <c r="AD4" s="321"/>
      <c r="AE4" s="312" t="s">
        <v>567</v>
      </c>
      <c r="AF4" s="310" t="s">
        <v>685</v>
      </c>
      <c r="AG4" s="367"/>
      <c r="AH4" s="367"/>
      <c r="AI4" s="367"/>
      <c r="AJ4" s="383"/>
    </row>
    <row r="5" spans="1:58" ht="19.5" customHeight="1">
      <c r="A5" s="322" t="s">
        <v>556</v>
      </c>
      <c r="B5" s="308"/>
      <c r="C5" s="323" t="s">
        <v>568</v>
      </c>
      <c r="D5" s="324"/>
      <c r="E5" s="324"/>
      <c r="F5" s="324"/>
      <c r="G5" s="324"/>
      <c r="H5" s="324"/>
      <c r="I5" s="325"/>
      <c r="J5" s="326" t="s">
        <v>569</v>
      </c>
      <c r="K5" s="327" t="s">
        <v>570</v>
      </c>
      <c r="L5" s="328" t="s">
        <v>571</v>
      </c>
      <c r="M5" s="329"/>
      <c r="N5" s="451" t="s">
        <v>572</v>
      </c>
      <c r="O5" s="452" t="s">
        <v>573</v>
      </c>
      <c r="P5" s="453" t="s">
        <v>574</v>
      </c>
      <c r="Q5" s="330" t="s">
        <v>575</v>
      </c>
      <c r="R5" s="326" t="s">
        <v>576</v>
      </c>
      <c r="S5" s="454" t="s">
        <v>577</v>
      </c>
      <c r="T5" s="455"/>
      <c r="U5" s="326" t="s">
        <v>578</v>
      </c>
      <c r="V5" s="331" t="s">
        <v>579</v>
      </c>
      <c r="W5" s="331"/>
      <c r="X5" s="332"/>
      <c r="Y5" s="331"/>
      <c r="Z5" s="333"/>
      <c r="AA5" s="334" t="s">
        <v>69</v>
      </c>
      <c r="AB5" s="331"/>
      <c r="AC5" s="331"/>
      <c r="AD5" s="331"/>
      <c r="AE5" s="333"/>
      <c r="AF5" s="334" t="s">
        <v>580</v>
      </c>
      <c r="AG5" s="331"/>
      <c r="AH5" s="331"/>
      <c r="AI5" s="331"/>
      <c r="AJ5" s="335"/>
      <c r="AO5" s="336"/>
      <c r="AP5" s="336"/>
      <c r="AQ5" s="336"/>
      <c r="AR5" s="336"/>
      <c r="AS5" s="336"/>
      <c r="AT5" s="336"/>
      <c r="AU5" s="336"/>
      <c r="AV5" s="336"/>
      <c r="AW5" s="336"/>
      <c r="AX5" s="337"/>
      <c r="AY5" s="2"/>
      <c r="AZ5" s="2"/>
      <c r="BA5" s="2"/>
      <c r="BB5" s="2"/>
      <c r="BC5" s="2"/>
      <c r="BD5" s="2"/>
      <c r="BE5" s="2"/>
      <c r="BF5" s="2"/>
    </row>
    <row r="6" spans="1:58" ht="19.5" customHeight="1">
      <c r="A6" s="302"/>
      <c r="B6" s="338"/>
      <c r="C6" s="339"/>
      <c r="D6" s="340"/>
      <c r="E6" s="340"/>
      <c r="F6" s="340"/>
      <c r="G6" s="340"/>
      <c r="H6" s="340"/>
      <c r="I6" s="341"/>
      <c r="J6" s="342"/>
      <c r="K6" s="343" t="s">
        <v>581</v>
      </c>
      <c r="L6" s="328" t="s">
        <v>582</v>
      </c>
      <c r="M6" s="329"/>
      <c r="N6" s="456">
        <v>12.4</v>
      </c>
      <c r="O6" s="457"/>
      <c r="P6" s="344" t="s">
        <v>583</v>
      </c>
      <c r="Q6" s="312"/>
      <c r="R6" s="342"/>
      <c r="S6" s="458" t="s">
        <v>584</v>
      </c>
      <c r="T6" s="459"/>
      <c r="U6" s="342"/>
      <c r="V6" s="449" t="s">
        <v>686</v>
      </c>
      <c r="W6" s="303"/>
      <c r="X6" s="303"/>
      <c r="Y6" s="303"/>
      <c r="Z6" s="460"/>
      <c r="AA6" s="449" t="s">
        <v>687</v>
      </c>
      <c r="AB6" s="303"/>
      <c r="AC6" s="303"/>
      <c r="AD6" s="303"/>
      <c r="AE6" s="460"/>
      <c r="AF6" s="449" t="s">
        <v>688</v>
      </c>
      <c r="AG6" s="303"/>
      <c r="AH6" s="303"/>
      <c r="AI6" s="303"/>
      <c r="AJ6" s="450"/>
      <c r="AK6" s="345"/>
      <c r="AO6" s="336"/>
      <c r="AP6" s="336"/>
      <c r="AQ6" s="336"/>
      <c r="AR6" s="336"/>
      <c r="AS6" s="336"/>
      <c r="AT6" s="336"/>
      <c r="AU6" s="336"/>
      <c r="AV6" s="336"/>
      <c r="AW6" s="336"/>
      <c r="AX6" s="337"/>
      <c r="AY6" s="2"/>
      <c r="AZ6" s="2"/>
      <c r="BA6" s="2"/>
      <c r="BB6" s="2"/>
      <c r="BC6" s="2"/>
      <c r="BD6" s="2"/>
      <c r="BE6" s="2"/>
      <c r="BF6" s="2"/>
    </row>
    <row r="7" spans="1:58" ht="19.5" customHeight="1">
      <c r="A7" s="313" t="s">
        <v>585</v>
      </c>
      <c r="B7" s="311"/>
      <c r="C7" s="346"/>
      <c r="D7" s="347"/>
      <c r="E7" s="347"/>
      <c r="F7" s="347"/>
      <c r="G7" s="347"/>
      <c r="H7" s="347"/>
      <c r="I7" s="348"/>
      <c r="J7" s="349" t="s">
        <v>586</v>
      </c>
      <c r="K7" s="350" t="s">
        <v>587</v>
      </c>
      <c r="L7" s="328" t="s">
        <v>588</v>
      </c>
      <c r="M7" s="329"/>
      <c r="N7" s="456">
        <v>76</v>
      </c>
      <c r="O7" s="457"/>
      <c r="P7" s="344" t="s">
        <v>589</v>
      </c>
      <c r="Q7" s="309" t="s">
        <v>590</v>
      </c>
      <c r="R7" s="349" t="s">
        <v>591</v>
      </c>
      <c r="S7" s="461" t="s">
        <v>592</v>
      </c>
      <c r="T7" s="462"/>
      <c r="U7" s="349" t="s">
        <v>593</v>
      </c>
      <c r="V7" s="351"/>
      <c r="W7" s="351"/>
      <c r="X7" s="351"/>
      <c r="Y7" s="351"/>
      <c r="Z7" s="352"/>
      <c r="AA7" s="310" t="s">
        <v>689</v>
      </c>
      <c r="AB7" s="367"/>
      <c r="AC7" s="367"/>
      <c r="AD7" s="367"/>
      <c r="AE7" s="463"/>
      <c r="AF7" s="353"/>
      <c r="AG7" s="351"/>
      <c r="AH7" s="351"/>
      <c r="AI7" s="351"/>
      <c r="AJ7" s="354"/>
      <c r="AO7" s="336"/>
      <c r="AP7" s="336"/>
      <c r="AQ7" s="336"/>
      <c r="AR7" s="336"/>
      <c r="AS7" s="336"/>
      <c r="AT7" s="336"/>
      <c r="AU7" s="336"/>
      <c r="AV7" s="336"/>
      <c r="AW7" s="336"/>
      <c r="AX7" s="337"/>
      <c r="AY7" s="2"/>
      <c r="AZ7" s="2"/>
      <c r="BA7" s="2"/>
      <c r="BB7" s="2"/>
      <c r="BC7" s="2"/>
      <c r="BD7" s="2"/>
      <c r="BE7" s="2"/>
      <c r="BF7" s="2"/>
    </row>
    <row r="8" spans="1:58" s="361" customFormat="1" ht="19.5" customHeight="1">
      <c r="A8" s="322" t="s">
        <v>594</v>
      </c>
      <c r="B8" s="355"/>
      <c r="C8" s="355"/>
      <c r="D8" s="356"/>
      <c r="E8" s="356"/>
      <c r="F8" s="356"/>
      <c r="G8" s="356"/>
      <c r="H8" s="356"/>
      <c r="I8" s="356"/>
      <c r="J8" s="356"/>
      <c r="K8" s="356"/>
      <c r="L8" s="355"/>
      <c r="M8" s="355"/>
      <c r="N8" s="355"/>
      <c r="O8" s="308"/>
      <c r="P8" s="357">
        <v>2</v>
      </c>
      <c r="Q8" s="358">
        <v>0</v>
      </c>
      <c r="R8" s="328" t="s">
        <v>595</v>
      </c>
      <c r="S8" s="321"/>
      <c r="T8" s="358">
        <v>0</v>
      </c>
      <c r="U8" s="357">
        <v>1</v>
      </c>
      <c r="V8" s="307" t="s">
        <v>596</v>
      </c>
      <c r="W8" s="355"/>
      <c r="X8" s="355"/>
      <c r="Y8" s="356"/>
      <c r="Z8" s="356"/>
      <c r="AA8" s="356"/>
      <c r="AB8" s="359"/>
      <c r="AC8" s="359"/>
      <c r="AD8" s="359"/>
      <c r="AE8" s="356"/>
      <c r="AF8" s="356"/>
      <c r="AG8" s="355"/>
      <c r="AH8" s="355"/>
      <c r="AI8" s="355"/>
      <c r="AJ8" s="360"/>
      <c r="AO8" s="336"/>
      <c r="AP8" s="336"/>
      <c r="AQ8" s="336"/>
      <c r="AR8" s="336"/>
      <c r="AS8" s="336"/>
      <c r="AT8" s="336"/>
      <c r="AU8" s="336"/>
      <c r="AV8" s="336"/>
      <c r="AW8" s="336"/>
      <c r="AX8" s="337"/>
      <c r="AY8" s="362"/>
      <c r="AZ8" s="362"/>
      <c r="BA8" s="362"/>
      <c r="BB8" s="362"/>
      <c r="BC8" s="362"/>
      <c r="BD8" s="362"/>
      <c r="BE8" s="362"/>
      <c r="BF8" s="362"/>
    </row>
    <row r="9" spans="1:36" s="361" customFormat="1" ht="19.5" customHeight="1">
      <c r="A9" s="363"/>
      <c r="B9" s="464" t="s">
        <v>690</v>
      </c>
      <c r="C9" s="464"/>
      <c r="D9" s="464"/>
      <c r="E9" s="464"/>
      <c r="F9" s="464"/>
      <c r="G9" s="464"/>
      <c r="H9" s="464"/>
      <c r="I9" s="464"/>
      <c r="J9" s="464"/>
      <c r="K9" s="464"/>
      <c r="L9" s="465" t="s">
        <v>597</v>
      </c>
      <c r="M9" s="466" t="s">
        <v>691</v>
      </c>
      <c r="N9" s="466"/>
      <c r="O9" s="467" t="s">
        <v>598</v>
      </c>
      <c r="P9" s="364"/>
      <c r="Q9" s="358">
        <v>2</v>
      </c>
      <c r="R9" s="328" t="s">
        <v>599</v>
      </c>
      <c r="S9" s="321"/>
      <c r="T9" s="358">
        <v>1</v>
      </c>
      <c r="U9" s="364"/>
      <c r="V9" s="312"/>
      <c r="W9" s="464" t="s">
        <v>692</v>
      </c>
      <c r="X9" s="464"/>
      <c r="Y9" s="464"/>
      <c r="Z9" s="464"/>
      <c r="AA9" s="464"/>
      <c r="AB9" s="464"/>
      <c r="AC9" s="464"/>
      <c r="AD9" s="464"/>
      <c r="AE9" s="464"/>
      <c r="AF9" s="464"/>
      <c r="AG9" s="465" t="s">
        <v>597</v>
      </c>
      <c r="AH9" s="466" t="s">
        <v>691</v>
      </c>
      <c r="AI9" s="466"/>
      <c r="AJ9" s="468" t="s">
        <v>598</v>
      </c>
    </row>
    <row r="10" spans="1:36" s="361" customFormat="1" ht="19.5" customHeight="1">
      <c r="A10" s="365"/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7" t="s">
        <v>600</v>
      </c>
      <c r="N10" s="367"/>
      <c r="O10" s="311"/>
      <c r="P10" s="364"/>
      <c r="Q10" s="358"/>
      <c r="R10" s="328" t="s">
        <v>601</v>
      </c>
      <c r="S10" s="321"/>
      <c r="T10" s="358"/>
      <c r="U10" s="364"/>
      <c r="V10" s="317" t="s">
        <v>600</v>
      </c>
      <c r="W10" s="367"/>
      <c r="X10" s="367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8"/>
    </row>
    <row r="11" spans="1:36" s="361" customFormat="1" ht="19.5" customHeight="1">
      <c r="A11" s="369"/>
      <c r="B11" s="358"/>
      <c r="C11" s="358"/>
      <c r="D11" s="358"/>
      <c r="E11" s="358"/>
      <c r="F11" s="358"/>
      <c r="G11" s="358"/>
      <c r="H11" s="358"/>
      <c r="I11" s="358"/>
      <c r="J11" s="358"/>
      <c r="K11" s="370"/>
      <c r="L11" s="328" t="s">
        <v>602</v>
      </c>
      <c r="M11" s="321"/>
      <c r="N11" s="371" t="s">
        <v>603</v>
      </c>
      <c r="O11" s="371"/>
      <c r="P11" s="364"/>
      <c r="Q11" s="358"/>
      <c r="R11" s="328" t="s">
        <v>604</v>
      </c>
      <c r="S11" s="321"/>
      <c r="T11" s="358"/>
      <c r="U11" s="364"/>
      <c r="V11" s="371" t="s">
        <v>605</v>
      </c>
      <c r="W11" s="371"/>
      <c r="X11" s="328" t="s">
        <v>602</v>
      </c>
      <c r="Y11" s="321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72"/>
    </row>
    <row r="12" spans="1:36" s="361" customFormat="1" ht="19.5" customHeight="1">
      <c r="A12" s="369"/>
      <c r="B12" s="358"/>
      <c r="C12" s="373"/>
      <c r="D12" s="373"/>
      <c r="E12" s="373"/>
      <c r="F12" s="373"/>
      <c r="G12" s="358"/>
      <c r="H12" s="358"/>
      <c r="I12" s="358"/>
      <c r="J12" s="358"/>
      <c r="K12" s="370"/>
      <c r="L12" s="370" t="s">
        <v>606</v>
      </c>
      <c r="M12" s="344" t="s">
        <v>607</v>
      </c>
      <c r="N12" s="370" t="s">
        <v>608</v>
      </c>
      <c r="O12" s="344" t="s">
        <v>609</v>
      </c>
      <c r="P12" s="374"/>
      <c r="Q12" s="358"/>
      <c r="R12" s="328" t="s">
        <v>610</v>
      </c>
      <c r="S12" s="321"/>
      <c r="T12" s="358"/>
      <c r="U12" s="374"/>
      <c r="V12" s="370" t="s">
        <v>608</v>
      </c>
      <c r="W12" s="344" t="s">
        <v>609</v>
      </c>
      <c r="X12" s="370" t="s">
        <v>606</v>
      </c>
      <c r="Y12" s="344" t="s">
        <v>607</v>
      </c>
      <c r="Z12" s="358"/>
      <c r="AA12" s="358"/>
      <c r="AB12" s="358"/>
      <c r="AC12" s="358"/>
      <c r="AD12" s="358"/>
      <c r="AE12" s="358"/>
      <c r="AF12" s="358"/>
      <c r="AG12" s="358"/>
      <c r="AH12" s="350"/>
      <c r="AI12" s="358"/>
      <c r="AJ12" s="372"/>
    </row>
    <row r="13" spans="1:36" s="361" customFormat="1" ht="19.5" customHeight="1">
      <c r="A13" s="375"/>
      <c r="B13" s="356"/>
      <c r="C13" s="376" t="s">
        <v>611</v>
      </c>
      <c r="D13" s="376"/>
      <c r="E13" s="376"/>
      <c r="F13" s="376"/>
      <c r="G13" s="376"/>
      <c r="H13" s="376"/>
      <c r="I13" s="376"/>
      <c r="J13" s="321"/>
      <c r="K13" s="373" t="s">
        <v>612</v>
      </c>
      <c r="L13" s="330"/>
      <c r="M13" s="356"/>
      <c r="N13" s="356"/>
      <c r="O13" s="356"/>
      <c r="P13" s="327"/>
      <c r="Q13" s="373" t="s">
        <v>613</v>
      </c>
      <c r="R13" s="330"/>
      <c r="S13" s="327"/>
      <c r="T13" s="373" t="s">
        <v>613</v>
      </c>
      <c r="U13" s="330"/>
      <c r="V13" s="356"/>
      <c r="W13" s="356"/>
      <c r="X13" s="356"/>
      <c r="Y13" s="327"/>
      <c r="Z13" s="373" t="s">
        <v>612</v>
      </c>
      <c r="AA13" s="307" t="s">
        <v>611</v>
      </c>
      <c r="AB13" s="355"/>
      <c r="AC13" s="355"/>
      <c r="AD13" s="355"/>
      <c r="AE13" s="355"/>
      <c r="AF13" s="355"/>
      <c r="AG13" s="355"/>
      <c r="AH13" s="355"/>
      <c r="AI13" s="356"/>
      <c r="AJ13" s="377"/>
    </row>
    <row r="14" spans="1:36" s="361" customFormat="1" ht="19.5" customHeight="1">
      <c r="A14" s="322" t="s">
        <v>614</v>
      </c>
      <c r="B14" s="308"/>
      <c r="C14" s="378" t="s">
        <v>615</v>
      </c>
      <c r="D14" s="378"/>
      <c r="E14" s="378" t="s">
        <v>615</v>
      </c>
      <c r="F14" s="378"/>
      <c r="G14" s="307" t="s">
        <v>609</v>
      </c>
      <c r="H14" s="308"/>
      <c r="I14" s="379" t="s">
        <v>616</v>
      </c>
      <c r="J14" s="338"/>
      <c r="K14" s="380"/>
      <c r="L14" s="312"/>
      <c r="M14" s="359" t="s">
        <v>617</v>
      </c>
      <c r="N14" s="359" t="s">
        <v>618</v>
      </c>
      <c r="O14" s="359" t="s">
        <v>562</v>
      </c>
      <c r="P14" s="343"/>
      <c r="Q14" s="380" t="s">
        <v>619</v>
      </c>
      <c r="R14" s="379" t="s">
        <v>620</v>
      </c>
      <c r="S14" s="338"/>
      <c r="T14" s="380" t="s">
        <v>619</v>
      </c>
      <c r="U14" s="312"/>
      <c r="V14" s="359" t="s">
        <v>617</v>
      </c>
      <c r="W14" s="359" t="s">
        <v>618</v>
      </c>
      <c r="X14" s="359" t="s">
        <v>621</v>
      </c>
      <c r="Y14" s="343"/>
      <c r="Z14" s="380"/>
      <c r="AA14" s="307" t="s">
        <v>616</v>
      </c>
      <c r="AB14" s="308"/>
      <c r="AC14" s="307" t="s">
        <v>609</v>
      </c>
      <c r="AD14" s="308"/>
      <c r="AE14" s="307" t="s">
        <v>615</v>
      </c>
      <c r="AF14" s="308"/>
      <c r="AG14" s="307" t="s">
        <v>615</v>
      </c>
      <c r="AH14" s="308"/>
      <c r="AI14" s="307" t="s">
        <v>614</v>
      </c>
      <c r="AJ14" s="360"/>
    </row>
    <row r="15" spans="1:36" s="361" customFormat="1" ht="19.5" customHeight="1">
      <c r="A15" s="313" t="s">
        <v>622</v>
      </c>
      <c r="B15" s="311"/>
      <c r="C15" s="381" t="s">
        <v>609</v>
      </c>
      <c r="D15" s="381"/>
      <c r="E15" s="381" t="s">
        <v>616</v>
      </c>
      <c r="F15" s="381"/>
      <c r="G15" s="379" t="s">
        <v>623</v>
      </c>
      <c r="H15" s="338"/>
      <c r="I15" s="379" t="s">
        <v>623</v>
      </c>
      <c r="J15" s="338"/>
      <c r="K15" s="382" t="s">
        <v>624</v>
      </c>
      <c r="L15" s="309"/>
      <c r="M15" s="366"/>
      <c r="N15" s="366"/>
      <c r="O15" s="366"/>
      <c r="P15" s="350"/>
      <c r="Q15" s="382" t="s">
        <v>625</v>
      </c>
      <c r="R15" s="309"/>
      <c r="S15" s="350"/>
      <c r="T15" s="382" t="s">
        <v>625</v>
      </c>
      <c r="U15" s="309"/>
      <c r="V15" s="366"/>
      <c r="W15" s="366"/>
      <c r="X15" s="366"/>
      <c r="Y15" s="350"/>
      <c r="Z15" s="382" t="s">
        <v>624</v>
      </c>
      <c r="AA15" s="317" t="s">
        <v>623</v>
      </c>
      <c r="AB15" s="311"/>
      <c r="AC15" s="317" t="s">
        <v>623</v>
      </c>
      <c r="AD15" s="311"/>
      <c r="AE15" s="317" t="s">
        <v>616</v>
      </c>
      <c r="AF15" s="311"/>
      <c r="AG15" s="317" t="s">
        <v>609</v>
      </c>
      <c r="AH15" s="311"/>
      <c r="AI15" s="317" t="s">
        <v>622</v>
      </c>
      <c r="AJ15" s="383"/>
    </row>
    <row r="16" spans="1:38" s="390" customFormat="1" ht="19.5" customHeight="1">
      <c r="A16" s="384"/>
      <c r="B16" s="469">
        <v>0</v>
      </c>
      <c r="C16" s="359"/>
      <c r="D16" s="470"/>
      <c r="E16" s="370"/>
      <c r="F16" s="469"/>
      <c r="G16" s="370"/>
      <c r="H16" s="469"/>
      <c r="I16" s="370"/>
      <c r="J16" s="469"/>
      <c r="K16" s="385">
        <v>6</v>
      </c>
      <c r="L16" s="386" t="s">
        <v>693</v>
      </c>
      <c r="M16" s="387"/>
      <c r="N16" s="387"/>
      <c r="O16" s="387"/>
      <c r="P16" s="388"/>
      <c r="Q16" s="471">
        <v>1</v>
      </c>
      <c r="R16" s="385" t="s">
        <v>694</v>
      </c>
      <c r="S16" s="385" t="s">
        <v>694</v>
      </c>
      <c r="T16" s="471">
        <v>1</v>
      </c>
      <c r="U16" s="386" t="s">
        <v>695</v>
      </c>
      <c r="V16" s="387"/>
      <c r="W16" s="387"/>
      <c r="X16" s="387"/>
      <c r="Y16" s="388"/>
      <c r="Z16" s="385">
        <v>6</v>
      </c>
      <c r="AA16" s="370"/>
      <c r="AB16" s="469"/>
      <c r="AC16" s="370"/>
      <c r="AD16" s="469"/>
      <c r="AE16" s="370"/>
      <c r="AF16" s="469"/>
      <c r="AG16" s="370"/>
      <c r="AH16" s="469"/>
      <c r="AI16" s="389"/>
      <c r="AJ16" s="372">
        <v>0</v>
      </c>
      <c r="AL16" s="361"/>
    </row>
    <row r="17" spans="1:38" s="390" customFormat="1" ht="19.5" customHeight="1">
      <c r="A17" s="384"/>
      <c r="B17" s="469">
        <v>0</v>
      </c>
      <c r="C17" s="370"/>
      <c r="D17" s="389"/>
      <c r="E17" s="370"/>
      <c r="F17" s="469"/>
      <c r="G17" s="370"/>
      <c r="H17" s="469"/>
      <c r="I17" s="370"/>
      <c r="J17" s="469"/>
      <c r="K17" s="385">
        <v>6</v>
      </c>
      <c r="L17" s="386" t="s">
        <v>696</v>
      </c>
      <c r="M17" s="387"/>
      <c r="N17" s="387"/>
      <c r="O17" s="387"/>
      <c r="P17" s="388"/>
      <c r="Q17" s="471">
        <v>6</v>
      </c>
      <c r="R17" s="385" t="s">
        <v>697</v>
      </c>
      <c r="S17" s="385" t="s">
        <v>697</v>
      </c>
      <c r="T17" s="471">
        <v>8</v>
      </c>
      <c r="U17" s="386" t="s">
        <v>698</v>
      </c>
      <c r="V17" s="387"/>
      <c r="W17" s="387"/>
      <c r="X17" s="387"/>
      <c r="Y17" s="388"/>
      <c r="Z17" s="385">
        <v>6</v>
      </c>
      <c r="AA17" s="370"/>
      <c r="AB17" s="469">
        <v>1</v>
      </c>
      <c r="AC17" s="370"/>
      <c r="AD17" s="469"/>
      <c r="AE17" s="370"/>
      <c r="AF17" s="469"/>
      <c r="AG17" s="370"/>
      <c r="AH17" s="469"/>
      <c r="AI17" s="389"/>
      <c r="AJ17" s="372">
        <v>1</v>
      </c>
      <c r="AL17" s="361"/>
    </row>
    <row r="18" spans="1:38" s="390" customFormat="1" ht="19.5" customHeight="1">
      <c r="A18" s="384"/>
      <c r="B18" s="469">
        <v>6</v>
      </c>
      <c r="C18" s="370"/>
      <c r="D18" s="470"/>
      <c r="E18" s="370"/>
      <c r="F18" s="469"/>
      <c r="G18" s="370"/>
      <c r="H18" s="469">
        <v>3</v>
      </c>
      <c r="I18" s="370"/>
      <c r="J18" s="469">
        <v>3</v>
      </c>
      <c r="K18" s="385">
        <v>6</v>
      </c>
      <c r="L18" s="386" t="s">
        <v>734</v>
      </c>
      <c r="M18" s="387"/>
      <c r="N18" s="387"/>
      <c r="O18" s="387"/>
      <c r="P18" s="388"/>
      <c r="Q18" s="471">
        <v>8</v>
      </c>
      <c r="R18" s="385" t="s">
        <v>697</v>
      </c>
      <c r="S18" s="385" t="s">
        <v>697</v>
      </c>
      <c r="T18" s="471">
        <v>9</v>
      </c>
      <c r="U18" s="386" t="s">
        <v>699</v>
      </c>
      <c r="V18" s="387"/>
      <c r="W18" s="387"/>
      <c r="X18" s="387"/>
      <c r="Y18" s="388"/>
      <c r="Z18" s="385">
        <v>5</v>
      </c>
      <c r="AA18" s="370"/>
      <c r="AB18" s="469"/>
      <c r="AC18" s="370"/>
      <c r="AD18" s="469"/>
      <c r="AE18" s="370"/>
      <c r="AF18" s="469"/>
      <c r="AG18" s="370"/>
      <c r="AH18" s="469"/>
      <c r="AI18" s="389"/>
      <c r="AJ18" s="372">
        <v>0</v>
      </c>
      <c r="AL18" s="361"/>
    </row>
    <row r="19" spans="1:38" s="390" customFormat="1" ht="19.5" customHeight="1">
      <c r="A19" s="384"/>
      <c r="B19" s="469">
        <v>0</v>
      </c>
      <c r="C19" s="391"/>
      <c r="D19" s="469"/>
      <c r="E19" s="370"/>
      <c r="F19" s="469"/>
      <c r="G19" s="370"/>
      <c r="H19" s="469"/>
      <c r="I19" s="370"/>
      <c r="J19" s="469"/>
      <c r="K19" s="385">
        <v>6</v>
      </c>
      <c r="L19" s="386" t="s">
        <v>700</v>
      </c>
      <c r="M19" s="387"/>
      <c r="N19" s="387"/>
      <c r="O19" s="387"/>
      <c r="P19" s="388"/>
      <c r="Q19" s="471">
        <v>3</v>
      </c>
      <c r="R19" s="385" t="s">
        <v>701</v>
      </c>
      <c r="S19" s="385" t="s">
        <v>697</v>
      </c>
      <c r="T19" s="471">
        <v>11</v>
      </c>
      <c r="U19" s="386" t="s">
        <v>702</v>
      </c>
      <c r="V19" s="387"/>
      <c r="W19" s="387"/>
      <c r="X19" s="387"/>
      <c r="Y19" s="388"/>
      <c r="Z19" s="385">
        <v>6</v>
      </c>
      <c r="AA19" s="370"/>
      <c r="AB19" s="469"/>
      <c r="AC19" s="370"/>
      <c r="AD19" s="469"/>
      <c r="AE19" s="370"/>
      <c r="AF19" s="469"/>
      <c r="AG19" s="370"/>
      <c r="AH19" s="469"/>
      <c r="AI19" s="389"/>
      <c r="AJ19" s="372">
        <v>0</v>
      </c>
      <c r="AL19" s="361"/>
    </row>
    <row r="20" spans="1:36" s="390" customFormat="1" ht="19.5" customHeight="1">
      <c r="A20" s="384"/>
      <c r="B20" s="469">
        <v>0</v>
      </c>
      <c r="C20" s="391"/>
      <c r="D20" s="472"/>
      <c r="E20" s="370"/>
      <c r="F20" s="469"/>
      <c r="G20" s="370"/>
      <c r="H20" s="389"/>
      <c r="I20" s="370"/>
      <c r="J20" s="469"/>
      <c r="K20" s="385">
        <v>6</v>
      </c>
      <c r="L20" s="386" t="s">
        <v>703</v>
      </c>
      <c r="M20" s="387"/>
      <c r="N20" s="387"/>
      <c r="O20" s="387"/>
      <c r="P20" s="388"/>
      <c r="Q20" s="471">
        <v>7</v>
      </c>
      <c r="R20" s="385" t="s">
        <v>701</v>
      </c>
      <c r="S20" s="385" t="s">
        <v>701</v>
      </c>
      <c r="T20" s="471">
        <v>5</v>
      </c>
      <c r="U20" s="386" t="s">
        <v>704</v>
      </c>
      <c r="V20" s="387"/>
      <c r="W20" s="387"/>
      <c r="X20" s="387"/>
      <c r="Y20" s="388"/>
      <c r="Z20" s="385">
        <v>6</v>
      </c>
      <c r="AA20" s="370"/>
      <c r="AB20" s="469"/>
      <c r="AC20" s="370"/>
      <c r="AD20" s="469"/>
      <c r="AE20" s="370"/>
      <c r="AF20" s="469"/>
      <c r="AG20" s="370"/>
      <c r="AH20" s="469"/>
      <c r="AI20" s="389"/>
      <c r="AJ20" s="372">
        <v>0</v>
      </c>
    </row>
    <row r="21" spans="1:36" s="390" customFormat="1" ht="19.5" customHeight="1">
      <c r="A21" s="392"/>
      <c r="B21" s="469">
        <v>3</v>
      </c>
      <c r="C21" s="391"/>
      <c r="D21" s="472"/>
      <c r="E21" s="370"/>
      <c r="F21" s="469"/>
      <c r="G21" s="312"/>
      <c r="H21" s="473">
        <v>2</v>
      </c>
      <c r="I21" s="312"/>
      <c r="J21" s="473">
        <v>1</v>
      </c>
      <c r="K21" s="385">
        <v>6</v>
      </c>
      <c r="L21" s="386" t="s">
        <v>705</v>
      </c>
      <c r="M21" s="387"/>
      <c r="N21" s="387"/>
      <c r="O21" s="387"/>
      <c r="P21" s="388"/>
      <c r="Q21" s="471">
        <v>9</v>
      </c>
      <c r="R21" s="385" t="s">
        <v>701</v>
      </c>
      <c r="S21" s="385" t="s">
        <v>701</v>
      </c>
      <c r="T21" s="471">
        <v>7</v>
      </c>
      <c r="U21" s="386" t="s">
        <v>706</v>
      </c>
      <c r="V21" s="387"/>
      <c r="W21" s="387"/>
      <c r="X21" s="387"/>
      <c r="Y21" s="388"/>
      <c r="Z21" s="385">
        <v>6</v>
      </c>
      <c r="AA21" s="312"/>
      <c r="AB21" s="473"/>
      <c r="AC21" s="312"/>
      <c r="AD21" s="473"/>
      <c r="AE21" s="370"/>
      <c r="AF21" s="473"/>
      <c r="AG21" s="370"/>
      <c r="AH21" s="473"/>
      <c r="AI21" s="389"/>
      <c r="AJ21" s="372">
        <v>0</v>
      </c>
    </row>
    <row r="22" spans="1:36" s="390" customFormat="1" ht="19.5" customHeight="1">
      <c r="A22" s="392"/>
      <c r="B22" s="469">
        <v>3</v>
      </c>
      <c r="C22" s="370"/>
      <c r="D22" s="469"/>
      <c r="E22" s="370"/>
      <c r="F22" s="469"/>
      <c r="G22" s="370" t="s">
        <v>627</v>
      </c>
      <c r="H22" s="469">
        <v>3</v>
      </c>
      <c r="I22" s="370"/>
      <c r="J22" s="469"/>
      <c r="K22" s="385">
        <v>6</v>
      </c>
      <c r="L22" s="386" t="s">
        <v>707</v>
      </c>
      <c r="M22" s="387"/>
      <c r="N22" s="387"/>
      <c r="O22" s="387"/>
      <c r="P22" s="388"/>
      <c r="Q22" s="471">
        <v>10</v>
      </c>
      <c r="R22" s="385" t="s">
        <v>701</v>
      </c>
      <c r="S22" s="385" t="s">
        <v>708</v>
      </c>
      <c r="T22" s="471">
        <v>10</v>
      </c>
      <c r="U22" s="386" t="s">
        <v>709</v>
      </c>
      <c r="V22" s="387"/>
      <c r="W22" s="387"/>
      <c r="X22" s="387"/>
      <c r="Y22" s="388"/>
      <c r="Z22" s="385">
        <v>6</v>
      </c>
      <c r="AA22" s="370"/>
      <c r="AB22" s="469">
        <v>1</v>
      </c>
      <c r="AC22" s="370" t="s">
        <v>626</v>
      </c>
      <c r="AD22" s="469">
        <v>6</v>
      </c>
      <c r="AE22" s="370"/>
      <c r="AF22" s="469"/>
      <c r="AG22" s="370"/>
      <c r="AH22" s="469"/>
      <c r="AI22" s="389"/>
      <c r="AJ22" s="372">
        <v>7</v>
      </c>
    </row>
    <row r="23" spans="1:36" s="390" customFormat="1" ht="19.5" customHeight="1">
      <c r="A23" s="384"/>
      <c r="B23" s="469">
        <v>2</v>
      </c>
      <c r="C23" s="370"/>
      <c r="D23" s="469"/>
      <c r="E23" s="370"/>
      <c r="F23" s="469"/>
      <c r="G23" s="370"/>
      <c r="H23" s="469">
        <v>2</v>
      </c>
      <c r="I23" s="370"/>
      <c r="J23" s="469"/>
      <c r="K23" s="385">
        <v>6</v>
      </c>
      <c r="L23" s="386" t="s">
        <v>710</v>
      </c>
      <c r="M23" s="387"/>
      <c r="N23" s="387"/>
      <c r="O23" s="387"/>
      <c r="P23" s="388"/>
      <c r="Q23" s="471">
        <v>11</v>
      </c>
      <c r="R23" s="385" t="s">
        <v>701</v>
      </c>
      <c r="S23" s="385" t="s">
        <v>708</v>
      </c>
      <c r="T23" s="471">
        <v>14</v>
      </c>
      <c r="U23" s="386" t="s">
        <v>711</v>
      </c>
      <c r="V23" s="387"/>
      <c r="W23" s="387"/>
      <c r="X23" s="387"/>
      <c r="Y23" s="388"/>
      <c r="Z23" s="385">
        <v>6</v>
      </c>
      <c r="AA23" s="370"/>
      <c r="AB23" s="469"/>
      <c r="AC23" s="370"/>
      <c r="AD23" s="469"/>
      <c r="AE23" s="370"/>
      <c r="AF23" s="469"/>
      <c r="AG23" s="370"/>
      <c r="AH23" s="469"/>
      <c r="AI23" s="389"/>
      <c r="AJ23" s="372">
        <v>0</v>
      </c>
    </row>
    <row r="24" spans="1:36" s="390" customFormat="1" ht="19.5" customHeight="1">
      <c r="A24" s="392"/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4" t="s">
        <v>628</v>
      </c>
      <c r="R24" s="394"/>
      <c r="S24" s="394"/>
      <c r="T24" s="394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5"/>
    </row>
    <row r="25" spans="1:36" s="390" customFormat="1" ht="19.5" customHeight="1">
      <c r="A25" s="384"/>
      <c r="B25" s="469">
        <v>0</v>
      </c>
      <c r="C25" s="359"/>
      <c r="D25" s="470"/>
      <c r="E25" s="370"/>
      <c r="F25" s="470"/>
      <c r="G25" s="370"/>
      <c r="H25" s="469"/>
      <c r="I25" s="370"/>
      <c r="J25" s="469"/>
      <c r="K25" s="385">
        <v>6</v>
      </c>
      <c r="L25" s="386" t="s">
        <v>712</v>
      </c>
      <c r="M25" s="387"/>
      <c r="N25" s="387"/>
      <c r="O25" s="387"/>
      <c r="P25" s="388"/>
      <c r="Q25" s="471">
        <v>2</v>
      </c>
      <c r="R25" s="385" t="s">
        <v>697</v>
      </c>
      <c r="S25" s="385" t="s">
        <v>701</v>
      </c>
      <c r="T25" s="471">
        <v>2</v>
      </c>
      <c r="U25" s="386" t="s">
        <v>713</v>
      </c>
      <c r="V25" s="387"/>
      <c r="W25" s="387"/>
      <c r="X25" s="387"/>
      <c r="Y25" s="388"/>
      <c r="Z25" s="385">
        <v>6</v>
      </c>
      <c r="AA25" s="370"/>
      <c r="AB25" s="469"/>
      <c r="AC25" s="370"/>
      <c r="AD25" s="469"/>
      <c r="AE25" s="370"/>
      <c r="AF25" s="469"/>
      <c r="AG25" s="370"/>
      <c r="AH25" s="469"/>
      <c r="AI25" s="389"/>
      <c r="AJ25" s="372">
        <v>0</v>
      </c>
    </row>
    <row r="26" spans="1:36" s="390" customFormat="1" ht="19.5" customHeight="1">
      <c r="A26" s="384"/>
      <c r="B26" s="469">
        <v>0</v>
      </c>
      <c r="C26" s="370"/>
      <c r="D26" s="389"/>
      <c r="E26" s="370"/>
      <c r="F26" s="389"/>
      <c r="G26" s="370"/>
      <c r="H26" s="469"/>
      <c r="I26" s="370"/>
      <c r="J26" s="469"/>
      <c r="K26" s="385">
        <v>6</v>
      </c>
      <c r="L26" s="386" t="s">
        <v>714</v>
      </c>
      <c r="M26" s="387"/>
      <c r="N26" s="387"/>
      <c r="O26" s="387"/>
      <c r="P26" s="388"/>
      <c r="Q26" s="471">
        <v>4</v>
      </c>
      <c r="R26" s="385" t="s">
        <v>701</v>
      </c>
      <c r="S26" s="385" t="s">
        <v>697</v>
      </c>
      <c r="T26" s="471">
        <v>3</v>
      </c>
      <c r="U26" s="386" t="s">
        <v>715</v>
      </c>
      <c r="V26" s="387"/>
      <c r="W26" s="387"/>
      <c r="X26" s="387"/>
      <c r="Y26" s="388"/>
      <c r="Z26" s="385">
        <v>5</v>
      </c>
      <c r="AA26" s="370"/>
      <c r="AB26" s="469"/>
      <c r="AC26" s="370"/>
      <c r="AD26" s="469"/>
      <c r="AE26" s="370"/>
      <c r="AF26" s="469"/>
      <c r="AG26" s="370"/>
      <c r="AH26" s="469"/>
      <c r="AI26" s="389"/>
      <c r="AJ26" s="372">
        <v>0</v>
      </c>
    </row>
    <row r="27" spans="1:36" s="390" customFormat="1" ht="19.5" customHeight="1">
      <c r="A27" s="384"/>
      <c r="B27" s="469">
        <v>0</v>
      </c>
      <c r="C27" s="370"/>
      <c r="D27" s="389"/>
      <c r="E27" s="370"/>
      <c r="F27" s="389"/>
      <c r="G27" s="370"/>
      <c r="H27" s="469"/>
      <c r="I27" s="370"/>
      <c r="J27" s="469"/>
      <c r="K27" s="385">
        <v>6</v>
      </c>
      <c r="L27" s="386" t="s">
        <v>716</v>
      </c>
      <c r="M27" s="387"/>
      <c r="N27" s="387"/>
      <c r="O27" s="387"/>
      <c r="P27" s="388"/>
      <c r="Q27" s="471">
        <v>5</v>
      </c>
      <c r="R27" s="385" t="s">
        <v>697</v>
      </c>
      <c r="S27" s="385" t="s">
        <v>697</v>
      </c>
      <c r="T27" s="471">
        <v>4</v>
      </c>
      <c r="U27" s="386" t="s">
        <v>717</v>
      </c>
      <c r="V27" s="387"/>
      <c r="W27" s="387"/>
      <c r="X27" s="387"/>
      <c r="Y27" s="388"/>
      <c r="Z27" s="385">
        <v>5</v>
      </c>
      <c r="AA27" s="370"/>
      <c r="AB27" s="469"/>
      <c r="AC27" s="370"/>
      <c r="AD27" s="469"/>
      <c r="AE27" s="370"/>
      <c r="AF27" s="469"/>
      <c r="AG27" s="370"/>
      <c r="AH27" s="469"/>
      <c r="AI27" s="389"/>
      <c r="AJ27" s="372">
        <v>0</v>
      </c>
    </row>
    <row r="28" spans="1:36" s="390" customFormat="1" ht="19.5" customHeight="1">
      <c r="A28" s="384"/>
      <c r="B28" s="469">
        <v>3</v>
      </c>
      <c r="C28" s="370"/>
      <c r="D28" s="389"/>
      <c r="E28" s="370"/>
      <c r="F28" s="389"/>
      <c r="G28" s="370" t="s">
        <v>626</v>
      </c>
      <c r="H28" s="469">
        <v>3</v>
      </c>
      <c r="I28" s="370"/>
      <c r="J28" s="469"/>
      <c r="K28" s="385">
        <v>5</v>
      </c>
      <c r="L28" s="386" t="s">
        <v>718</v>
      </c>
      <c r="M28" s="387"/>
      <c r="N28" s="387"/>
      <c r="O28" s="387"/>
      <c r="P28" s="388"/>
      <c r="Q28" s="471">
        <v>13</v>
      </c>
      <c r="R28" s="385" t="s">
        <v>701</v>
      </c>
      <c r="S28" s="385" t="s">
        <v>708</v>
      </c>
      <c r="T28" s="471">
        <v>6</v>
      </c>
      <c r="U28" s="386" t="s">
        <v>719</v>
      </c>
      <c r="V28" s="387"/>
      <c r="W28" s="387"/>
      <c r="X28" s="387"/>
      <c r="Y28" s="388"/>
      <c r="Z28" s="385">
        <v>5</v>
      </c>
      <c r="AA28" s="370"/>
      <c r="AB28" s="469"/>
      <c r="AC28" s="370"/>
      <c r="AD28" s="469"/>
      <c r="AE28" s="370"/>
      <c r="AF28" s="469"/>
      <c r="AG28" s="370"/>
      <c r="AH28" s="469"/>
      <c r="AI28" s="389"/>
      <c r="AJ28" s="372">
        <v>0</v>
      </c>
    </row>
    <row r="29" spans="1:36" s="390" customFormat="1" ht="19.5" customHeight="1">
      <c r="A29" s="384"/>
      <c r="B29" s="469">
        <v>0</v>
      </c>
      <c r="C29" s="370"/>
      <c r="D29" s="389"/>
      <c r="E29" s="370"/>
      <c r="F29" s="389"/>
      <c r="G29" s="370"/>
      <c r="H29" s="469"/>
      <c r="I29" s="370"/>
      <c r="J29" s="469"/>
      <c r="K29" s="385">
        <v>5</v>
      </c>
      <c r="L29" s="386" t="s">
        <v>720</v>
      </c>
      <c r="M29" s="387"/>
      <c r="N29" s="387"/>
      <c r="O29" s="387"/>
      <c r="P29" s="388"/>
      <c r="Q29" s="471">
        <v>15</v>
      </c>
      <c r="R29" s="385" t="s">
        <v>701</v>
      </c>
      <c r="S29" s="385" t="s">
        <v>697</v>
      </c>
      <c r="T29" s="471">
        <v>12</v>
      </c>
      <c r="U29" s="386" t="s">
        <v>721</v>
      </c>
      <c r="V29" s="387"/>
      <c r="W29" s="387"/>
      <c r="X29" s="387"/>
      <c r="Y29" s="388"/>
      <c r="Z29" s="385">
        <v>5</v>
      </c>
      <c r="AA29" s="370"/>
      <c r="AB29" s="469"/>
      <c r="AC29" s="370"/>
      <c r="AD29" s="469"/>
      <c r="AE29" s="370"/>
      <c r="AF29" s="469"/>
      <c r="AG29" s="370"/>
      <c r="AH29" s="469"/>
      <c r="AI29" s="389"/>
      <c r="AJ29" s="372">
        <v>0</v>
      </c>
    </row>
    <row r="30" spans="1:36" s="390" customFormat="1" ht="19.5" customHeight="1">
      <c r="A30" s="384"/>
      <c r="B30" s="469">
        <v>0</v>
      </c>
      <c r="C30" s="370"/>
      <c r="D30" s="389"/>
      <c r="E30" s="370"/>
      <c r="F30" s="389"/>
      <c r="G30" s="370"/>
      <c r="H30" s="469"/>
      <c r="I30" s="370"/>
      <c r="J30" s="469"/>
      <c r="K30" s="385">
        <v>6</v>
      </c>
      <c r="L30" s="386" t="s">
        <v>722</v>
      </c>
      <c r="M30" s="387"/>
      <c r="N30" s="387"/>
      <c r="O30" s="387"/>
      <c r="P30" s="388"/>
      <c r="Q30" s="471">
        <v>16</v>
      </c>
      <c r="R30" s="385" t="s">
        <v>694</v>
      </c>
      <c r="S30" s="385" t="s">
        <v>701</v>
      </c>
      <c r="T30" s="471">
        <v>13</v>
      </c>
      <c r="U30" s="386" t="s">
        <v>723</v>
      </c>
      <c r="V30" s="387"/>
      <c r="W30" s="387"/>
      <c r="X30" s="387"/>
      <c r="Y30" s="388"/>
      <c r="Z30" s="385">
        <v>5</v>
      </c>
      <c r="AA30" s="370"/>
      <c r="AB30" s="469"/>
      <c r="AC30" s="370"/>
      <c r="AD30" s="469"/>
      <c r="AE30" s="370"/>
      <c r="AF30" s="469"/>
      <c r="AG30" s="370"/>
      <c r="AH30" s="469"/>
      <c r="AI30" s="389"/>
      <c r="AJ30" s="372">
        <v>0</v>
      </c>
    </row>
    <row r="31" spans="1:36" s="390" customFormat="1" ht="19.5" customHeight="1">
      <c r="A31" s="384"/>
      <c r="B31" s="469">
        <v>0</v>
      </c>
      <c r="C31" s="370"/>
      <c r="D31" s="389"/>
      <c r="E31" s="370"/>
      <c r="F31" s="389"/>
      <c r="G31" s="370"/>
      <c r="H31" s="469"/>
      <c r="I31" s="370"/>
      <c r="J31" s="469"/>
      <c r="K31" s="385">
        <v>5</v>
      </c>
      <c r="L31" s="386" t="s">
        <v>724</v>
      </c>
      <c r="M31" s="387"/>
      <c r="N31" s="387"/>
      <c r="O31" s="387"/>
      <c r="P31" s="388"/>
      <c r="Q31" s="471">
        <v>17</v>
      </c>
      <c r="R31" s="385" t="s">
        <v>701</v>
      </c>
      <c r="S31" s="385" t="s">
        <v>697</v>
      </c>
      <c r="T31" s="471">
        <v>15</v>
      </c>
      <c r="U31" s="386" t="s">
        <v>725</v>
      </c>
      <c r="V31" s="387"/>
      <c r="W31" s="387"/>
      <c r="X31" s="387"/>
      <c r="Y31" s="388"/>
      <c r="Z31" s="385">
        <v>5</v>
      </c>
      <c r="AA31" s="370"/>
      <c r="AB31" s="469"/>
      <c r="AC31" s="370"/>
      <c r="AD31" s="469"/>
      <c r="AE31" s="370"/>
      <c r="AF31" s="469"/>
      <c r="AG31" s="370"/>
      <c r="AH31" s="469"/>
      <c r="AI31" s="389"/>
      <c r="AJ31" s="372">
        <v>0</v>
      </c>
    </row>
    <row r="32" spans="1:36" s="390" customFormat="1" ht="19.5" customHeight="1">
      <c r="A32" s="384"/>
      <c r="B32" s="469">
        <v>0</v>
      </c>
      <c r="C32" s="370"/>
      <c r="D32" s="389"/>
      <c r="E32" s="370"/>
      <c r="F32" s="389"/>
      <c r="G32" s="370"/>
      <c r="H32" s="469"/>
      <c r="I32" s="370"/>
      <c r="J32" s="469"/>
      <c r="K32" s="385">
        <v>5</v>
      </c>
      <c r="L32" s="386" t="s">
        <v>726</v>
      </c>
      <c r="M32" s="387"/>
      <c r="N32" s="387"/>
      <c r="O32" s="387"/>
      <c r="P32" s="388"/>
      <c r="Q32" s="471">
        <v>20</v>
      </c>
      <c r="R32" s="385" t="s">
        <v>697</v>
      </c>
      <c r="S32" s="385" t="s">
        <v>694</v>
      </c>
      <c r="T32" s="471">
        <v>17</v>
      </c>
      <c r="U32" s="386" t="s">
        <v>727</v>
      </c>
      <c r="V32" s="387"/>
      <c r="W32" s="387"/>
      <c r="X32" s="387"/>
      <c r="Y32" s="388"/>
      <c r="Z32" s="385">
        <v>5</v>
      </c>
      <c r="AA32" s="370"/>
      <c r="AB32" s="469"/>
      <c r="AC32" s="370"/>
      <c r="AD32" s="469"/>
      <c r="AE32" s="370"/>
      <c r="AF32" s="469"/>
      <c r="AG32" s="370"/>
      <c r="AH32" s="469"/>
      <c r="AI32" s="389"/>
      <c r="AJ32" s="372">
        <v>0</v>
      </c>
    </row>
    <row r="33" spans="1:36" s="390" customFormat="1" ht="19.5" customHeight="1" thickBot="1">
      <c r="A33" s="396"/>
      <c r="B33" s="474">
        <v>17</v>
      </c>
      <c r="C33" s="397"/>
      <c r="D33" s="474"/>
      <c r="E33" s="398"/>
      <c r="F33" s="474"/>
      <c r="G33" s="397"/>
      <c r="H33" s="474">
        <v>13</v>
      </c>
      <c r="I33" s="397"/>
      <c r="J33" s="474">
        <v>4</v>
      </c>
      <c r="K33" s="399" t="s">
        <v>629</v>
      </c>
      <c r="L33" s="400"/>
      <c r="M33" s="401"/>
      <c r="N33" s="401"/>
      <c r="O33" s="401"/>
      <c r="P33" s="402"/>
      <c r="Q33" s="399" t="s">
        <v>630</v>
      </c>
      <c r="R33" s="400" t="s">
        <v>631</v>
      </c>
      <c r="S33" s="402"/>
      <c r="T33" s="399" t="s">
        <v>630</v>
      </c>
      <c r="U33" s="400"/>
      <c r="V33" s="401"/>
      <c r="W33" s="401"/>
      <c r="X33" s="401"/>
      <c r="Y33" s="402"/>
      <c r="Z33" s="399" t="s">
        <v>629</v>
      </c>
      <c r="AA33" s="397"/>
      <c r="AB33" s="474">
        <v>2</v>
      </c>
      <c r="AC33" s="397"/>
      <c r="AD33" s="474">
        <v>6</v>
      </c>
      <c r="AE33" s="397"/>
      <c r="AF33" s="474"/>
      <c r="AG33" s="397"/>
      <c r="AH33" s="474"/>
      <c r="AI33" s="398"/>
      <c r="AJ33" s="423">
        <v>8</v>
      </c>
    </row>
    <row r="34" spans="1:36" s="361" customFormat="1" ht="19.5" customHeight="1">
      <c r="A34" s="403"/>
      <c r="B34" s="404"/>
      <c r="C34" s="300" t="s">
        <v>632</v>
      </c>
      <c r="D34" s="300"/>
      <c r="E34" s="300"/>
      <c r="F34" s="300"/>
      <c r="G34" s="300"/>
      <c r="H34" s="300"/>
      <c r="I34" s="300"/>
      <c r="J34" s="300" t="s">
        <v>633</v>
      </c>
      <c r="K34" s="300" t="s">
        <v>634</v>
      </c>
      <c r="L34" s="300"/>
      <c r="M34" s="300"/>
      <c r="N34" s="300"/>
      <c r="O34" s="300"/>
      <c r="P34" s="300"/>
      <c r="Q34" s="300"/>
      <c r="R34" s="405" t="s">
        <v>635</v>
      </c>
      <c r="S34" s="405"/>
      <c r="T34" s="404"/>
      <c r="U34" s="300" t="s">
        <v>632</v>
      </c>
      <c r="V34" s="300"/>
      <c r="W34" s="300"/>
      <c r="X34" s="300"/>
      <c r="Y34" s="300"/>
      <c r="Z34" s="300"/>
      <c r="AA34" s="300"/>
      <c r="AB34" s="300" t="s">
        <v>633</v>
      </c>
      <c r="AC34" s="300" t="s">
        <v>634</v>
      </c>
      <c r="AD34" s="300"/>
      <c r="AE34" s="300"/>
      <c r="AF34" s="300"/>
      <c r="AG34" s="300"/>
      <c r="AH34" s="300"/>
      <c r="AI34" s="300"/>
      <c r="AJ34" s="406"/>
    </row>
    <row r="35" spans="1:36" s="361" customFormat="1" ht="19.5" customHeight="1" thickBot="1">
      <c r="A35" s="407"/>
      <c r="B35" s="408"/>
      <c r="C35" s="409"/>
      <c r="D35" s="409"/>
      <c r="E35" s="409"/>
      <c r="F35" s="409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10" t="s">
        <v>636</v>
      </c>
      <c r="S35" s="410"/>
      <c r="T35" s="408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11"/>
    </row>
    <row r="36" spans="1:38" s="390" customFormat="1" ht="19.5" customHeight="1">
      <c r="A36" s="363">
        <v>27</v>
      </c>
      <c r="B36" s="359" t="s">
        <v>637</v>
      </c>
      <c r="C36" s="359">
        <v>7</v>
      </c>
      <c r="D36" s="359" t="s">
        <v>619</v>
      </c>
      <c r="E36" s="412" t="s">
        <v>703</v>
      </c>
      <c r="F36" s="412"/>
      <c r="G36" s="412"/>
      <c r="H36" s="412"/>
      <c r="I36" s="412"/>
      <c r="J36" s="359" t="s">
        <v>638</v>
      </c>
      <c r="K36" s="359">
        <v>13</v>
      </c>
      <c r="L36" s="359" t="s">
        <v>619</v>
      </c>
      <c r="M36" s="412" t="s">
        <v>718</v>
      </c>
      <c r="N36" s="412"/>
      <c r="O36" s="412"/>
      <c r="P36" s="412"/>
      <c r="Q36" s="412"/>
      <c r="R36" s="359"/>
      <c r="S36" s="363"/>
      <c r="T36" s="359" t="s">
        <v>637</v>
      </c>
      <c r="U36" s="359"/>
      <c r="V36" s="359" t="s">
        <v>619</v>
      </c>
      <c r="W36" s="412" t="s">
        <v>728</v>
      </c>
      <c r="X36" s="412"/>
      <c r="Y36" s="412"/>
      <c r="Z36" s="412"/>
      <c r="AA36" s="412"/>
      <c r="AB36" s="359" t="s">
        <v>639</v>
      </c>
      <c r="AC36" s="359"/>
      <c r="AD36" s="359" t="s">
        <v>619</v>
      </c>
      <c r="AE36" s="412" t="s">
        <v>728</v>
      </c>
      <c r="AF36" s="412"/>
      <c r="AG36" s="412"/>
      <c r="AH36" s="412"/>
      <c r="AI36" s="412"/>
      <c r="AJ36" s="413"/>
      <c r="AK36" s="361"/>
      <c r="AL36" s="361"/>
    </row>
    <row r="37" spans="1:38" s="390" customFormat="1" ht="19.5" customHeight="1">
      <c r="A37" s="363"/>
      <c r="B37" s="359" t="s">
        <v>637</v>
      </c>
      <c r="C37" s="359"/>
      <c r="D37" s="359" t="s">
        <v>640</v>
      </c>
      <c r="E37" s="414" t="s">
        <v>728</v>
      </c>
      <c r="F37" s="414"/>
      <c r="G37" s="414"/>
      <c r="H37" s="414"/>
      <c r="I37" s="414"/>
      <c r="J37" s="359" t="s">
        <v>641</v>
      </c>
      <c r="K37" s="359"/>
      <c r="L37" s="359" t="s">
        <v>640</v>
      </c>
      <c r="M37" s="414" t="s">
        <v>728</v>
      </c>
      <c r="N37" s="414"/>
      <c r="O37" s="414"/>
      <c r="P37" s="414"/>
      <c r="Q37" s="414"/>
      <c r="R37" s="359"/>
      <c r="S37" s="363"/>
      <c r="T37" s="359" t="s">
        <v>642</v>
      </c>
      <c r="U37" s="359"/>
      <c r="V37" s="359" t="s">
        <v>640</v>
      </c>
      <c r="W37" s="414" t="s">
        <v>728</v>
      </c>
      <c r="X37" s="414"/>
      <c r="Y37" s="414"/>
      <c r="Z37" s="414"/>
      <c r="AA37" s="414"/>
      <c r="AB37" s="359" t="s">
        <v>641</v>
      </c>
      <c r="AC37" s="359"/>
      <c r="AD37" s="359" t="s">
        <v>640</v>
      </c>
      <c r="AE37" s="414" t="s">
        <v>728</v>
      </c>
      <c r="AF37" s="414"/>
      <c r="AG37" s="414"/>
      <c r="AH37" s="414"/>
      <c r="AI37" s="414"/>
      <c r="AJ37" s="413"/>
      <c r="AK37" s="361"/>
      <c r="AL37" s="361"/>
    </row>
    <row r="38" spans="1:38" s="390" customFormat="1" ht="19.5" customHeight="1">
      <c r="A38" s="363"/>
      <c r="B38" s="359" t="s">
        <v>637</v>
      </c>
      <c r="C38" s="359"/>
      <c r="D38" s="359" t="s">
        <v>640</v>
      </c>
      <c r="E38" s="414" t="s">
        <v>728</v>
      </c>
      <c r="F38" s="414"/>
      <c r="G38" s="414"/>
      <c r="H38" s="414"/>
      <c r="I38" s="414"/>
      <c r="J38" s="359" t="s">
        <v>641</v>
      </c>
      <c r="K38" s="359"/>
      <c r="L38" s="359" t="s">
        <v>640</v>
      </c>
      <c r="M38" s="414" t="s">
        <v>728</v>
      </c>
      <c r="N38" s="414"/>
      <c r="O38" s="414"/>
      <c r="P38" s="414"/>
      <c r="Q38" s="414"/>
      <c r="R38" s="359"/>
      <c r="S38" s="363"/>
      <c r="T38" s="359" t="s">
        <v>642</v>
      </c>
      <c r="U38" s="359"/>
      <c r="V38" s="359" t="s">
        <v>640</v>
      </c>
      <c r="W38" s="414" t="s">
        <v>728</v>
      </c>
      <c r="X38" s="414"/>
      <c r="Y38" s="414"/>
      <c r="Z38" s="414"/>
      <c r="AA38" s="414"/>
      <c r="AB38" s="359" t="s">
        <v>641</v>
      </c>
      <c r="AC38" s="359"/>
      <c r="AD38" s="359" t="s">
        <v>640</v>
      </c>
      <c r="AE38" s="414" t="s">
        <v>728</v>
      </c>
      <c r="AF38" s="414"/>
      <c r="AG38" s="414"/>
      <c r="AH38" s="414"/>
      <c r="AI38" s="414"/>
      <c r="AJ38" s="413"/>
      <c r="AK38" s="361"/>
      <c r="AL38" s="361"/>
    </row>
    <row r="39" spans="1:38" s="390" customFormat="1" ht="19.5" customHeight="1">
      <c r="A39" s="363"/>
      <c r="B39" s="359" t="s">
        <v>637</v>
      </c>
      <c r="C39" s="359"/>
      <c r="D39" s="359" t="s">
        <v>640</v>
      </c>
      <c r="E39" s="414" t="s">
        <v>728</v>
      </c>
      <c r="F39" s="414"/>
      <c r="G39" s="414"/>
      <c r="H39" s="414"/>
      <c r="I39" s="414"/>
      <c r="J39" s="359" t="s">
        <v>641</v>
      </c>
      <c r="K39" s="359"/>
      <c r="L39" s="359" t="s">
        <v>640</v>
      </c>
      <c r="M39" s="414" t="s">
        <v>728</v>
      </c>
      <c r="N39" s="414"/>
      <c r="O39" s="414"/>
      <c r="P39" s="414"/>
      <c r="Q39" s="414"/>
      <c r="R39" s="359"/>
      <c r="S39" s="363"/>
      <c r="T39" s="359" t="s">
        <v>642</v>
      </c>
      <c r="U39" s="359"/>
      <c r="V39" s="359" t="s">
        <v>640</v>
      </c>
      <c r="W39" s="414" t="s">
        <v>728</v>
      </c>
      <c r="X39" s="414"/>
      <c r="Y39" s="414"/>
      <c r="Z39" s="414"/>
      <c r="AA39" s="414"/>
      <c r="AB39" s="359" t="s">
        <v>641</v>
      </c>
      <c r="AC39" s="359"/>
      <c r="AD39" s="359" t="s">
        <v>640</v>
      </c>
      <c r="AE39" s="414" t="s">
        <v>728</v>
      </c>
      <c r="AF39" s="414"/>
      <c r="AG39" s="414"/>
      <c r="AH39" s="414"/>
      <c r="AI39" s="414"/>
      <c r="AJ39" s="413"/>
      <c r="AK39" s="361"/>
      <c r="AL39" s="361"/>
    </row>
    <row r="40" spans="1:38" s="390" customFormat="1" ht="19.5" customHeight="1">
      <c r="A40" s="363"/>
      <c r="B40" s="359" t="s">
        <v>637</v>
      </c>
      <c r="C40" s="359"/>
      <c r="D40" s="359" t="s">
        <v>640</v>
      </c>
      <c r="E40" s="414" t="s">
        <v>728</v>
      </c>
      <c r="F40" s="414"/>
      <c r="G40" s="414"/>
      <c r="H40" s="414"/>
      <c r="I40" s="414"/>
      <c r="J40" s="359" t="s">
        <v>641</v>
      </c>
      <c r="K40" s="359"/>
      <c r="L40" s="359" t="s">
        <v>640</v>
      </c>
      <c r="M40" s="414" t="s">
        <v>728</v>
      </c>
      <c r="N40" s="414"/>
      <c r="O40" s="414"/>
      <c r="P40" s="414"/>
      <c r="Q40" s="414"/>
      <c r="R40" s="359"/>
      <c r="S40" s="363"/>
      <c r="T40" s="359" t="s">
        <v>642</v>
      </c>
      <c r="U40" s="359"/>
      <c r="V40" s="359" t="s">
        <v>640</v>
      </c>
      <c r="W40" s="414" t="s">
        <v>728</v>
      </c>
      <c r="X40" s="414"/>
      <c r="Y40" s="414"/>
      <c r="Z40" s="414"/>
      <c r="AA40" s="414"/>
      <c r="AB40" s="359" t="s">
        <v>641</v>
      </c>
      <c r="AC40" s="359"/>
      <c r="AD40" s="359" t="s">
        <v>640</v>
      </c>
      <c r="AE40" s="414" t="s">
        <v>728</v>
      </c>
      <c r="AF40" s="414"/>
      <c r="AG40" s="414"/>
      <c r="AH40" s="414"/>
      <c r="AI40" s="414"/>
      <c r="AJ40" s="413"/>
      <c r="AK40" s="361"/>
      <c r="AL40" s="361"/>
    </row>
    <row r="41" spans="1:38" s="390" customFormat="1" ht="19.5" customHeight="1">
      <c r="A41" s="363"/>
      <c r="B41" s="359" t="s">
        <v>637</v>
      </c>
      <c r="C41" s="359"/>
      <c r="D41" s="359" t="s">
        <v>640</v>
      </c>
      <c r="E41" s="414" t="s">
        <v>728</v>
      </c>
      <c r="F41" s="414"/>
      <c r="G41" s="414"/>
      <c r="H41" s="414"/>
      <c r="I41" s="414"/>
      <c r="J41" s="359" t="s">
        <v>641</v>
      </c>
      <c r="K41" s="359"/>
      <c r="L41" s="359" t="s">
        <v>640</v>
      </c>
      <c r="M41" s="414" t="s">
        <v>728</v>
      </c>
      <c r="N41" s="414"/>
      <c r="O41" s="414"/>
      <c r="P41" s="414"/>
      <c r="Q41" s="414"/>
      <c r="R41" s="359"/>
      <c r="S41" s="363"/>
      <c r="T41" s="359" t="s">
        <v>642</v>
      </c>
      <c r="U41" s="359"/>
      <c r="V41" s="359" t="s">
        <v>640</v>
      </c>
      <c r="W41" s="414" t="s">
        <v>728</v>
      </c>
      <c r="X41" s="414"/>
      <c r="Y41" s="414"/>
      <c r="Z41" s="414"/>
      <c r="AA41" s="414"/>
      <c r="AB41" s="359" t="s">
        <v>641</v>
      </c>
      <c r="AC41" s="359"/>
      <c r="AD41" s="359" t="s">
        <v>640</v>
      </c>
      <c r="AE41" s="414" t="s">
        <v>728</v>
      </c>
      <c r="AF41" s="414"/>
      <c r="AG41" s="414"/>
      <c r="AH41" s="414"/>
      <c r="AI41" s="414"/>
      <c r="AJ41" s="413"/>
      <c r="AK41" s="361"/>
      <c r="AL41" s="361"/>
    </row>
    <row r="42" spans="1:38" s="390" customFormat="1" ht="19.5" customHeight="1">
      <c r="A42" s="363"/>
      <c r="B42" s="359" t="s">
        <v>637</v>
      </c>
      <c r="C42" s="359"/>
      <c r="D42" s="359" t="s">
        <v>640</v>
      </c>
      <c r="E42" s="414" t="s">
        <v>728</v>
      </c>
      <c r="F42" s="414"/>
      <c r="G42" s="414"/>
      <c r="H42" s="414"/>
      <c r="I42" s="414"/>
      <c r="J42" s="359" t="s">
        <v>641</v>
      </c>
      <c r="K42" s="359"/>
      <c r="L42" s="359" t="s">
        <v>640</v>
      </c>
      <c r="M42" s="414" t="s">
        <v>728</v>
      </c>
      <c r="N42" s="414"/>
      <c r="O42" s="414"/>
      <c r="P42" s="414"/>
      <c r="Q42" s="414"/>
      <c r="R42" s="359"/>
      <c r="S42" s="363"/>
      <c r="T42" s="359" t="s">
        <v>642</v>
      </c>
      <c r="U42" s="359"/>
      <c r="V42" s="359" t="s">
        <v>640</v>
      </c>
      <c r="W42" s="414" t="s">
        <v>728</v>
      </c>
      <c r="X42" s="414"/>
      <c r="Y42" s="414"/>
      <c r="Z42" s="414"/>
      <c r="AA42" s="414"/>
      <c r="AB42" s="359" t="s">
        <v>641</v>
      </c>
      <c r="AC42" s="359"/>
      <c r="AD42" s="359" t="s">
        <v>640</v>
      </c>
      <c r="AE42" s="414" t="s">
        <v>728</v>
      </c>
      <c r="AF42" s="414"/>
      <c r="AG42" s="414"/>
      <c r="AH42" s="414"/>
      <c r="AI42" s="414"/>
      <c r="AJ42" s="413"/>
      <c r="AK42" s="361"/>
      <c r="AL42" s="361"/>
    </row>
    <row r="43" spans="1:38" s="390" customFormat="1" ht="19.5" customHeight="1" thickBot="1">
      <c r="A43" s="407"/>
      <c r="B43" s="408" t="s">
        <v>637</v>
      </c>
      <c r="C43" s="408"/>
      <c r="D43" s="408" t="s">
        <v>640</v>
      </c>
      <c r="E43" s="415" t="s">
        <v>728</v>
      </c>
      <c r="F43" s="415"/>
      <c r="G43" s="415"/>
      <c r="H43" s="415"/>
      <c r="I43" s="415"/>
      <c r="J43" s="408" t="s">
        <v>641</v>
      </c>
      <c r="K43" s="408"/>
      <c r="L43" s="408" t="s">
        <v>640</v>
      </c>
      <c r="M43" s="415" t="s">
        <v>728</v>
      </c>
      <c r="N43" s="415"/>
      <c r="O43" s="415"/>
      <c r="P43" s="415"/>
      <c r="Q43" s="415"/>
      <c r="R43" s="408"/>
      <c r="S43" s="407"/>
      <c r="T43" s="408" t="s">
        <v>642</v>
      </c>
      <c r="U43" s="408"/>
      <c r="V43" s="408" t="s">
        <v>640</v>
      </c>
      <c r="W43" s="415" t="s">
        <v>728</v>
      </c>
      <c r="X43" s="415"/>
      <c r="Y43" s="415"/>
      <c r="Z43" s="415"/>
      <c r="AA43" s="415"/>
      <c r="AB43" s="408" t="s">
        <v>641</v>
      </c>
      <c r="AC43" s="408"/>
      <c r="AD43" s="408" t="s">
        <v>640</v>
      </c>
      <c r="AE43" s="415" t="s">
        <v>728</v>
      </c>
      <c r="AF43" s="415"/>
      <c r="AG43" s="415"/>
      <c r="AH43" s="415"/>
      <c r="AI43" s="415"/>
      <c r="AJ43" s="416"/>
      <c r="AK43" s="361"/>
      <c r="AL43" s="361"/>
    </row>
    <row r="44" spans="1:36" s="361" customFormat="1" ht="36" customHeight="1">
      <c r="A44" s="313" t="s">
        <v>643</v>
      </c>
      <c r="B44" s="367"/>
      <c r="C44" s="367"/>
      <c r="D44" s="367"/>
      <c r="E44" s="367"/>
      <c r="F44" s="367"/>
      <c r="G44" s="311"/>
      <c r="H44" s="317" t="s">
        <v>630</v>
      </c>
      <c r="I44" s="311"/>
      <c r="J44" s="317" t="s">
        <v>644</v>
      </c>
      <c r="K44" s="311"/>
      <c r="L44" s="367" t="s">
        <v>645</v>
      </c>
      <c r="M44" s="311"/>
      <c r="N44" s="317" t="s">
        <v>646</v>
      </c>
      <c r="O44" s="311"/>
      <c r="P44" s="317" t="s">
        <v>647</v>
      </c>
      <c r="Q44" s="311"/>
      <c r="R44" s="417" t="s">
        <v>648</v>
      </c>
      <c r="S44" s="316"/>
      <c r="T44" s="317" t="s">
        <v>647</v>
      </c>
      <c r="U44" s="311"/>
      <c r="V44" s="317" t="s">
        <v>646</v>
      </c>
      <c r="W44" s="311"/>
      <c r="X44" s="367" t="s">
        <v>645</v>
      </c>
      <c r="Y44" s="311"/>
      <c r="Z44" s="317" t="s">
        <v>644</v>
      </c>
      <c r="AA44" s="367"/>
      <c r="AB44" s="317" t="s">
        <v>630</v>
      </c>
      <c r="AC44" s="311"/>
      <c r="AD44" s="317" t="s">
        <v>643</v>
      </c>
      <c r="AE44" s="367"/>
      <c r="AF44" s="367"/>
      <c r="AG44" s="367"/>
      <c r="AH44" s="367"/>
      <c r="AI44" s="367"/>
      <c r="AJ44" s="383"/>
    </row>
    <row r="45" spans="1:36" s="361" customFormat="1" ht="19.5" customHeight="1">
      <c r="A45" s="363"/>
      <c r="B45" s="359"/>
      <c r="C45" s="359"/>
      <c r="D45" s="359"/>
      <c r="E45" s="359"/>
      <c r="F45" s="359"/>
      <c r="G45" s="359"/>
      <c r="H45" s="371">
        <v>5</v>
      </c>
      <c r="I45" s="371"/>
      <c r="J45" s="371"/>
      <c r="K45" s="371"/>
      <c r="L45" s="376"/>
      <c r="M45" s="321"/>
      <c r="N45" s="328">
        <v>4</v>
      </c>
      <c r="O45" s="321"/>
      <c r="P45" s="328">
        <v>1</v>
      </c>
      <c r="Q45" s="321"/>
      <c r="R45" s="370" t="s">
        <v>649</v>
      </c>
      <c r="S45" s="344" t="s">
        <v>650</v>
      </c>
      <c r="T45" s="328">
        <v>3</v>
      </c>
      <c r="U45" s="321"/>
      <c r="V45" s="328">
        <v>10</v>
      </c>
      <c r="W45" s="321"/>
      <c r="X45" s="376"/>
      <c r="Y45" s="321"/>
      <c r="Z45" s="371"/>
      <c r="AA45" s="371"/>
      <c r="AB45" s="371">
        <v>13</v>
      </c>
      <c r="AC45" s="371"/>
      <c r="AD45" s="356"/>
      <c r="AE45" s="356"/>
      <c r="AF45" s="356"/>
      <c r="AG45" s="356"/>
      <c r="AH45" s="356"/>
      <c r="AI45" s="356"/>
      <c r="AJ45" s="377"/>
    </row>
    <row r="46" spans="1:36" s="361" customFormat="1" ht="19.5" customHeight="1">
      <c r="A46" s="363"/>
      <c r="B46" s="359"/>
      <c r="C46" s="359"/>
      <c r="D46" s="359"/>
      <c r="E46" s="359"/>
      <c r="F46" s="359"/>
      <c r="G46" s="359"/>
      <c r="H46" s="371">
        <v>4</v>
      </c>
      <c r="I46" s="371"/>
      <c r="J46" s="371"/>
      <c r="K46" s="371"/>
      <c r="L46" s="376"/>
      <c r="M46" s="321"/>
      <c r="N46" s="328">
        <v>2</v>
      </c>
      <c r="O46" s="321"/>
      <c r="P46" s="328">
        <v>2</v>
      </c>
      <c r="Q46" s="321"/>
      <c r="R46" s="370" t="s">
        <v>651</v>
      </c>
      <c r="S46" s="344" t="s">
        <v>650</v>
      </c>
      <c r="T46" s="328">
        <v>0</v>
      </c>
      <c r="U46" s="321"/>
      <c r="V46" s="328">
        <v>0</v>
      </c>
      <c r="W46" s="321"/>
      <c r="X46" s="376"/>
      <c r="Y46" s="321"/>
      <c r="Z46" s="371"/>
      <c r="AA46" s="371"/>
      <c r="AB46" s="371">
        <v>0</v>
      </c>
      <c r="AC46" s="371"/>
      <c r="AD46" s="359"/>
      <c r="AE46" s="359"/>
      <c r="AF46" s="359"/>
      <c r="AG46" s="359"/>
      <c r="AH46" s="359"/>
      <c r="AI46" s="359"/>
      <c r="AJ46" s="418"/>
    </row>
    <row r="47" spans="1:36" s="361" customFormat="1" ht="19.5" customHeight="1">
      <c r="A47" s="363"/>
      <c r="B47" s="359"/>
      <c r="C47" s="359"/>
      <c r="D47" s="359"/>
      <c r="E47" s="359"/>
      <c r="F47" s="359"/>
      <c r="G47" s="359"/>
      <c r="H47" s="371">
        <v>3</v>
      </c>
      <c r="I47" s="371"/>
      <c r="J47" s="371"/>
      <c r="K47" s="371"/>
      <c r="L47" s="376"/>
      <c r="M47" s="321"/>
      <c r="N47" s="328">
        <v>2</v>
      </c>
      <c r="O47" s="321"/>
      <c r="P47" s="328">
        <v>1</v>
      </c>
      <c r="Q47" s="321"/>
      <c r="R47" s="370" t="s">
        <v>652</v>
      </c>
      <c r="S47" s="344" t="s">
        <v>653</v>
      </c>
      <c r="T47" s="328">
        <v>4</v>
      </c>
      <c r="U47" s="321"/>
      <c r="V47" s="328">
        <v>5</v>
      </c>
      <c r="W47" s="321"/>
      <c r="X47" s="376"/>
      <c r="Y47" s="321"/>
      <c r="Z47" s="371"/>
      <c r="AA47" s="371"/>
      <c r="AB47" s="371">
        <v>9</v>
      </c>
      <c r="AC47" s="371"/>
      <c r="AD47" s="359"/>
      <c r="AE47" s="359"/>
      <c r="AF47" s="359"/>
      <c r="AG47" s="359"/>
      <c r="AH47" s="359"/>
      <c r="AI47" s="359"/>
      <c r="AJ47" s="418"/>
    </row>
    <row r="48" spans="1:36" s="361" customFormat="1" ht="19.5" customHeight="1">
      <c r="A48" s="363"/>
      <c r="B48" s="359"/>
      <c r="C48" s="359"/>
      <c r="D48" s="359"/>
      <c r="E48" s="359"/>
      <c r="F48" s="359"/>
      <c r="G48" s="359"/>
      <c r="H48" s="371">
        <v>0</v>
      </c>
      <c r="I48" s="371"/>
      <c r="J48" s="371"/>
      <c r="K48" s="371"/>
      <c r="L48" s="376"/>
      <c r="M48" s="321"/>
      <c r="N48" s="328">
        <v>0</v>
      </c>
      <c r="O48" s="321"/>
      <c r="P48" s="328">
        <v>0</v>
      </c>
      <c r="Q48" s="321"/>
      <c r="R48" s="370" t="s">
        <v>654</v>
      </c>
      <c r="S48" s="344" t="s">
        <v>653</v>
      </c>
      <c r="T48" s="328">
        <v>1</v>
      </c>
      <c r="U48" s="321"/>
      <c r="V48" s="328">
        <v>0</v>
      </c>
      <c r="W48" s="321"/>
      <c r="X48" s="376"/>
      <c r="Y48" s="321"/>
      <c r="Z48" s="371"/>
      <c r="AA48" s="371"/>
      <c r="AB48" s="371">
        <v>1</v>
      </c>
      <c r="AC48" s="371"/>
      <c r="AD48" s="359"/>
      <c r="AE48" s="359"/>
      <c r="AF48" s="359"/>
      <c r="AG48" s="359"/>
      <c r="AH48" s="359"/>
      <c r="AI48" s="359"/>
      <c r="AJ48" s="418"/>
    </row>
    <row r="49" spans="1:36" s="361" customFormat="1" ht="19.5" customHeight="1">
      <c r="A49" s="365"/>
      <c r="B49" s="366"/>
      <c r="C49" s="366"/>
      <c r="D49" s="366"/>
      <c r="E49" s="366"/>
      <c r="F49" s="366"/>
      <c r="G49" s="366"/>
      <c r="H49" s="371">
        <v>0</v>
      </c>
      <c r="I49" s="371"/>
      <c r="J49" s="371"/>
      <c r="K49" s="371"/>
      <c r="L49" s="376"/>
      <c r="M49" s="321"/>
      <c r="N49" s="328">
        <v>0</v>
      </c>
      <c r="O49" s="321"/>
      <c r="P49" s="328">
        <v>0</v>
      </c>
      <c r="Q49" s="321"/>
      <c r="R49" s="370" t="s">
        <v>655</v>
      </c>
      <c r="S49" s="327" t="s">
        <v>650</v>
      </c>
      <c r="T49" s="328">
        <v>0</v>
      </c>
      <c r="U49" s="321"/>
      <c r="V49" s="328">
        <v>0</v>
      </c>
      <c r="W49" s="321"/>
      <c r="X49" s="376"/>
      <c r="Y49" s="321"/>
      <c r="Z49" s="371"/>
      <c r="AA49" s="371"/>
      <c r="AB49" s="371">
        <v>0</v>
      </c>
      <c r="AC49" s="371"/>
      <c r="AD49" s="366"/>
      <c r="AE49" s="366"/>
      <c r="AF49" s="366"/>
      <c r="AG49" s="366"/>
      <c r="AH49" s="366"/>
      <c r="AI49" s="366"/>
      <c r="AJ49" s="368"/>
    </row>
    <row r="50" spans="1:36" s="361" customFormat="1" ht="19.5" customHeight="1">
      <c r="A50" s="419" t="s">
        <v>656</v>
      </c>
      <c r="B50" s="376"/>
      <c r="C50" s="321"/>
      <c r="D50" s="328" t="s">
        <v>657</v>
      </c>
      <c r="E50" s="321"/>
      <c r="F50" s="328" t="s">
        <v>658</v>
      </c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420"/>
      <c r="S50" s="419" t="s">
        <v>656</v>
      </c>
      <c r="T50" s="376"/>
      <c r="U50" s="321"/>
      <c r="V50" s="328" t="s">
        <v>657</v>
      </c>
      <c r="W50" s="321"/>
      <c r="X50" s="328" t="s">
        <v>658</v>
      </c>
      <c r="Y50" s="376"/>
      <c r="Z50" s="376"/>
      <c r="AA50" s="376"/>
      <c r="AB50" s="376"/>
      <c r="AC50" s="376"/>
      <c r="AD50" s="376"/>
      <c r="AE50" s="376"/>
      <c r="AF50" s="376"/>
      <c r="AG50" s="376"/>
      <c r="AH50" s="376"/>
      <c r="AI50" s="376"/>
      <c r="AJ50" s="420"/>
    </row>
    <row r="51" spans="1:36" s="361" customFormat="1" ht="19.5" customHeight="1">
      <c r="A51" s="369"/>
      <c r="B51" s="391">
        <v>35</v>
      </c>
      <c r="C51" s="344" t="s">
        <v>637</v>
      </c>
      <c r="D51" s="328">
        <v>10</v>
      </c>
      <c r="E51" s="321"/>
      <c r="F51" s="328" t="s">
        <v>659</v>
      </c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420"/>
      <c r="S51" s="369"/>
      <c r="T51" s="391">
        <v>28</v>
      </c>
      <c r="U51" s="344" t="s">
        <v>637</v>
      </c>
      <c r="V51" s="328">
        <v>10</v>
      </c>
      <c r="W51" s="321"/>
      <c r="X51" s="328" t="s">
        <v>660</v>
      </c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420"/>
    </row>
    <row r="52" spans="1:36" s="361" customFormat="1" ht="19.5" customHeight="1">
      <c r="A52" s="369"/>
      <c r="B52" s="391">
        <v>41</v>
      </c>
      <c r="C52" s="344" t="s">
        <v>637</v>
      </c>
      <c r="D52" s="328">
        <v>13</v>
      </c>
      <c r="E52" s="321"/>
      <c r="F52" s="328" t="s">
        <v>661</v>
      </c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420"/>
      <c r="S52" s="369"/>
      <c r="T52" s="391"/>
      <c r="U52" s="344" t="s">
        <v>637</v>
      </c>
      <c r="V52" s="328"/>
      <c r="W52" s="321"/>
      <c r="X52" s="328"/>
      <c r="Y52" s="376"/>
      <c r="Z52" s="376"/>
      <c r="AA52" s="376"/>
      <c r="AB52" s="376"/>
      <c r="AC52" s="376"/>
      <c r="AD52" s="376"/>
      <c r="AE52" s="376"/>
      <c r="AF52" s="376"/>
      <c r="AG52" s="376"/>
      <c r="AH52" s="376"/>
      <c r="AI52" s="376"/>
      <c r="AJ52" s="420"/>
    </row>
    <row r="53" spans="1:36" s="361" customFormat="1" ht="19.5" customHeight="1">
      <c r="A53" s="369"/>
      <c r="B53" s="391"/>
      <c r="C53" s="344" t="s">
        <v>637</v>
      </c>
      <c r="D53" s="328"/>
      <c r="E53" s="321"/>
      <c r="F53" s="328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420"/>
      <c r="S53" s="369"/>
      <c r="T53" s="391"/>
      <c r="U53" s="344" t="s">
        <v>637</v>
      </c>
      <c r="V53" s="328"/>
      <c r="W53" s="321"/>
      <c r="X53" s="328"/>
      <c r="Y53" s="376"/>
      <c r="Z53" s="376"/>
      <c r="AA53" s="376"/>
      <c r="AB53" s="376"/>
      <c r="AC53" s="376"/>
      <c r="AD53" s="376"/>
      <c r="AE53" s="376"/>
      <c r="AF53" s="376"/>
      <c r="AG53" s="376"/>
      <c r="AH53" s="376"/>
      <c r="AI53" s="376"/>
      <c r="AJ53" s="420"/>
    </row>
    <row r="54" spans="1:36" s="361" customFormat="1" ht="19.5" customHeight="1">
      <c r="A54" s="369"/>
      <c r="B54" s="391"/>
      <c r="C54" s="344" t="s">
        <v>637</v>
      </c>
      <c r="D54" s="328"/>
      <c r="E54" s="321"/>
      <c r="F54" s="328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420"/>
      <c r="S54" s="369"/>
      <c r="T54" s="391"/>
      <c r="U54" s="344" t="s">
        <v>637</v>
      </c>
      <c r="V54" s="328"/>
      <c r="W54" s="321"/>
      <c r="X54" s="328"/>
      <c r="Y54" s="376"/>
      <c r="Z54" s="376"/>
      <c r="AA54" s="376"/>
      <c r="AB54" s="376"/>
      <c r="AC54" s="376"/>
      <c r="AD54" s="376"/>
      <c r="AE54" s="376"/>
      <c r="AF54" s="376"/>
      <c r="AG54" s="376"/>
      <c r="AH54" s="376"/>
      <c r="AI54" s="376"/>
      <c r="AJ54" s="420"/>
    </row>
    <row r="55" spans="1:36" s="361" customFormat="1" ht="19.5" customHeight="1">
      <c r="A55" s="369"/>
      <c r="B55" s="391"/>
      <c r="C55" s="344" t="s">
        <v>637</v>
      </c>
      <c r="D55" s="328"/>
      <c r="E55" s="321"/>
      <c r="F55" s="328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420"/>
      <c r="S55" s="369"/>
      <c r="T55" s="391"/>
      <c r="U55" s="344" t="s">
        <v>637</v>
      </c>
      <c r="V55" s="328"/>
      <c r="W55" s="321"/>
      <c r="X55" s="328"/>
      <c r="Y55" s="376"/>
      <c r="Z55" s="376"/>
      <c r="AA55" s="376"/>
      <c r="AB55" s="376"/>
      <c r="AC55" s="376"/>
      <c r="AD55" s="376"/>
      <c r="AE55" s="376"/>
      <c r="AF55" s="376"/>
      <c r="AG55" s="376"/>
      <c r="AH55" s="376"/>
      <c r="AI55" s="376"/>
      <c r="AJ55" s="420"/>
    </row>
    <row r="56" spans="1:36" s="361" customFormat="1" ht="19.5" customHeight="1">
      <c r="A56" s="369"/>
      <c r="B56" s="391"/>
      <c r="C56" s="344" t="s">
        <v>637</v>
      </c>
      <c r="D56" s="328"/>
      <c r="E56" s="321"/>
      <c r="F56" s="328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420"/>
      <c r="S56" s="369"/>
      <c r="T56" s="391"/>
      <c r="U56" s="344" t="s">
        <v>637</v>
      </c>
      <c r="V56" s="328"/>
      <c r="W56" s="321"/>
      <c r="X56" s="328"/>
      <c r="Y56" s="376"/>
      <c r="Z56" s="376"/>
      <c r="AA56" s="376"/>
      <c r="AB56" s="376"/>
      <c r="AC56" s="376"/>
      <c r="AD56" s="376"/>
      <c r="AE56" s="376"/>
      <c r="AF56" s="376"/>
      <c r="AG56" s="376"/>
      <c r="AH56" s="376"/>
      <c r="AI56" s="376"/>
      <c r="AJ56" s="420"/>
    </row>
    <row r="57" spans="1:36" s="361" customFormat="1" ht="19.5" customHeight="1" thickBot="1">
      <c r="A57" s="421" t="s">
        <v>662</v>
      </c>
      <c r="B57" s="422"/>
      <c r="C57" s="398"/>
      <c r="D57" s="401" t="s">
        <v>663</v>
      </c>
      <c r="E57" s="401"/>
      <c r="F57" s="401"/>
      <c r="G57" s="398"/>
      <c r="H57" s="401" t="s">
        <v>664</v>
      </c>
      <c r="I57" s="401"/>
      <c r="J57" s="398" t="s">
        <v>665</v>
      </c>
      <c r="K57" s="398"/>
      <c r="L57" s="401" t="s">
        <v>666</v>
      </c>
      <c r="M57" s="401"/>
      <c r="N57" s="401"/>
      <c r="O57" s="398" t="s">
        <v>639</v>
      </c>
      <c r="P57" s="398"/>
      <c r="Q57" s="401" t="s">
        <v>667</v>
      </c>
      <c r="R57" s="401"/>
      <c r="S57" s="398" t="s">
        <v>668</v>
      </c>
      <c r="T57" s="398"/>
      <c r="U57" s="401" t="s">
        <v>669</v>
      </c>
      <c r="V57" s="401"/>
      <c r="W57" s="398" t="s">
        <v>670</v>
      </c>
      <c r="X57" s="398"/>
      <c r="Y57" s="401" t="s">
        <v>671</v>
      </c>
      <c r="Z57" s="401"/>
      <c r="AA57" s="401"/>
      <c r="AB57" s="398" t="s">
        <v>672</v>
      </c>
      <c r="AC57" s="398"/>
      <c r="AD57" s="401" t="s">
        <v>673</v>
      </c>
      <c r="AE57" s="401"/>
      <c r="AF57" s="398" t="s">
        <v>674</v>
      </c>
      <c r="AG57" s="398"/>
      <c r="AH57" s="398"/>
      <c r="AI57" s="398"/>
      <c r="AJ57" s="423"/>
    </row>
    <row r="58" spans="1:36" ht="18.75" customHeight="1" thickBot="1">
      <c r="A58" s="286"/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424"/>
    </row>
    <row r="59" spans="1:36" s="390" customFormat="1" ht="19.5" customHeight="1">
      <c r="A59" s="425" t="s">
        <v>675</v>
      </c>
      <c r="B59" s="426"/>
      <c r="C59" s="426"/>
      <c r="D59" s="426"/>
      <c r="E59" s="427" t="s">
        <v>676</v>
      </c>
      <c r="F59" s="426" t="s">
        <v>732</v>
      </c>
      <c r="G59" s="426"/>
      <c r="H59" s="426"/>
      <c r="I59" s="426"/>
      <c r="J59" s="426"/>
      <c r="K59" s="427" t="s">
        <v>677</v>
      </c>
      <c r="L59" s="427"/>
      <c r="M59" s="426" t="s">
        <v>678</v>
      </c>
      <c r="N59" s="426"/>
      <c r="O59" s="426"/>
      <c r="P59" s="426"/>
      <c r="Q59" s="426"/>
      <c r="R59" s="427" t="s">
        <v>676</v>
      </c>
      <c r="S59" s="426" t="s">
        <v>733</v>
      </c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7" t="s">
        <v>679</v>
      </c>
      <c r="AJ59" s="428"/>
    </row>
    <row r="60" spans="1:36" ht="19.5" customHeight="1">
      <c r="A60" s="429" t="s">
        <v>735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  <c r="AC60" s="430"/>
      <c r="AD60" s="430"/>
      <c r="AE60" s="430"/>
      <c r="AF60" s="430"/>
      <c r="AG60" s="430"/>
      <c r="AH60" s="430"/>
      <c r="AI60" s="430"/>
      <c r="AJ60" s="431"/>
    </row>
    <row r="61" spans="1:36" ht="19.5" customHeight="1">
      <c r="A61" s="432"/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  <c r="AG61" s="433"/>
      <c r="AH61" s="433"/>
      <c r="AI61" s="433"/>
      <c r="AJ61" s="434"/>
    </row>
    <row r="62" spans="1:36" ht="19.5" customHeight="1">
      <c r="A62" s="432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  <c r="AA62" s="433"/>
      <c r="AB62" s="433"/>
      <c r="AC62" s="433"/>
      <c r="AD62" s="433"/>
      <c r="AE62" s="433"/>
      <c r="AF62" s="433"/>
      <c r="AG62" s="433"/>
      <c r="AH62" s="433"/>
      <c r="AI62" s="433"/>
      <c r="AJ62" s="434"/>
    </row>
    <row r="63" spans="1:36" ht="19.5" customHeight="1">
      <c r="A63" s="432"/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433"/>
      <c r="M63" s="433"/>
      <c r="N63" s="433"/>
      <c r="O63" s="433"/>
      <c r="P63" s="433"/>
      <c r="Q63" s="433"/>
      <c r="R63" s="433"/>
      <c r="S63" s="433"/>
      <c r="T63" s="433"/>
      <c r="U63" s="433"/>
      <c r="V63" s="433"/>
      <c r="W63" s="433"/>
      <c r="X63" s="433"/>
      <c r="Y63" s="433"/>
      <c r="Z63" s="433"/>
      <c r="AA63" s="433"/>
      <c r="AB63" s="433"/>
      <c r="AC63" s="433"/>
      <c r="AD63" s="433"/>
      <c r="AE63" s="433"/>
      <c r="AF63" s="433"/>
      <c r="AG63" s="433"/>
      <c r="AH63" s="433"/>
      <c r="AI63" s="433"/>
      <c r="AJ63" s="434"/>
    </row>
    <row r="64" spans="1:36" ht="19.5" customHeight="1">
      <c r="A64" s="432"/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33"/>
      <c r="AD64" s="433"/>
      <c r="AE64" s="433"/>
      <c r="AF64" s="433"/>
      <c r="AG64" s="433"/>
      <c r="AH64" s="433"/>
      <c r="AI64" s="433"/>
      <c r="AJ64" s="434"/>
    </row>
    <row r="65" spans="1:36" ht="19.5" customHeight="1">
      <c r="A65" s="432"/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3"/>
      <c r="N65" s="433"/>
      <c r="O65" s="433"/>
      <c r="P65" s="433"/>
      <c r="Q65" s="433"/>
      <c r="R65" s="433"/>
      <c r="S65" s="433"/>
      <c r="T65" s="433"/>
      <c r="U65" s="433"/>
      <c r="V65" s="433"/>
      <c r="W65" s="433"/>
      <c r="X65" s="433"/>
      <c r="Y65" s="433"/>
      <c r="Z65" s="433"/>
      <c r="AA65" s="433"/>
      <c r="AB65" s="433"/>
      <c r="AC65" s="433"/>
      <c r="AD65" s="433"/>
      <c r="AE65" s="433"/>
      <c r="AF65" s="433"/>
      <c r="AG65" s="433"/>
      <c r="AH65" s="433"/>
      <c r="AI65" s="433"/>
      <c r="AJ65" s="434"/>
    </row>
    <row r="66" spans="1:36" ht="19.5" customHeight="1" thickBot="1">
      <c r="A66" s="435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7"/>
    </row>
    <row r="68" spans="7:36" s="390" customFormat="1" ht="17.25">
      <c r="G68" s="438" t="s">
        <v>680</v>
      </c>
      <c r="H68" s="438"/>
      <c r="I68" s="438"/>
      <c r="J68" s="438"/>
      <c r="K68" s="438"/>
      <c r="L68" s="438"/>
      <c r="M68" s="438"/>
      <c r="N68" s="438" t="s">
        <v>681</v>
      </c>
      <c r="O68" s="438"/>
      <c r="P68" s="438"/>
      <c r="Q68" s="438"/>
      <c r="R68" s="438"/>
      <c r="S68" s="438"/>
      <c r="T68" s="438"/>
      <c r="U68" s="386" t="s">
        <v>682</v>
      </c>
      <c r="V68" s="387"/>
      <c r="W68" s="387"/>
      <c r="X68" s="387"/>
      <c r="Y68" s="387"/>
      <c r="Z68" s="387"/>
      <c r="AA68" s="388"/>
      <c r="AB68" s="386" t="s">
        <v>683</v>
      </c>
      <c r="AC68" s="387"/>
      <c r="AD68" s="387"/>
      <c r="AE68" s="387"/>
      <c r="AF68" s="387"/>
      <c r="AG68" s="387"/>
      <c r="AH68" s="387"/>
      <c r="AI68" s="387"/>
      <c r="AJ68" s="388"/>
    </row>
    <row r="69" spans="7:36" ht="13.5" customHeight="1">
      <c r="G69" s="439" t="s">
        <v>729</v>
      </c>
      <c r="H69" s="439"/>
      <c r="I69" s="439"/>
      <c r="J69" s="439"/>
      <c r="K69" s="439"/>
      <c r="L69" s="439"/>
      <c r="M69" s="439"/>
      <c r="N69" s="439" t="s">
        <v>730</v>
      </c>
      <c r="O69" s="439"/>
      <c r="P69" s="439"/>
      <c r="Q69" s="439"/>
      <c r="R69" s="439"/>
      <c r="S69" s="439"/>
      <c r="T69" s="439"/>
      <c r="U69" s="440" t="s">
        <v>731</v>
      </c>
      <c r="V69" s="441"/>
      <c r="W69" s="441"/>
      <c r="X69" s="441"/>
      <c r="Y69" s="441"/>
      <c r="Z69" s="441"/>
      <c r="AA69" s="442"/>
      <c r="AB69" s="440" t="s">
        <v>686</v>
      </c>
      <c r="AC69" s="441"/>
      <c r="AD69" s="441"/>
      <c r="AE69" s="441"/>
      <c r="AF69" s="441"/>
      <c r="AG69" s="441"/>
      <c r="AH69" s="441"/>
      <c r="AI69" s="441"/>
      <c r="AJ69" s="442"/>
    </row>
    <row r="70" spans="7:36" ht="13.5" customHeight="1">
      <c r="G70" s="439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  <c r="T70" s="439"/>
      <c r="U70" s="443"/>
      <c r="V70" s="444"/>
      <c r="W70" s="444"/>
      <c r="X70" s="444"/>
      <c r="Y70" s="444"/>
      <c r="Z70" s="444"/>
      <c r="AA70" s="445"/>
      <c r="AB70" s="443"/>
      <c r="AC70" s="444"/>
      <c r="AD70" s="444"/>
      <c r="AE70" s="444"/>
      <c r="AF70" s="444"/>
      <c r="AG70" s="444"/>
      <c r="AH70" s="444"/>
      <c r="AI70" s="444"/>
      <c r="AJ70" s="445"/>
    </row>
    <row r="71" spans="7:36" ht="13.5" customHeight="1">
      <c r="G71" s="439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  <c r="T71" s="439"/>
      <c r="U71" s="446"/>
      <c r="V71" s="447"/>
      <c r="W71" s="447"/>
      <c r="X71" s="447"/>
      <c r="Y71" s="447"/>
      <c r="Z71" s="447"/>
      <c r="AA71" s="448"/>
      <c r="AB71" s="446"/>
      <c r="AC71" s="447"/>
      <c r="AD71" s="447"/>
      <c r="AE71" s="447"/>
      <c r="AF71" s="447"/>
      <c r="AG71" s="447"/>
      <c r="AH71" s="447"/>
      <c r="AI71" s="447"/>
      <c r="AJ71" s="448"/>
    </row>
  </sheetData>
  <sheetProtection/>
  <mergeCells count="269">
    <mergeCell ref="G68:M68"/>
    <mergeCell ref="N68:T68"/>
    <mergeCell ref="U68:AA68"/>
    <mergeCell ref="AB68:AJ68"/>
    <mergeCell ref="G69:M71"/>
    <mergeCell ref="N69:T71"/>
    <mergeCell ref="U69:AA71"/>
    <mergeCell ref="AB69:AJ71"/>
    <mergeCell ref="AD57:AE57"/>
    <mergeCell ref="A59:D59"/>
    <mergeCell ref="F59:J59"/>
    <mergeCell ref="M59:Q59"/>
    <mergeCell ref="S59:AH59"/>
    <mergeCell ref="A60:AJ66"/>
    <mergeCell ref="D57:F57"/>
    <mergeCell ref="H57:I57"/>
    <mergeCell ref="L57:N57"/>
    <mergeCell ref="Q57:R57"/>
    <mergeCell ref="U57:V57"/>
    <mergeCell ref="Y57:AA57"/>
    <mergeCell ref="D55:E55"/>
    <mergeCell ref="F55:R55"/>
    <mergeCell ref="V55:W55"/>
    <mergeCell ref="X55:AJ55"/>
    <mergeCell ref="D56:E56"/>
    <mergeCell ref="F56:R56"/>
    <mergeCell ref="V56:W56"/>
    <mergeCell ref="X56:AJ56"/>
    <mergeCell ref="D53:E53"/>
    <mergeCell ref="F53:R53"/>
    <mergeCell ref="V53:W53"/>
    <mergeCell ref="X53:AJ53"/>
    <mergeCell ref="D54:E54"/>
    <mergeCell ref="F54:R54"/>
    <mergeCell ref="V54:W54"/>
    <mergeCell ref="X54:AJ54"/>
    <mergeCell ref="D51:E51"/>
    <mergeCell ref="F51:R51"/>
    <mergeCell ref="V51:W51"/>
    <mergeCell ref="X51:AJ51"/>
    <mergeCell ref="D52:E52"/>
    <mergeCell ref="F52:R52"/>
    <mergeCell ref="V52:W52"/>
    <mergeCell ref="X52:AJ52"/>
    <mergeCell ref="AB49:AC49"/>
    <mergeCell ref="A50:C50"/>
    <mergeCell ref="D50:E50"/>
    <mergeCell ref="F50:R50"/>
    <mergeCell ref="S50:U50"/>
    <mergeCell ref="V50:W50"/>
    <mergeCell ref="X50:AJ50"/>
    <mergeCell ref="AB48:AC48"/>
    <mergeCell ref="H49:I49"/>
    <mergeCell ref="J49:K49"/>
    <mergeCell ref="L49:M49"/>
    <mergeCell ref="N49:O49"/>
    <mergeCell ref="P49:Q49"/>
    <mergeCell ref="T49:U49"/>
    <mergeCell ref="V49:W49"/>
    <mergeCell ref="X49:Y49"/>
    <mergeCell ref="Z49:AA49"/>
    <mergeCell ref="AB47:AC47"/>
    <mergeCell ref="H48:I48"/>
    <mergeCell ref="J48:K48"/>
    <mergeCell ref="L48:M48"/>
    <mergeCell ref="N48:O48"/>
    <mergeCell ref="P48:Q48"/>
    <mergeCell ref="T48:U48"/>
    <mergeCell ref="V48:W48"/>
    <mergeCell ref="X48:Y48"/>
    <mergeCell ref="Z48:AA48"/>
    <mergeCell ref="AB46:AC46"/>
    <mergeCell ref="H47:I47"/>
    <mergeCell ref="J47:K47"/>
    <mergeCell ref="L47:M47"/>
    <mergeCell ref="N47:O47"/>
    <mergeCell ref="P47:Q47"/>
    <mergeCell ref="T47:U47"/>
    <mergeCell ref="V47:W47"/>
    <mergeCell ref="X47:Y47"/>
    <mergeCell ref="Z47:AA47"/>
    <mergeCell ref="AB45:AC45"/>
    <mergeCell ref="H46:I46"/>
    <mergeCell ref="J46:K46"/>
    <mergeCell ref="L46:M46"/>
    <mergeCell ref="N46:O46"/>
    <mergeCell ref="P46:Q46"/>
    <mergeCell ref="T46:U46"/>
    <mergeCell ref="V46:W46"/>
    <mergeCell ref="X46:Y46"/>
    <mergeCell ref="Z46:AA46"/>
    <mergeCell ref="AD44:AJ44"/>
    <mergeCell ref="H45:I45"/>
    <mergeCell ref="J45:K45"/>
    <mergeCell ref="L45:M45"/>
    <mergeCell ref="N45:O45"/>
    <mergeCell ref="P45:Q45"/>
    <mergeCell ref="T45:U45"/>
    <mergeCell ref="V45:W45"/>
    <mergeCell ref="X45:Y45"/>
    <mergeCell ref="Z45:AA45"/>
    <mergeCell ref="R44:S44"/>
    <mergeCell ref="T44:U44"/>
    <mergeCell ref="V44:W44"/>
    <mergeCell ref="X44:Y44"/>
    <mergeCell ref="Z44:AA44"/>
    <mergeCell ref="AB44:AC44"/>
    <mergeCell ref="E43:I43"/>
    <mergeCell ref="M43:Q43"/>
    <mergeCell ref="W43:AA43"/>
    <mergeCell ref="AE43:AI43"/>
    <mergeCell ref="A44:G44"/>
    <mergeCell ref="H44:I44"/>
    <mergeCell ref="J44:K44"/>
    <mergeCell ref="L44:M44"/>
    <mergeCell ref="N44:O44"/>
    <mergeCell ref="P44:Q44"/>
    <mergeCell ref="E41:I41"/>
    <mergeCell ref="M41:Q41"/>
    <mergeCell ref="W41:AA41"/>
    <mergeCell ref="AE41:AI41"/>
    <mergeCell ref="E42:I42"/>
    <mergeCell ref="M42:Q42"/>
    <mergeCell ref="W42:AA42"/>
    <mergeCell ref="AE42:AI42"/>
    <mergeCell ref="E39:I39"/>
    <mergeCell ref="M39:Q39"/>
    <mergeCell ref="W39:AA39"/>
    <mergeCell ref="AE39:AI39"/>
    <mergeCell ref="E40:I40"/>
    <mergeCell ref="M40:Q40"/>
    <mergeCell ref="W40:AA40"/>
    <mergeCell ref="AE40:AI40"/>
    <mergeCell ref="E37:I37"/>
    <mergeCell ref="M37:Q37"/>
    <mergeCell ref="W37:AA37"/>
    <mergeCell ref="AE37:AI37"/>
    <mergeCell ref="E38:I38"/>
    <mergeCell ref="M38:Q38"/>
    <mergeCell ref="W38:AA38"/>
    <mergeCell ref="AE38:AI38"/>
    <mergeCell ref="AC34:AI35"/>
    <mergeCell ref="R35:S35"/>
    <mergeCell ref="E36:I36"/>
    <mergeCell ref="M36:Q36"/>
    <mergeCell ref="W36:AA36"/>
    <mergeCell ref="AE36:AI36"/>
    <mergeCell ref="C34:I35"/>
    <mergeCell ref="J34:J35"/>
    <mergeCell ref="K34:Q35"/>
    <mergeCell ref="R34:S34"/>
    <mergeCell ref="U34:AA35"/>
    <mergeCell ref="AB34:AB35"/>
    <mergeCell ref="L31:P31"/>
    <mergeCell ref="U31:Y31"/>
    <mergeCell ref="L32:P32"/>
    <mergeCell ref="U32:Y32"/>
    <mergeCell ref="L33:P33"/>
    <mergeCell ref="R33:S33"/>
    <mergeCell ref="U33:Y33"/>
    <mergeCell ref="L28:P28"/>
    <mergeCell ref="U28:Y28"/>
    <mergeCell ref="L29:P29"/>
    <mergeCell ref="U29:Y29"/>
    <mergeCell ref="L30:P30"/>
    <mergeCell ref="U30:Y30"/>
    <mergeCell ref="Q24:T24"/>
    <mergeCell ref="L25:P25"/>
    <mergeCell ref="U25:Y25"/>
    <mergeCell ref="L26:P26"/>
    <mergeCell ref="U26:Y26"/>
    <mergeCell ref="L27:P27"/>
    <mergeCell ref="U27:Y27"/>
    <mergeCell ref="L21:P21"/>
    <mergeCell ref="U21:Y21"/>
    <mergeCell ref="L22:P22"/>
    <mergeCell ref="U22:Y22"/>
    <mergeCell ref="L23:P23"/>
    <mergeCell ref="U23:Y23"/>
    <mergeCell ref="L18:P18"/>
    <mergeCell ref="U18:Y18"/>
    <mergeCell ref="L19:P19"/>
    <mergeCell ref="U19:Y19"/>
    <mergeCell ref="L20:P20"/>
    <mergeCell ref="U20:Y20"/>
    <mergeCell ref="AG15:AH15"/>
    <mergeCell ref="AI15:AJ15"/>
    <mergeCell ref="L16:P16"/>
    <mergeCell ref="U16:Y16"/>
    <mergeCell ref="L17:P17"/>
    <mergeCell ref="U17:Y17"/>
    <mergeCell ref="AG14:AH14"/>
    <mergeCell ref="AI14:AJ14"/>
    <mergeCell ref="A15:B15"/>
    <mergeCell ref="C15:D15"/>
    <mergeCell ref="E15:F15"/>
    <mergeCell ref="G15:H15"/>
    <mergeCell ref="I15:J15"/>
    <mergeCell ref="AA15:AB15"/>
    <mergeCell ref="AC15:AD15"/>
    <mergeCell ref="AE15:AF15"/>
    <mergeCell ref="AA13:AH13"/>
    <mergeCell ref="A14:B14"/>
    <mergeCell ref="C14:D14"/>
    <mergeCell ref="E14:F14"/>
    <mergeCell ref="G14:H14"/>
    <mergeCell ref="I14:J14"/>
    <mergeCell ref="R14:S14"/>
    <mergeCell ref="AA14:AB14"/>
    <mergeCell ref="AC14:AD14"/>
    <mergeCell ref="AE14:AF14"/>
    <mergeCell ref="N11:O11"/>
    <mergeCell ref="R11:S11"/>
    <mergeCell ref="V11:W11"/>
    <mergeCell ref="X11:Y11"/>
    <mergeCell ref="R12:S12"/>
    <mergeCell ref="C13:J13"/>
    <mergeCell ref="AG8:AJ8"/>
    <mergeCell ref="B9:K9"/>
    <mergeCell ref="M9:N9"/>
    <mergeCell ref="R9:S9"/>
    <mergeCell ref="W9:AF9"/>
    <mergeCell ref="AH9:AI9"/>
    <mergeCell ref="A8:C8"/>
    <mergeCell ref="L8:O8"/>
    <mergeCell ref="P8:P12"/>
    <mergeCell ref="R8:S8"/>
    <mergeCell ref="U8:U12"/>
    <mergeCell ref="V8:X8"/>
    <mergeCell ref="M10:O10"/>
    <mergeCell ref="R10:S10"/>
    <mergeCell ref="V10:X10"/>
    <mergeCell ref="L11:M11"/>
    <mergeCell ref="N6:O6"/>
    <mergeCell ref="S6:T6"/>
    <mergeCell ref="V6:Z6"/>
    <mergeCell ref="AA6:AE6"/>
    <mergeCell ref="AF6:AJ6"/>
    <mergeCell ref="A7:B7"/>
    <mergeCell ref="L7:M7"/>
    <mergeCell ref="N7:O7"/>
    <mergeCell ref="S7:T7"/>
    <mergeCell ref="AA7:AE7"/>
    <mergeCell ref="S4:V4"/>
    <mergeCell ref="W4:Z4"/>
    <mergeCell ref="AC4:AD4"/>
    <mergeCell ref="AF4:AJ4"/>
    <mergeCell ref="A5:B5"/>
    <mergeCell ref="C5:I7"/>
    <mergeCell ref="L5:M5"/>
    <mergeCell ref="S5:T5"/>
    <mergeCell ref="A6:B6"/>
    <mergeCell ref="L6:M6"/>
    <mergeCell ref="AC2:AD3"/>
    <mergeCell ref="AF2:AJ2"/>
    <mergeCell ref="A3:B3"/>
    <mergeCell ref="O3:P3"/>
    <mergeCell ref="Q3:R3"/>
    <mergeCell ref="S3:AA3"/>
    <mergeCell ref="AF3:AJ3"/>
    <mergeCell ref="A1:F1"/>
    <mergeCell ref="G1:J1"/>
    <mergeCell ref="K1:L1"/>
    <mergeCell ref="A2:B2"/>
    <mergeCell ref="C2:N4"/>
    <mergeCell ref="P2:Q2"/>
    <mergeCell ref="A4:B4"/>
    <mergeCell ref="O4:P4"/>
    <mergeCell ref="Q4:R4"/>
  </mergeCells>
  <printOptions horizontalCentered="1" verticalCentered="1"/>
  <pageMargins left="0" right="0" top="0" bottom="0" header="0.1968503937007874" footer="0.35433070866141736"/>
  <pageSetup fitToHeight="1" fitToWidth="1" orientation="portrait" paperSize="9" scale="62" r:id="rId2"/>
  <rowBreaks count="1" manualBreakCount="1">
    <brk id="6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="90" zoomScaleNormal="90" zoomScalePageLayoutView="0" workbookViewId="0" topLeftCell="A1">
      <selection activeCell="A1" sqref="A1:P1"/>
    </sheetView>
  </sheetViews>
  <sheetFormatPr defaultColWidth="9.140625" defaultRowHeight="15.75" customHeight="1"/>
  <cols>
    <col min="1" max="1" width="5.7109375" style="54" customWidth="1"/>
    <col min="2" max="2" width="18.7109375" style="54" bestFit="1" customWidth="1"/>
    <col min="3" max="5" width="13.7109375" style="54" customWidth="1"/>
    <col min="6" max="7" width="4.7109375" style="54" customWidth="1"/>
    <col min="8" max="8" width="13.7109375" style="54" customWidth="1"/>
    <col min="9" max="10" width="4.7109375" style="54" customWidth="1"/>
    <col min="11" max="16" width="13.7109375" style="54" customWidth="1"/>
    <col min="17" max="16384" width="9.28125" style="54" customWidth="1"/>
  </cols>
  <sheetData>
    <row r="1" spans="1:21" ht="19.5">
      <c r="A1" s="267" t="s">
        <v>313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53"/>
      <c r="R1" s="53"/>
      <c r="S1" s="53"/>
      <c r="T1" s="53"/>
      <c r="U1" s="53"/>
    </row>
    <row r="3" spans="2:21" ht="15.75" customHeight="1">
      <c r="B3" s="54" t="s">
        <v>67</v>
      </c>
      <c r="C3" s="54" t="s">
        <v>323</v>
      </c>
      <c r="G3" s="55"/>
      <c r="H3" s="55"/>
      <c r="Q3" s="56"/>
      <c r="R3" s="56"/>
      <c r="S3" s="56"/>
      <c r="T3" s="56"/>
      <c r="U3" s="56"/>
    </row>
    <row r="4" spans="3:21" ht="15.75" customHeight="1">
      <c r="C4" s="55" t="s">
        <v>138</v>
      </c>
      <c r="G4" s="55"/>
      <c r="H4" s="55"/>
      <c r="Q4" s="56"/>
      <c r="R4" s="56"/>
      <c r="S4" s="56"/>
      <c r="T4" s="56"/>
      <c r="U4" s="56"/>
    </row>
    <row r="5" spans="3:21" ht="15.75" customHeight="1">
      <c r="C5" s="82" t="s">
        <v>325</v>
      </c>
      <c r="G5" s="55"/>
      <c r="H5" s="55"/>
      <c r="Q5" s="56"/>
      <c r="R5" s="56"/>
      <c r="S5" s="56"/>
      <c r="T5" s="56"/>
      <c r="U5" s="56"/>
    </row>
    <row r="6" spans="3:21" ht="15.75" customHeight="1">
      <c r="C6" s="82" t="s">
        <v>326</v>
      </c>
      <c r="G6" s="82"/>
      <c r="H6" s="82"/>
      <c r="Q6" s="56"/>
      <c r="R6" s="56"/>
      <c r="S6" s="56"/>
      <c r="T6" s="56"/>
      <c r="U6" s="56"/>
    </row>
    <row r="7" spans="2:21" ht="15.75" customHeight="1" thickBot="1">
      <c r="B7" s="54" t="s">
        <v>90</v>
      </c>
      <c r="Q7" s="56"/>
      <c r="R7" s="56"/>
      <c r="S7" s="56"/>
      <c r="T7" s="56"/>
      <c r="U7" s="56"/>
    </row>
    <row r="8" spans="1:21" ht="15.75" customHeight="1" thickTop="1">
      <c r="A8" s="57"/>
      <c r="B8" s="57"/>
      <c r="C8" s="58"/>
      <c r="D8" s="59"/>
      <c r="E8" s="60"/>
      <c r="F8" s="60"/>
      <c r="G8" s="61" t="s">
        <v>94</v>
      </c>
      <c r="H8" s="61"/>
      <c r="I8" s="60" t="s">
        <v>117</v>
      </c>
      <c r="J8" s="60"/>
      <c r="K8" s="60" t="s">
        <v>118</v>
      </c>
      <c r="L8" s="60"/>
      <c r="M8" s="60"/>
      <c r="N8" s="60"/>
      <c r="O8" s="60"/>
      <c r="P8" s="62"/>
      <c r="Q8" s="56"/>
      <c r="R8" s="56"/>
      <c r="S8" s="56"/>
      <c r="T8" s="56"/>
      <c r="U8" s="56"/>
    </row>
    <row r="9" spans="1:21" ht="15.75" customHeight="1">
      <c r="A9" s="57"/>
      <c r="B9" s="63" t="s">
        <v>119</v>
      </c>
      <c r="C9" s="64" t="s">
        <v>91</v>
      </c>
      <c r="D9" s="258" t="s">
        <v>122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60"/>
      <c r="Q9" s="56"/>
      <c r="R9" s="56"/>
      <c r="S9" s="56"/>
      <c r="T9" s="56"/>
      <c r="U9" s="56"/>
    </row>
    <row r="10" spans="1:21" ht="15.75" customHeight="1">
      <c r="A10" s="57"/>
      <c r="B10" s="63" t="s">
        <v>129</v>
      </c>
      <c r="C10" s="65" t="s">
        <v>124</v>
      </c>
      <c r="D10" s="258" t="s">
        <v>338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60"/>
      <c r="Q10" s="56"/>
      <c r="R10" s="56"/>
      <c r="S10" s="56"/>
      <c r="T10" s="56"/>
      <c r="U10" s="56"/>
    </row>
    <row r="11" spans="1:21" ht="14.25" customHeight="1">
      <c r="A11" s="57"/>
      <c r="B11" s="63" t="s">
        <v>130</v>
      </c>
      <c r="C11" s="66" t="s">
        <v>124</v>
      </c>
      <c r="D11" s="258" t="s">
        <v>337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60"/>
      <c r="Q11" s="56"/>
      <c r="R11" s="56"/>
      <c r="S11" s="56"/>
      <c r="T11" s="56"/>
      <c r="U11" s="56"/>
    </row>
    <row r="12" spans="1:21" ht="13.5" customHeight="1">
      <c r="A12" s="253" t="s">
        <v>131</v>
      </c>
      <c r="B12" s="269" t="s">
        <v>132</v>
      </c>
      <c r="C12" s="264" t="s">
        <v>543</v>
      </c>
      <c r="D12" s="67"/>
      <c r="E12" s="68"/>
      <c r="F12" s="68"/>
      <c r="G12" s="248" t="s">
        <v>336</v>
      </c>
      <c r="H12" s="248"/>
      <c r="I12" s="248"/>
      <c r="J12" s="68"/>
      <c r="K12" s="68"/>
      <c r="L12" s="69"/>
      <c r="M12" s="70" t="s">
        <v>95</v>
      </c>
      <c r="N12" s="71" t="s">
        <v>96</v>
      </c>
      <c r="O12" s="71" t="s">
        <v>96</v>
      </c>
      <c r="P12" s="65" t="s">
        <v>97</v>
      </c>
      <c r="Q12" s="56"/>
      <c r="R12" s="56"/>
      <c r="S12" s="56"/>
      <c r="T12" s="56"/>
      <c r="U12" s="56"/>
    </row>
    <row r="13" spans="1:21" ht="13.5" customHeight="1">
      <c r="A13" s="253"/>
      <c r="B13" s="269"/>
      <c r="C13" s="265"/>
      <c r="D13" s="249" t="str">
        <f>tournament!B63</f>
        <v>ドリームキッズサッカークラブ</v>
      </c>
      <c r="E13" s="250"/>
      <c r="F13" s="278">
        <v>3</v>
      </c>
      <c r="G13" s="74">
        <v>2</v>
      </c>
      <c r="H13" s="74" t="s">
        <v>140</v>
      </c>
      <c r="I13" s="74">
        <v>0</v>
      </c>
      <c r="J13" s="278">
        <v>0</v>
      </c>
      <c r="K13" s="250" t="str">
        <f>tournament!B101</f>
        <v>カティオーラフットボールクラブＵ－１２</v>
      </c>
      <c r="L13" s="270"/>
      <c r="M13" s="272" t="s">
        <v>98</v>
      </c>
      <c r="N13" s="272" t="s">
        <v>98</v>
      </c>
      <c r="O13" s="272" t="s">
        <v>98</v>
      </c>
      <c r="P13" s="275" t="s">
        <v>98</v>
      </c>
      <c r="Q13" s="56"/>
      <c r="R13" s="56"/>
      <c r="S13" s="56"/>
      <c r="T13" s="56"/>
      <c r="U13" s="56"/>
    </row>
    <row r="14" spans="1:21" ht="13.5" customHeight="1">
      <c r="A14" s="253"/>
      <c r="B14" s="269"/>
      <c r="C14" s="265"/>
      <c r="D14" s="249"/>
      <c r="E14" s="250"/>
      <c r="F14" s="278"/>
      <c r="G14" s="74">
        <v>1</v>
      </c>
      <c r="H14" s="74" t="s">
        <v>141</v>
      </c>
      <c r="I14" s="74">
        <v>0</v>
      </c>
      <c r="J14" s="278"/>
      <c r="K14" s="250"/>
      <c r="L14" s="270"/>
      <c r="M14" s="273"/>
      <c r="N14" s="273"/>
      <c r="O14" s="273"/>
      <c r="P14" s="276"/>
      <c r="Q14" s="56"/>
      <c r="R14" s="56"/>
      <c r="S14" s="56"/>
      <c r="T14" s="56"/>
      <c r="U14" s="56"/>
    </row>
    <row r="15" spans="1:21" ht="13.5" customHeight="1">
      <c r="A15" s="253"/>
      <c r="B15" s="269"/>
      <c r="C15" s="265"/>
      <c r="D15" s="249"/>
      <c r="E15" s="250"/>
      <c r="F15" s="278"/>
      <c r="G15" s="74"/>
      <c r="H15" s="74" t="s">
        <v>142</v>
      </c>
      <c r="I15" s="74"/>
      <c r="J15" s="278"/>
      <c r="K15" s="250"/>
      <c r="L15" s="270"/>
      <c r="M15" s="273"/>
      <c r="N15" s="273"/>
      <c r="O15" s="273"/>
      <c r="P15" s="276"/>
      <c r="Q15" s="56"/>
      <c r="R15" s="56"/>
      <c r="S15" s="56"/>
      <c r="T15" s="56"/>
      <c r="U15" s="56"/>
    </row>
    <row r="16" spans="1:21" ht="13.5" customHeight="1">
      <c r="A16" s="253"/>
      <c r="B16" s="269"/>
      <c r="C16" s="265"/>
      <c r="D16" s="249"/>
      <c r="E16" s="250"/>
      <c r="F16" s="278"/>
      <c r="G16" s="74"/>
      <c r="H16" s="74" t="s">
        <v>143</v>
      </c>
      <c r="I16" s="74"/>
      <c r="J16" s="278"/>
      <c r="K16" s="250"/>
      <c r="L16" s="270"/>
      <c r="M16" s="273"/>
      <c r="N16" s="273"/>
      <c r="O16" s="273"/>
      <c r="P16" s="276"/>
      <c r="Q16" s="56"/>
      <c r="R16" s="56"/>
      <c r="S16" s="56"/>
      <c r="T16" s="56"/>
      <c r="U16" s="56"/>
    </row>
    <row r="17" spans="1:21" ht="14.25" customHeight="1">
      <c r="A17" s="254"/>
      <c r="B17" s="269"/>
      <c r="C17" s="265"/>
      <c r="D17" s="251"/>
      <c r="E17" s="252"/>
      <c r="F17" s="90"/>
      <c r="G17" s="91"/>
      <c r="H17" s="89" t="s">
        <v>144</v>
      </c>
      <c r="I17" s="91"/>
      <c r="J17" s="89"/>
      <c r="K17" s="252"/>
      <c r="L17" s="271"/>
      <c r="M17" s="274"/>
      <c r="N17" s="274"/>
      <c r="O17" s="274"/>
      <c r="P17" s="277"/>
      <c r="Q17" s="56"/>
      <c r="R17" s="56"/>
      <c r="S17" s="56"/>
      <c r="T17" s="56"/>
      <c r="U17" s="56"/>
    </row>
    <row r="18" spans="1:21" ht="14.25" customHeight="1">
      <c r="A18" s="266" t="s">
        <v>133</v>
      </c>
      <c r="B18" s="269" t="s">
        <v>134</v>
      </c>
      <c r="C18" s="264" t="s">
        <v>544</v>
      </c>
      <c r="D18" s="67"/>
      <c r="E18" s="68"/>
      <c r="F18" s="68"/>
      <c r="G18" s="248" t="s">
        <v>335</v>
      </c>
      <c r="H18" s="248"/>
      <c r="I18" s="248"/>
      <c r="J18" s="68"/>
      <c r="K18" s="68"/>
      <c r="L18" s="69"/>
      <c r="M18" s="71" t="s">
        <v>95</v>
      </c>
      <c r="N18" s="71" t="s">
        <v>96</v>
      </c>
      <c r="O18" s="71" t="s">
        <v>96</v>
      </c>
      <c r="P18" s="65" t="s">
        <v>97</v>
      </c>
      <c r="Q18" s="56"/>
      <c r="R18" s="56"/>
      <c r="S18" s="56"/>
      <c r="T18" s="56"/>
      <c r="U18" s="56"/>
    </row>
    <row r="19" spans="1:21" ht="14.25" customHeight="1">
      <c r="A19" s="253"/>
      <c r="B19" s="269"/>
      <c r="C19" s="265"/>
      <c r="D19" s="249" t="str">
        <f>tournament!AO39</f>
        <v>別府フットボールクラブ・ミネルバＵ－１２</v>
      </c>
      <c r="E19" s="250"/>
      <c r="F19" s="278">
        <v>1</v>
      </c>
      <c r="G19" s="74">
        <v>0</v>
      </c>
      <c r="H19" s="74" t="s">
        <v>140</v>
      </c>
      <c r="I19" s="74">
        <v>0</v>
      </c>
      <c r="J19" s="278">
        <v>1</v>
      </c>
      <c r="K19" s="250" t="str">
        <f>tournament!AO75</f>
        <v>判田サッカースポーツ少年団</v>
      </c>
      <c r="L19" s="270"/>
      <c r="M19" s="272" t="s">
        <v>98</v>
      </c>
      <c r="N19" s="272" t="s">
        <v>98</v>
      </c>
      <c r="O19" s="272" t="s">
        <v>98</v>
      </c>
      <c r="P19" s="275" t="s">
        <v>98</v>
      </c>
      <c r="Q19" s="56"/>
      <c r="R19" s="56"/>
      <c r="S19" s="56"/>
      <c r="T19" s="56"/>
      <c r="U19" s="56"/>
    </row>
    <row r="20" spans="1:21" ht="14.25" customHeight="1">
      <c r="A20" s="253"/>
      <c r="B20" s="269"/>
      <c r="C20" s="265"/>
      <c r="D20" s="249"/>
      <c r="E20" s="250"/>
      <c r="F20" s="278"/>
      <c r="G20" s="74">
        <v>1</v>
      </c>
      <c r="H20" s="74" t="s">
        <v>141</v>
      </c>
      <c r="I20" s="74">
        <v>1</v>
      </c>
      <c r="J20" s="278"/>
      <c r="K20" s="250"/>
      <c r="L20" s="270"/>
      <c r="M20" s="273"/>
      <c r="N20" s="273"/>
      <c r="O20" s="273"/>
      <c r="P20" s="276"/>
      <c r="Q20" s="56"/>
      <c r="R20" s="56"/>
      <c r="S20" s="56"/>
      <c r="T20" s="56"/>
      <c r="U20" s="56"/>
    </row>
    <row r="21" spans="1:21" ht="14.25" customHeight="1">
      <c r="A21" s="253"/>
      <c r="B21" s="269"/>
      <c r="C21" s="265"/>
      <c r="D21" s="249"/>
      <c r="E21" s="250"/>
      <c r="F21" s="278"/>
      <c r="G21" s="74">
        <v>0</v>
      </c>
      <c r="H21" s="74" t="s">
        <v>142</v>
      </c>
      <c r="I21" s="74">
        <v>0</v>
      </c>
      <c r="J21" s="278"/>
      <c r="K21" s="250"/>
      <c r="L21" s="270"/>
      <c r="M21" s="273"/>
      <c r="N21" s="273"/>
      <c r="O21" s="273"/>
      <c r="P21" s="276"/>
      <c r="Q21" s="56"/>
      <c r="R21" s="56"/>
      <c r="S21" s="56"/>
      <c r="T21" s="56"/>
      <c r="U21" s="56"/>
    </row>
    <row r="22" spans="1:21" ht="14.25" customHeight="1">
      <c r="A22" s="253"/>
      <c r="B22" s="269"/>
      <c r="C22" s="265"/>
      <c r="D22" s="249"/>
      <c r="E22" s="250"/>
      <c r="F22" s="278"/>
      <c r="G22" s="74">
        <v>0</v>
      </c>
      <c r="H22" s="74" t="s">
        <v>143</v>
      </c>
      <c r="I22" s="74">
        <v>0</v>
      </c>
      <c r="J22" s="278"/>
      <c r="K22" s="250"/>
      <c r="L22" s="270"/>
      <c r="M22" s="273"/>
      <c r="N22" s="273"/>
      <c r="O22" s="273"/>
      <c r="P22" s="276"/>
      <c r="Q22" s="56"/>
      <c r="R22" s="56"/>
      <c r="S22" s="56"/>
      <c r="T22" s="56"/>
      <c r="U22" s="56"/>
    </row>
    <row r="23" spans="1:21" ht="14.25" customHeight="1">
      <c r="A23" s="254"/>
      <c r="B23" s="269"/>
      <c r="C23" s="265"/>
      <c r="D23" s="251"/>
      <c r="E23" s="252"/>
      <c r="F23" s="90"/>
      <c r="G23" s="89">
        <v>3</v>
      </c>
      <c r="H23" s="89" t="s">
        <v>144</v>
      </c>
      <c r="I23" s="89">
        <v>4</v>
      </c>
      <c r="J23" s="89"/>
      <c r="K23" s="252"/>
      <c r="L23" s="271"/>
      <c r="M23" s="274"/>
      <c r="N23" s="274"/>
      <c r="O23" s="274"/>
      <c r="P23" s="277"/>
      <c r="Q23" s="56"/>
      <c r="R23" s="56"/>
      <c r="S23" s="56"/>
      <c r="T23" s="56"/>
      <c r="U23" s="56"/>
    </row>
    <row r="24" spans="1:21" ht="15.75" customHeight="1" thickBot="1">
      <c r="A24" s="57"/>
      <c r="B24" s="57"/>
      <c r="C24" s="64" t="s">
        <v>92</v>
      </c>
      <c r="D24" s="255" t="s">
        <v>120</v>
      </c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7"/>
      <c r="Q24" s="56"/>
      <c r="R24" s="56"/>
      <c r="S24" s="56"/>
      <c r="T24" s="56"/>
      <c r="U24" s="56"/>
    </row>
    <row r="25" spans="17:21" ht="15.75" customHeight="1" thickTop="1">
      <c r="Q25" s="56"/>
      <c r="R25" s="56"/>
      <c r="S25" s="56"/>
      <c r="T25" s="56"/>
      <c r="U25" s="56"/>
    </row>
    <row r="26" spans="1:21" ht="15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56"/>
      <c r="R26" s="56"/>
      <c r="S26" s="56"/>
      <c r="T26" s="56"/>
      <c r="U26" s="56"/>
    </row>
    <row r="27" spans="2:21" ht="15.75" customHeight="1">
      <c r="B27" s="54" t="s">
        <v>67</v>
      </c>
      <c r="C27" s="54" t="s">
        <v>324</v>
      </c>
      <c r="Q27" s="56"/>
      <c r="R27" s="56"/>
      <c r="S27" s="56"/>
      <c r="T27" s="56"/>
      <c r="U27" s="56"/>
    </row>
    <row r="28" spans="3:21" ht="15.75" customHeight="1">
      <c r="C28" s="55" t="s">
        <v>138</v>
      </c>
      <c r="D28" s="55"/>
      <c r="G28" s="55"/>
      <c r="H28" s="55"/>
      <c r="Q28" s="56"/>
      <c r="R28" s="56"/>
      <c r="S28" s="56"/>
      <c r="T28" s="56"/>
      <c r="U28" s="56"/>
    </row>
    <row r="29" spans="3:21" ht="15.75" customHeight="1">
      <c r="C29" s="82" t="s">
        <v>325</v>
      </c>
      <c r="D29" s="82"/>
      <c r="G29" s="55"/>
      <c r="H29" s="55"/>
      <c r="Q29" s="56"/>
      <c r="R29" s="56"/>
      <c r="S29" s="56"/>
      <c r="T29" s="56"/>
      <c r="U29" s="56"/>
    </row>
    <row r="30" spans="3:21" ht="15.75" customHeight="1">
      <c r="C30" s="82" t="s">
        <v>326</v>
      </c>
      <c r="D30" s="82"/>
      <c r="G30" s="55"/>
      <c r="H30" s="55"/>
      <c r="Q30" s="56"/>
      <c r="R30" s="56"/>
      <c r="S30" s="56"/>
      <c r="T30" s="56"/>
      <c r="U30" s="56"/>
    </row>
    <row r="31" spans="2:21" ht="15.75" customHeight="1" thickBot="1">
      <c r="B31" s="54" t="s">
        <v>90</v>
      </c>
      <c r="Q31" s="56"/>
      <c r="R31" s="56"/>
      <c r="S31" s="56"/>
      <c r="T31" s="56"/>
      <c r="U31" s="56"/>
    </row>
    <row r="32" spans="1:21" ht="15.75" customHeight="1" thickTop="1">
      <c r="A32" s="57"/>
      <c r="B32" s="57"/>
      <c r="C32" s="58"/>
      <c r="D32" s="59"/>
      <c r="E32" s="60"/>
      <c r="F32" s="60"/>
      <c r="G32" s="61" t="s">
        <v>94</v>
      </c>
      <c r="H32" s="61"/>
      <c r="I32" s="60" t="s">
        <v>117</v>
      </c>
      <c r="J32" s="60"/>
      <c r="K32" s="60" t="s">
        <v>118</v>
      </c>
      <c r="L32" s="60"/>
      <c r="M32" s="60"/>
      <c r="N32" s="60"/>
      <c r="O32" s="60"/>
      <c r="P32" s="62"/>
      <c r="Q32" s="56"/>
      <c r="R32" s="56"/>
      <c r="S32" s="56"/>
      <c r="T32" s="56"/>
      <c r="U32" s="56"/>
    </row>
    <row r="33" spans="1:21" ht="15.75" customHeight="1">
      <c r="A33" s="57"/>
      <c r="B33" s="63" t="s">
        <v>121</v>
      </c>
      <c r="C33" s="64" t="s">
        <v>91</v>
      </c>
      <c r="D33" s="258" t="s">
        <v>122</v>
      </c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60"/>
      <c r="Q33" s="56"/>
      <c r="R33" s="56"/>
      <c r="S33" s="56"/>
      <c r="T33" s="56"/>
      <c r="U33" s="56"/>
    </row>
    <row r="34" spans="1:21" ht="15.75" customHeight="1">
      <c r="A34" s="78"/>
      <c r="B34" s="73" t="s">
        <v>123</v>
      </c>
      <c r="C34" s="66" t="s">
        <v>124</v>
      </c>
      <c r="D34" s="258" t="s">
        <v>333</v>
      </c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60"/>
      <c r="Q34" s="56"/>
      <c r="R34" s="56"/>
      <c r="S34" s="56"/>
      <c r="T34" s="56"/>
      <c r="U34" s="56"/>
    </row>
    <row r="35" spans="1:21" ht="15.75" customHeight="1">
      <c r="A35" s="253" t="s">
        <v>131</v>
      </c>
      <c r="B35" s="261" t="s">
        <v>125</v>
      </c>
      <c r="C35" s="264" t="s">
        <v>545</v>
      </c>
      <c r="D35" s="67"/>
      <c r="E35" s="68"/>
      <c r="F35" s="68"/>
      <c r="G35" s="248" t="s">
        <v>334</v>
      </c>
      <c r="H35" s="248"/>
      <c r="I35" s="248"/>
      <c r="J35" s="68"/>
      <c r="K35" s="68"/>
      <c r="L35" s="69"/>
      <c r="M35" s="70" t="s">
        <v>95</v>
      </c>
      <c r="N35" s="71" t="s">
        <v>96</v>
      </c>
      <c r="O35" s="71" t="s">
        <v>96</v>
      </c>
      <c r="P35" s="65" t="s">
        <v>97</v>
      </c>
      <c r="Q35" s="56"/>
      <c r="R35" s="56"/>
      <c r="S35" s="56"/>
      <c r="T35" s="56"/>
      <c r="U35" s="56"/>
    </row>
    <row r="36" spans="1:21" ht="15.75" customHeight="1">
      <c r="A36" s="253"/>
      <c r="B36" s="262"/>
      <c r="C36" s="265"/>
      <c r="D36" s="249" t="str">
        <f>tournament!B63</f>
        <v>ドリームキッズサッカークラブ</v>
      </c>
      <c r="E36" s="250"/>
      <c r="F36" s="278">
        <v>2</v>
      </c>
      <c r="G36" s="74">
        <v>0</v>
      </c>
      <c r="H36" s="74" t="s">
        <v>140</v>
      </c>
      <c r="I36" s="74">
        <v>0</v>
      </c>
      <c r="J36" s="278">
        <v>1</v>
      </c>
      <c r="K36" s="250" t="str">
        <f>tournament!AO75</f>
        <v>判田サッカースポーツ少年団</v>
      </c>
      <c r="L36" s="270"/>
      <c r="M36" s="279" t="s">
        <v>99</v>
      </c>
      <c r="N36" s="272" t="s">
        <v>98</v>
      </c>
      <c r="O36" s="272" t="s">
        <v>98</v>
      </c>
      <c r="P36" s="275" t="s">
        <v>98</v>
      </c>
      <c r="Q36" s="56"/>
      <c r="R36" s="56"/>
      <c r="S36" s="56"/>
      <c r="T36" s="56"/>
      <c r="U36" s="56"/>
    </row>
    <row r="37" spans="1:21" ht="15.75" customHeight="1">
      <c r="A37" s="253"/>
      <c r="B37" s="262"/>
      <c r="C37" s="265"/>
      <c r="D37" s="249"/>
      <c r="E37" s="250"/>
      <c r="F37" s="278"/>
      <c r="G37" s="74">
        <v>2</v>
      </c>
      <c r="H37" s="74" t="s">
        <v>141</v>
      </c>
      <c r="I37" s="74">
        <v>1</v>
      </c>
      <c r="J37" s="278"/>
      <c r="K37" s="250"/>
      <c r="L37" s="270"/>
      <c r="M37" s="280"/>
      <c r="N37" s="273"/>
      <c r="O37" s="273"/>
      <c r="P37" s="276"/>
      <c r="Q37" s="56"/>
      <c r="R37" s="56"/>
      <c r="S37" s="56"/>
      <c r="T37" s="56"/>
      <c r="U37" s="56"/>
    </row>
    <row r="38" spans="1:21" ht="15.75" customHeight="1">
      <c r="A38" s="253"/>
      <c r="B38" s="262"/>
      <c r="C38" s="265"/>
      <c r="D38" s="249"/>
      <c r="E38" s="250"/>
      <c r="F38" s="278"/>
      <c r="G38" s="74"/>
      <c r="H38" s="74" t="s">
        <v>142</v>
      </c>
      <c r="I38" s="74"/>
      <c r="J38" s="278"/>
      <c r="K38" s="250"/>
      <c r="L38" s="270"/>
      <c r="M38" s="280"/>
      <c r="N38" s="273"/>
      <c r="O38" s="273"/>
      <c r="P38" s="276"/>
      <c r="Q38" s="56"/>
      <c r="R38" s="56"/>
      <c r="S38" s="56"/>
      <c r="T38" s="56"/>
      <c r="U38" s="56"/>
    </row>
    <row r="39" spans="1:21" ht="15.75" customHeight="1">
      <c r="A39" s="253"/>
      <c r="B39" s="262"/>
      <c r="C39" s="265"/>
      <c r="D39" s="249"/>
      <c r="E39" s="250"/>
      <c r="F39" s="278"/>
      <c r="G39" s="74"/>
      <c r="H39" s="74" t="s">
        <v>143</v>
      </c>
      <c r="I39" s="74"/>
      <c r="J39" s="278"/>
      <c r="K39" s="250"/>
      <c r="L39" s="270"/>
      <c r="M39" s="280"/>
      <c r="N39" s="273"/>
      <c r="O39" s="273"/>
      <c r="P39" s="276"/>
      <c r="Q39" s="56"/>
      <c r="R39" s="56"/>
      <c r="S39" s="56"/>
      <c r="T39" s="56"/>
      <c r="U39" s="56"/>
    </row>
    <row r="40" spans="1:21" ht="19.5">
      <c r="A40" s="254"/>
      <c r="B40" s="263"/>
      <c r="C40" s="265"/>
      <c r="D40" s="251"/>
      <c r="E40" s="252"/>
      <c r="F40" s="90"/>
      <c r="G40" s="91"/>
      <c r="H40" s="89" t="s">
        <v>144</v>
      </c>
      <c r="I40" s="91"/>
      <c r="J40" s="89"/>
      <c r="K40" s="252"/>
      <c r="L40" s="271"/>
      <c r="M40" s="281"/>
      <c r="N40" s="274"/>
      <c r="O40" s="274"/>
      <c r="P40" s="277"/>
      <c r="Q40" s="56"/>
      <c r="R40" s="56"/>
      <c r="S40" s="56"/>
      <c r="T40" s="56"/>
      <c r="U40" s="56"/>
    </row>
    <row r="41" spans="1:21" ht="15.75" customHeight="1" thickBot="1">
      <c r="A41" s="57"/>
      <c r="B41" s="63" t="s">
        <v>126</v>
      </c>
      <c r="C41" s="64" t="s">
        <v>100</v>
      </c>
      <c r="D41" s="255" t="s">
        <v>127</v>
      </c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7"/>
      <c r="Q41" s="56"/>
      <c r="R41" s="56"/>
      <c r="S41" s="56"/>
      <c r="T41" s="56"/>
      <c r="U41" s="56"/>
    </row>
    <row r="42" spans="1:21" ht="15.75" customHeight="1" thickTop="1">
      <c r="A42" s="56"/>
      <c r="B42" s="56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56"/>
      <c r="R42" s="56"/>
      <c r="S42" s="56"/>
      <c r="T42" s="56"/>
      <c r="U42" s="56"/>
    </row>
    <row r="43" spans="1:16" ht="15.75" customHeight="1">
      <c r="A43" s="56" t="s">
        <v>101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ht="15.75" customHeight="1">
      <c r="A44" s="75" t="s">
        <v>128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2:16" s="76" customFormat="1" ht="22.5" customHeight="1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  <row r="46" spans="2:17" s="76" customFormat="1" ht="22.5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77"/>
    </row>
    <row r="47" spans="2:16" s="76" customFormat="1" ht="22.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</row>
  </sheetData>
  <sheetProtection/>
  <mergeCells count="44">
    <mergeCell ref="O36:O40"/>
    <mergeCell ref="P36:P40"/>
    <mergeCell ref="D36:E40"/>
    <mergeCell ref="F36:F39"/>
    <mergeCell ref="J36:J39"/>
    <mergeCell ref="K36:L40"/>
    <mergeCell ref="M36:M40"/>
    <mergeCell ref="N36:N40"/>
    <mergeCell ref="J19:J22"/>
    <mergeCell ref="K19:L23"/>
    <mergeCell ref="M19:M23"/>
    <mergeCell ref="N19:N23"/>
    <mergeCell ref="O19:O23"/>
    <mergeCell ref="P19:P23"/>
    <mergeCell ref="C18:C23"/>
    <mergeCell ref="K13:L17"/>
    <mergeCell ref="M13:M17"/>
    <mergeCell ref="N13:N17"/>
    <mergeCell ref="O13:O17"/>
    <mergeCell ref="P13:P17"/>
    <mergeCell ref="F13:F16"/>
    <mergeCell ref="J13:J16"/>
    <mergeCell ref="D19:E23"/>
    <mergeCell ref="F19:F22"/>
    <mergeCell ref="C35:C40"/>
    <mergeCell ref="A18:A23"/>
    <mergeCell ref="A12:A17"/>
    <mergeCell ref="A1:P1"/>
    <mergeCell ref="D9:P9"/>
    <mergeCell ref="D10:P10"/>
    <mergeCell ref="B12:B17"/>
    <mergeCell ref="C12:C17"/>
    <mergeCell ref="G12:I12"/>
    <mergeCell ref="B18:B23"/>
    <mergeCell ref="G35:I35"/>
    <mergeCell ref="G18:I18"/>
    <mergeCell ref="D13:E17"/>
    <mergeCell ref="A35:A40"/>
    <mergeCell ref="D41:P41"/>
    <mergeCell ref="D11:P11"/>
    <mergeCell ref="D24:P24"/>
    <mergeCell ref="D33:P33"/>
    <mergeCell ref="D34:P34"/>
    <mergeCell ref="B35:B40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50" zoomScaleNormal="50" zoomScalePageLayoutView="0" workbookViewId="0" topLeftCell="A1">
      <selection activeCell="A1" sqref="A1:O1"/>
    </sheetView>
  </sheetViews>
  <sheetFormatPr defaultColWidth="9.140625" defaultRowHeight="12"/>
  <cols>
    <col min="1" max="1" width="25.140625" style="20" bestFit="1" customWidth="1"/>
    <col min="2" max="2" width="53.140625" style="20" customWidth="1"/>
    <col min="3" max="3" width="7.421875" style="20" customWidth="1"/>
    <col min="4" max="4" width="7.7109375" style="20" bestFit="1" customWidth="1"/>
    <col min="5" max="5" width="7.421875" style="20" customWidth="1"/>
    <col min="6" max="6" width="53.140625" style="20" customWidth="1"/>
    <col min="7" max="7" width="14.140625" style="20" customWidth="1"/>
    <col min="8" max="8" width="4.8515625" style="20" customWidth="1"/>
    <col min="9" max="9" width="25.140625" style="20" bestFit="1" customWidth="1"/>
    <col min="10" max="10" width="53.140625" style="20" customWidth="1"/>
    <col min="11" max="11" width="7.421875" style="20" customWidth="1"/>
    <col min="12" max="12" width="7.7109375" style="20" bestFit="1" customWidth="1"/>
    <col min="13" max="13" width="7.421875" style="20" customWidth="1"/>
    <col min="14" max="14" width="53.140625" style="20" customWidth="1"/>
    <col min="15" max="15" width="14.140625" style="20" customWidth="1"/>
    <col min="16" max="16384" width="9.28125" style="20" customWidth="1"/>
  </cols>
  <sheetData>
    <row r="1" spans="1:15" ht="33" customHeight="1">
      <c r="A1" s="229" t="s">
        <v>312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5" ht="33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33" customHeight="1">
      <c r="A3" s="48"/>
      <c r="B3" s="21" t="s">
        <v>317</v>
      </c>
      <c r="D3" s="48"/>
      <c r="E3" s="79" t="s">
        <v>93</v>
      </c>
      <c r="F3" s="48"/>
      <c r="G3" s="48"/>
      <c r="H3" s="48"/>
      <c r="I3" s="28"/>
      <c r="O3" s="48"/>
    </row>
    <row r="4" spans="1:15" ht="33" customHeight="1">
      <c r="A4" s="48"/>
      <c r="E4" s="81" t="s">
        <v>137</v>
      </c>
      <c r="G4" s="48"/>
      <c r="J4" s="29"/>
      <c r="L4" s="28"/>
      <c r="M4" s="30"/>
      <c r="N4" s="48"/>
      <c r="O4" s="48"/>
    </row>
    <row r="5" spans="1:14" ht="33" customHeight="1">
      <c r="A5" s="25"/>
      <c r="B5" s="106" t="s">
        <v>319</v>
      </c>
      <c r="D5" s="107" t="s">
        <v>320</v>
      </c>
      <c r="E5" s="25"/>
      <c r="F5" s="25"/>
      <c r="G5" s="25"/>
      <c r="J5" s="106"/>
      <c r="L5" s="107"/>
      <c r="M5" s="108"/>
      <c r="N5" s="25"/>
    </row>
    <row r="6" spans="1:15" ht="33" customHeight="1">
      <c r="A6" s="48"/>
      <c r="B6" s="48"/>
      <c r="C6" s="48"/>
      <c r="D6" s="48"/>
      <c r="E6" s="48"/>
      <c r="F6" s="48"/>
      <c r="G6" s="48"/>
      <c r="H6" s="48"/>
      <c r="I6" s="48"/>
      <c r="O6" s="48"/>
    </row>
    <row r="8" spans="2:7" s="23" customFormat="1" ht="33">
      <c r="B8" s="49" t="s">
        <v>67</v>
      </c>
      <c r="C8" s="230" t="s">
        <v>318</v>
      </c>
      <c r="D8" s="230"/>
      <c r="E8" s="230"/>
      <c r="F8" s="230"/>
      <c r="G8" s="230"/>
    </row>
    <row r="10" spans="1:15" ht="21">
      <c r="A10" s="24" t="s">
        <v>68</v>
      </c>
      <c r="B10" s="25" t="s">
        <v>80</v>
      </c>
      <c r="C10" s="231" t="s">
        <v>321</v>
      </c>
      <c r="D10" s="231"/>
      <c r="E10" s="231"/>
      <c r="F10" s="231"/>
      <c r="G10" s="25" t="s">
        <v>69</v>
      </c>
      <c r="H10" s="27"/>
      <c r="I10" s="24" t="s">
        <v>68</v>
      </c>
      <c r="J10" s="25" t="s">
        <v>79</v>
      </c>
      <c r="K10" s="231" t="s">
        <v>322</v>
      </c>
      <c r="L10" s="231"/>
      <c r="M10" s="231"/>
      <c r="N10" s="231"/>
      <c r="O10" s="25" t="s">
        <v>69</v>
      </c>
    </row>
    <row r="11" spans="1:15" ht="18.75" customHeight="1">
      <c r="A11" s="211" t="s">
        <v>531</v>
      </c>
      <c r="B11" s="216" t="str">
        <f>tournament!B25</f>
        <v>緑丘サッカースポーツ少年団</v>
      </c>
      <c r="C11" s="224">
        <v>5</v>
      </c>
      <c r="D11" s="226" t="s">
        <v>70</v>
      </c>
      <c r="E11" s="224">
        <v>0</v>
      </c>
      <c r="F11" s="220" t="str">
        <f>tournament!B35</f>
        <v>リノスフットサルクラブ　Ｕ－１２</v>
      </c>
      <c r="G11" s="233" t="s">
        <v>71</v>
      </c>
      <c r="H11" s="25"/>
      <c r="I11" s="211" t="s">
        <v>535</v>
      </c>
      <c r="J11" s="216" t="str">
        <f>tournament!AO25</f>
        <v>ＫＩＮＧＳ　ＦＯＯＴＢＡＬＬＣＬＵＢ　Ｕ－１２</v>
      </c>
      <c r="K11" s="224">
        <v>0</v>
      </c>
      <c r="L11" s="226" t="s">
        <v>70</v>
      </c>
      <c r="M11" s="224">
        <v>2</v>
      </c>
      <c r="N11" s="220" t="str">
        <f>tournament!AO39</f>
        <v>別府フットボールクラブ・ミネルバＵ－１２</v>
      </c>
      <c r="O11" s="233" t="s">
        <v>71</v>
      </c>
    </row>
    <row r="12" spans="1:15" ht="18.75" customHeight="1">
      <c r="A12" s="214"/>
      <c r="B12" s="217"/>
      <c r="C12" s="246"/>
      <c r="D12" s="227"/>
      <c r="E12" s="228"/>
      <c r="F12" s="221"/>
      <c r="G12" s="234"/>
      <c r="H12" s="25"/>
      <c r="I12" s="214"/>
      <c r="J12" s="217"/>
      <c r="K12" s="246"/>
      <c r="L12" s="227"/>
      <c r="M12" s="228"/>
      <c r="N12" s="221"/>
      <c r="O12" s="234"/>
    </row>
    <row r="13" spans="1:15" ht="18.75" customHeight="1">
      <c r="A13" s="215"/>
      <c r="B13" s="223"/>
      <c r="C13" s="26"/>
      <c r="D13" s="26" t="s">
        <v>72</v>
      </c>
      <c r="E13" s="26"/>
      <c r="F13" s="222"/>
      <c r="G13" s="234"/>
      <c r="H13" s="25"/>
      <c r="I13" s="215"/>
      <c r="J13" s="223"/>
      <c r="K13" s="26"/>
      <c r="L13" s="26" t="s">
        <v>72</v>
      </c>
      <c r="M13" s="26"/>
      <c r="N13" s="222"/>
      <c r="O13" s="234"/>
    </row>
    <row r="14" spans="1:15" ht="18.75" customHeight="1">
      <c r="A14" s="211" t="s">
        <v>532</v>
      </c>
      <c r="B14" s="216" t="str">
        <f>tournament!B41</f>
        <v>津久見サッカースポーツ少年団</v>
      </c>
      <c r="C14" s="224">
        <v>1</v>
      </c>
      <c r="D14" s="226" t="s">
        <v>70</v>
      </c>
      <c r="E14" s="224">
        <v>2</v>
      </c>
      <c r="F14" s="220" t="str">
        <f>tournament!B63</f>
        <v>ドリームキッズサッカークラブ</v>
      </c>
      <c r="G14" s="233" t="s">
        <v>73</v>
      </c>
      <c r="H14" s="25"/>
      <c r="I14" s="211" t="s">
        <v>536</v>
      </c>
      <c r="J14" s="216" t="str">
        <f>tournament!AO47</f>
        <v>下毛ＦＣ</v>
      </c>
      <c r="K14" s="224">
        <v>0</v>
      </c>
      <c r="L14" s="226" t="s">
        <v>70</v>
      </c>
      <c r="M14" s="224">
        <v>1</v>
      </c>
      <c r="N14" s="220" t="str">
        <f>tournament!AO63</f>
        <v>大分トリニータＵ－１２</v>
      </c>
      <c r="O14" s="233" t="s">
        <v>73</v>
      </c>
    </row>
    <row r="15" spans="1:15" ht="18.75" customHeight="1">
      <c r="A15" s="214"/>
      <c r="B15" s="217"/>
      <c r="C15" s="246"/>
      <c r="D15" s="227"/>
      <c r="E15" s="228"/>
      <c r="F15" s="221"/>
      <c r="G15" s="234"/>
      <c r="H15" s="25"/>
      <c r="I15" s="214"/>
      <c r="J15" s="217"/>
      <c r="K15" s="246"/>
      <c r="L15" s="227"/>
      <c r="M15" s="228"/>
      <c r="N15" s="221"/>
      <c r="O15" s="234"/>
    </row>
    <row r="16" spans="1:15" ht="18.75" customHeight="1">
      <c r="A16" s="215"/>
      <c r="B16" s="223"/>
      <c r="C16" s="26"/>
      <c r="D16" s="26" t="s">
        <v>72</v>
      </c>
      <c r="E16" s="26"/>
      <c r="F16" s="222"/>
      <c r="G16" s="234"/>
      <c r="H16" s="25"/>
      <c r="I16" s="215"/>
      <c r="J16" s="223"/>
      <c r="K16" s="26"/>
      <c r="L16" s="26" t="s">
        <v>72</v>
      </c>
      <c r="M16" s="26"/>
      <c r="N16" s="222"/>
      <c r="O16" s="234"/>
    </row>
    <row r="17" spans="1:15" ht="18.75" customHeight="1">
      <c r="A17" s="211" t="s">
        <v>533</v>
      </c>
      <c r="B17" s="216" t="str">
        <f>tournament!B65</f>
        <v>ＭＳＳ　Ｕ－１２</v>
      </c>
      <c r="C17" s="224">
        <v>3</v>
      </c>
      <c r="D17" s="226" t="s">
        <v>70</v>
      </c>
      <c r="E17" s="224">
        <v>1</v>
      </c>
      <c r="F17" s="220" t="str">
        <f>tournament!B79</f>
        <v>ＦＣ中津ジュニア</v>
      </c>
      <c r="G17" s="233" t="s">
        <v>74</v>
      </c>
      <c r="H17" s="25"/>
      <c r="I17" s="211" t="s">
        <v>537</v>
      </c>
      <c r="J17" s="216" t="str">
        <f>tournament!AO75</f>
        <v>判田サッカースポーツ少年団</v>
      </c>
      <c r="K17" s="224">
        <v>1</v>
      </c>
      <c r="L17" s="226" t="s">
        <v>70</v>
      </c>
      <c r="M17" s="224">
        <v>0</v>
      </c>
      <c r="N17" s="220" t="str">
        <f>tournament!AO77</f>
        <v>明治北ＳＳＣ</v>
      </c>
      <c r="O17" s="233" t="s">
        <v>74</v>
      </c>
    </row>
    <row r="18" spans="1:15" ht="18.75" customHeight="1">
      <c r="A18" s="214"/>
      <c r="B18" s="217"/>
      <c r="C18" s="246"/>
      <c r="D18" s="227"/>
      <c r="E18" s="228"/>
      <c r="F18" s="221"/>
      <c r="G18" s="234"/>
      <c r="H18" s="25"/>
      <c r="I18" s="214"/>
      <c r="J18" s="217"/>
      <c r="K18" s="246"/>
      <c r="L18" s="227"/>
      <c r="M18" s="228"/>
      <c r="N18" s="221"/>
      <c r="O18" s="234"/>
    </row>
    <row r="19" spans="1:15" ht="18.75" customHeight="1">
      <c r="A19" s="215"/>
      <c r="B19" s="223"/>
      <c r="C19" s="26"/>
      <c r="D19" s="26" t="s">
        <v>72</v>
      </c>
      <c r="E19" s="26"/>
      <c r="F19" s="222"/>
      <c r="G19" s="234"/>
      <c r="H19" s="25"/>
      <c r="I19" s="215"/>
      <c r="J19" s="223"/>
      <c r="K19" s="26"/>
      <c r="L19" s="26" t="s">
        <v>72</v>
      </c>
      <c r="M19" s="26"/>
      <c r="N19" s="222"/>
      <c r="O19" s="234"/>
    </row>
    <row r="20" spans="1:15" ht="18.75" customHeight="1">
      <c r="A20" s="211" t="s">
        <v>534</v>
      </c>
      <c r="B20" s="216" t="str">
        <f>tournament!B99</f>
        <v>ＦＣアリアーレ</v>
      </c>
      <c r="C20" s="224">
        <v>0</v>
      </c>
      <c r="D20" s="226" t="s">
        <v>70</v>
      </c>
      <c r="E20" s="224">
        <v>4</v>
      </c>
      <c r="F20" s="220" t="str">
        <f>tournament!B101</f>
        <v>カティオーラフットボールクラブＵ－１２</v>
      </c>
      <c r="G20" s="233" t="s">
        <v>76</v>
      </c>
      <c r="H20" s="25"/>
      <c r="I20" s="211" t="s">
        <v>538</v>
      </c>
      <c r="J20" s="216" t="str">
        <f>tournament!AO89</f>
        <v>アトレチコエラン横瀬</v>
      </c>
      <c r="K20" s="224">
        <v>2</v>
      </c>
      <c r="L20" s="226" t="s">
        <v>70</v>
      </c>
      <c r="M20" s="224">
        <v>1</v>
      </c>
      <c r="N20" s="220" t="str">
        <f>tournament!AO108</f>
        <v>ヴェルスパ大分　Ｕ－１２</v>
      </c>
      <c r="O20" s="233" t="s">
        <v>76</v>
      </c>
    </row>
    <row r="21" spans="1:15" ht="18.75" customHeight="1">
      <c r="A21" s="214"/>
      <c r="B21" s="217"/>
      <c r="C21" s="246"/>
      <c r="D21" s="227"/>
      <c r="E21" s="228"/>
      <c r="F21" s="221"/>
      <c r="G21" s="234"/>
      <c r="H21" s="25"/>
      <c r="I21" s="214"/>
      <c r="J21" s="217"/>
      <c r="K21" s="246"/>
      <c r="L21" s="227"/>
      <c r="M21" s="228"/>
      <c r="N21" s="221"/>
      <c r="O21" s="234"/>
    </row>
    <row r="22" spans="1:15" ht="18.75" customHeight="1">
      <c r="A22" s="215"/>
      <c r="B22" s="223"/>
      <c r="C22" s="26"/>
      <c r="D22" s="26" t="s">
        <v>72</v>
      </c>
      <c r="E22" s="26"/>
      <c r="F22" s="222"/>
      <c r="G22" s="234"/>
      <c r="H22" s="25"/>
      <c r="I22" s="215"/>
      <c r="J22" s="223"/>
      <c r="K22" s="26"/>
      <c r="L22" s="26" t="s">
        <v>72</v>
      </c>
      <c r="M22" s="26"/>
      <c r="N22" s="222"/>
      <c r="O22" s="234"/>
    </row>
    <row r="23" spans="1:15" ht="18.75" customHeight="1">
      <c r="A23" s="211" t="s">
        <v>542</v>
      </c>
      <c r="B23" s="235" t="str">
        <f>IF(C11="","①勝ち",IF(C11&gt;E11,B11,IF(C11&lt;E11,F11,IF(C13&gt;E13,B11,IF(C13&lt;E13,F11)))))</f>
        <v>緑丘サッカースポーツ少年団</v>
      </c>
      <c r="C23" s="238">
        <v>0</v>
      </c>
      <c r="D23" s="240" t="s">
        <v>70</v>
      </c>
      <c r="E23" s="238">
        <v>3</v>
      </c>
      <c r="F23" s="243" t="str">
        <f>IF(C14="","②勝ち",IF(C14&gt;E14,B14,IF(C14&lt;E14,F14,IF(C16&gt;E16,B14,IF(C16&lt;E16,F14)))))</f>
        <v>ドリームキッズサッカークラブ</v>
      </c>
      <c r="G23" s="233" t="s">
        <v>77</v>
      </c>
      <c r="H23" s="25"/>
      <c r="I23" s="211" t="s">
        <v>540</v>
      </c>
      <c r="J23" s="235" t="str">
        <f>IF(K11="","①勝ち",IF(K11&gt;M11,J11,IF(K11&lt;M11,N11,IF(K13&gt;M13,J11,IF(K13&lt;M13,N11)))))</f>
        <v>別府フットボールクラブ・ミネルバＵ－１２</v>
      </c>
      <c r="K23" s="238">
        <v>2</v>
      </c>
      <c r="L23" s="240" t="s">
        <v>70</v>
      </c>
      <c r="M23" s="238">
        <v>0</v>
      </c>
      <c r="N23" s="243" t="str">
        <f>IF(K14="","②勝ち",IF(K14&gt;M14,J14,IF(K14&lt;M14,N14,IF(K16&gt;M16,J14,IF(K16&lt;M16,N14)))))</f>
        <v>大分トリニータＵ－１２</v>
      </c>
      <c r="O23" s="233" t="s">
        <v>77</v>
      </c>
    </row>
    <row r="24" spans="1:15" ht="18.75" customHeight="1">
      <c r="A24" s="214"/>
      <c r="B24" s="236"/>
      <c r="C24" s="239"/>
      <c r="D24" s="241"/>
      <c r="E24" s="242"/>
      <c r="F24" s="244"/>
      <c r="G24" s="234"/>
      <c r="H24" s="25"/>
      <c r="I24" s="214"/>
      <c r="J24" s="236"/>
      <c r="K24" s="239"/>
      <c r="L24" s="241"/>
      <c r="M24" s="242"/>
      <c r="N24" s="244"/>
      <c r="O24" s="234"/>
    </row>
    <row r="25" spans="1:15" ht="18.75" customHeight="1">
      <c r="A25" s="215"/>
      <c r="B25" s="237"/>
      <c r="C25" s="47"/>
      <c r="D25" s="47" t="s">
        <v>72</v>
      </c>
      <c r="E25" s="47"/>
      <c r="F25" s="245"/>
      <c r="G25" s="234"/>
      <c r="H25" s="25"/>
      <c r="I25" s="215"/>
      <c r="J25" s="237"/>
      <c r="K25" s="47"/>
      <c r="L25" s="47" t="s">
        <v>72</v>
      </c>
      <c r="M25" s="47"/>
      <c r="N25" s="245"/>
      <c r="O25" s="234"/>
    </row>
    <row r="26" spans="1:15" ht="18.75" customHeight="1">
      <c r="A26" s="211" t="s">
        <v>539</v>
      </c>
      <c r="B26" s="235" t="str">
        <f>IF(C17="","③勝ち",IF(C17&gt;E17,B17,IF(C17&lt;E17,F17,IF(C19&gt;E19,B17,IF(C19&lt;E19,F17)))))</f>
        <v>ＭＳＳ　Ｕ－１２</v>
      </c>
      <c r="C26" s="238">
        <v>0</v>
      </c>
      <c r="D26" s="240" t="s">
        <v>70</v>
      </c>
      <c r="E26" s="238">
        <v>2</v>
      </c>
      <c r="F26" s="243" t="str">
        <f>IF(C20="","④勝ち",IF(C20&gt;E20,B20,IF(C20&lt;E20,F20,IF(C22&gt;E22,B20,IF(C22&lt;E22,F20)))))</f>
        <v>カティオーラフットボールクラブＵ－１２</v>
      </c>
      <c r="G26" s="233" t="s">
        <v>75</v>
      </c>
      <c r="I26" s="211" t="s">
        <v>541</v>
      </c>
      <c r="J26" s="235" t="str">
        <f>IF(K17="","③勝ち",IF(K17&gt;M17,J17,IF(K17&lt;M17,N17,IF(K19&gt;M19,J17,IF(K19&lt;M19,N17)))))</f>
        <v>判田サッカースポーツ少年団</v>
      </c>
      <c r="K26" s="238">
        <v>5</v>
      </c>
      <c r="L26" s="240" t="s">
        <v>70</v>
      </c>
      <c r="M26" s="238">
        <v>1</v>
      </c>
      <c r="N26" s="243" t="str">
        <f>IF(K20="","④勝ち",IF(K20&gt;M20,J20,IF(K20&lt;M20,N20,IF(K22&gt;M22,J20,IF(K22&lt;M22,N20)))))</f>
        <v>アトレチコエラン横瀬</v>
      </c>
      <c r="O26" s="233" t="s">
        <v>75</v>
      </c>
    </row>
    <row r="27" spans="1:15" ht="18.75" customHeight="1">
      <c r="A27" s="214"/>
      <c r="B27" s="236"/>
      <c r="C27" s="239"/>
      <c r="D27" s="241"/>
      <c r="E27" s="242"/>
      <c r="F27" s="244"/>
      <c r="G27" s="234"/>
      <c r="I27" s="214"/>
      <c r="J27" s="236"/>
      <c r="K27" s="239"/>
      <c r="L27" s="241"/>
      <c r="M27" s="242"/>
      <c r="N27" s="244"/>
      <c r="O27" s="234"/>
    </row>
    <row r="28" spans="1:15" ht="18.75" customHeight="1">
      <c r="A28" s="215"/>
      <c r="B28" s="237"/>
      <c r="C28" s="47"/>
      <c r="D28" s="47" t="s">
        <v>72</v>
      </c>
      <c r="E28" s="47"/>
      <c r="F28" s="245"/>
      <c r="G28" s="234"/>
      <c r="I28" s="215"/>
      <c r="J28" s="237"/>
      <c r="K28" s="47"/>
      <c r="L28" s="47" t="s">
        <v>72</v>
      </c>
      <c r="M28" s="47"/>
      <c r="N28" s="245"/>
      <c r="O28" s="234"/>
    </row>
    <row r="29" spans="1:15" ht="21">
      <c r="A29" s="25"/>
      <c r="B29" s="25"/>
      <c r="C29" s="25"/>
      <c r="D29" s="25"/>
      <c r="E29" s="25"/>
      <c r="F29" s="25"/>
      <c r="G29" s="25"/>
      <c r="I29" s="25"/>
      <c r="J29" s="25"/>
      <c r="K29" s="25"/>
      <c r="L29" s="25"/>
      <c r="M29" s="25"/>
      <c r="N29" s="25"/>
      <c r="O29" s="25"/>
    </row>
  </sheetData>
  <sheetProtection/>
  <mergeCells count="88">
    <mergeCell ref="J26:J28"/>
    <mergeCell ref="K26:K27"/>
    <mergeCell ref="L26:L27"/>
    <mergeCell ref="M26:M27"/>
    <mergeCell ref="N26:N28"/>
    <mergeCell ref="O26:O28"/>
    <mergeCell ref="N23:N25"/>
    <mergeCell ref="O23:O25"/>
    <mergeCell ref="A26:A28"/>
    <mergeCell ref="B26:B28"/>
    <mergeCell ref="C26:C27"/>
    <mergeCell ref="D26:D27"/>
    <mergeCell ref="E26:E27"/>
    <mergeCell ref="F26:F28"/>
    <mergeCell ref="G26:G28"/>
    <mergeCell ref="I26:I28"/>
    <mergeCell ref="G23:G25"/>
    <mergeCell ref="I23:I25"/>
    <mergeCell ref="J23:J25"/>
    <mergeCell ref="K23:K24"/>
    <mergeCell ref="L23:L24"/>
    <mergeCell ref="M23:M24"/>
    <mergeCell ref="A23:A25"/>
    <mergeCell ref="B23:B25"/>
    <mergeCell ref="C23:C24"/>
    <mergeCell ref="D23:D24"/>
    <mergeCell ref="E23:E24"/>
    <mergeCell ref="F23:F25"/>
    <mergeCell ref="J20:J22"/>
    <mergeCell ref="K20:K21"/>
    <mergeCell ref="L20:L21"/>
    <mergeCell ref="M20:M21"/>
    <mergeCell ref="N20:N22"/>
    <mergeCell ref="O20:O22"/>
    <mergeCell ref="N17:N19"/>
    <mergeCell ref="O17:O19"/>
    <mergeCell ref="A20:A22"/>
    <mergeCell ref="B20:B22"/>
    <mergeCell ref="C20:C21"/>
    <mergeCell ref="D20:D21"/>
    <mergeCell ref="E20:E21"/>
    <mergeCell ref="F20:F22"/>
    <mergeCell ref="G20:G22"/>
    <mergeCell ref="I20:I22"/>
    <mergeCell ref="G17:G19"/>
    <mergeCell ref="I17:I19"/>
    <mergeCell ref="J17:J19"/>
    <mergeCell ref="K17:K18"/>
    <mergeCell ref="L17:L18"/>
    <mergeCell ref="M17:M18"/>
    <mergeCell ref="A17:A19"/>
    <mergeCell ref="B17:B19"/>
    <mergeCell ref="C17:C18"/>
    <mergeCell ref="D17:D18"/>
    <mergeCell ref="E17:E18"/>
    <mergeCell ref="F17:F19"/>
    <mergeCell ref="J14:J16"/>
    <mergeCell ref="K14:K15"/>
    <mergeCell ref="L14:L15"/>
    <mergeCell ref="M14:M15"/>
    <mergeCell ref="N14:N16"/>
    <mergeCell ref="O14:O16"/>
    <mergeCell ref="N11:N13"/>
    <mergeCell ref="O11:O13"/>
    <mergeCell ref="A14:A16"/>
    <mergeCell ref="B14:B16"/>
    <mergeCell ref="C14:C15"/>
    <mergeCell ref="D14:D15"/>
    <mergeCell ref="E14:E15"/>
    <mergeCell ref="F14:F16"/>
    <mergeCell ref="G14:G16"/>
    <mergeCell ref="I14:I16"/>
    <mergeCell ref="G11:G13"/>
    <mergeCell ref="I11:I13"/>
    <mergeCell ref="J11:J13"/>
    <mergeCell ref="K11:K12"/>
    <mergeCell ref="L11:L12"/>
    <mergeCell ref="M11:M12"/>
    <mergeCell ref="A1:O1"/>
    <mergeCell ref="C8:G8"/>
    <mergeCell ref="C10:F10"/>
    <mergeCell ref="K10:N10"/>
    <mergeCell ref="A11:A13"/>
    <mergeCell ref="B11:B13"/>
    <mergeCell ref="C11:C12"/>
    <mergeCell ref="D11:D12"/>
    <mergeCell ref="E11:E12"/>
    <mergeCell ref="F11:F1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zoomScale="50" zoomScaleNormal="50" zoomScalePageLayoutView="0" workbookViewId="0" topLeftCell="A1">
      <selection activeCell="A1" sqref="A1:O1"/>
    </sheetView>
  </sheetViews>
  <sheetFormatPr defaultColWidth="9.140625" defaultRowHeight="12"/>
  <cols>
    <col min="1" max="1" width="26.421875" style="20" customWidth="1"/>
    <col min="2" max="2" width="53.140625" style="20" customWidth="1"/>
    <col min="3" max="3" width="7.421875" style="20" customWidth="1"/>
    <col min="4" max="4" width="7.7109375" style="20" bestFit="1" customWidth="1"/>
    <col min="5" max="5" width="7.421875" style="20" customWidth="1"/>
    <col min="6" max="6" width="53.140625" style="20" customWidth="1"/>
    <col min="7" max="7" width="14.140625" style="20" customWidth="1"/>
    <col min="8" max="8" width="4.8515625" style="20" customWidth="1"/>
    <col min="9" max="9" width="26.421875" style="20" customWidth="1"/>
    <col min="10" max="10" width="53.140625" style="20" customWidth="1"/>
    <col min="11" max="11" width="7.421875" style="20" customWidth="1"/>
    <col min="12" max="12" width="7.7109375" style="20" bestFit="1" customWidth="1"/>
    <col min="13" max="13" width="7.421875" style="20" customWidth="1"/>
    <col min="14" max="14" width="53.140625" style="20" customWidth="1"/>
    <col min="15" max="15" width="14.140625" style="20" customWidth="1"/>
    <col min="16" max="16384" width="9.28125" style="20" customWidth="1"/>
  </cols>
  <sheetData>
    <row r="1" spans="1:15" ht="33" customHeight="1">
      <c r="A1" s="229" t="s">
        <v>311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3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3" customHeight="1">
      <c r="A3" s="19"/>
      <c r="B3" s="21" t="s">
        <v>314</v>
      </c>
      <c r="D3" s="48"/>
      <c r="E3" s="79" t="s">
        <v>93</v>
      </c>
      <c r="F3" s="48"/>
      <c r="G3" s="48"/>
      <c r="H3" s="48"/>
      <c r="I3" s="28"/>
      <c r="O3" s="19"/>
    </row>
    <row r="4" spans="1:5" ht="33" customHeight="1">
      <c r="A4" s="19"/>
      <c r="E4" s="81" t="s">
        <v>137</v>
      </c>
    </row>
    <row r="5" spans="1:14" ht="33" customHeight="1">
      <c r="A5" s="25"/>
      <c r="B5" s="106" t="s">
        <v>64</v>
      </c>
      <c r="D5" s="107" t="str">
        <f>VLOOKUP(B5,'大会会場詳細'!$C:$E,3,FALSE)</f>
        <v>ﾌｯﾄﾎﾞｰﾙｾﾝﾀｰ大分きつき(杵築市営ｻｯｶｰ場)</v>
      </c>
      <c r="E5" s="25"/>
      <c r="F5" s="25"/>
      <c r="G5" s="25"/>
      <c r="J5" s="106" t="s">
        <v>116</v>
      </c>
      <c r="L5" s="107" t="str">
        <f>VLOOKUP(J5,'大会会場詳細'!$C:$E,3,FALSE)</f>
        <v>丘の公園ｽﾎﾟｰﾂ広場</v>
      </c>
      <c r="M5" s="108"/>
      <c r="N5" s="25"/>
    </row>
    <row r="6" spans="2:12" ht="33" customHeight="1">
      <c r="B6" s="106" t="s">
        <v>60</v>
      </c>
      <c r="D6" s="107" t="str">
        <f>VLOOKUP(B6,'大会会場詳細'!$C:$E,3,FALSE)</f>
        <v>中津総合運動場（永添ｻｯｶｰ場）</v>
      </c>
      <c r="E6" s="108"/>
      <c r="F6" s="25"/>
      <c r="G6" s="25"/>
      <c r="J6" s="106" t="s">
        <v>61</v>
      </c>
      <c r="L6" s="107" t="str">
        <f>VLOOKUP(J6,'大会会場詳細'!$C:$E,3,FALSE)</f>
        <v>佐伯市総合運動公園多目的ｸﾞﾗｳﾝﾄﾞ(人工芝)</v>
      </c>
    </row>
    <row r="7" spans="1:12" ht="33" customHeight="1">
      <c r="A7" s="25"/>
      <c r="B7" s="106" t="s">
        <v>316</v>
      </c>
      <c r="D7" s="107" t="str">
        <f>VLOOKUP(B7,'大会会場詳細'!$C:$E,3,FALSE)</f>
        <v>吉四六ﾗﾝﾄﾞ陸上競技場</v>
      </c>
      <c r="E7" s="108"/>
      <c r="G7" s="25"/>
      <c r="J7" s="106" t="s">
        <v>65</v>
      </c>
      <c r="L7" s="107" t="str">
        <f>VLOOKUP(J7,'大会会場詳細'!$C:$E,3,FALSE)</f>
        <v>実相寺ｻｯｶｰ競技場(人工芝)</v>
      </c>
    </row>
    <row r="8" spans="1:15" ht="33" customHeight="1">
      <c r="A8" s="25"/>
      <c r="B8" s="106" t="s">
        <v>63</v>
      </c>
      <c r="D8" s="107" t="str">
        <f>VLOOKUP(B8,'大会会場詳細'!$C:$E,3,FALSE)</f>
        <v>玖珠町総合運動公園陸上競技場</v>
      </c>
      <c r="E8" s="109"/>
      <c r="G8" s="25"/>
      <c r="I8" s="107"/>
      <c r="J8" s="106" t="s">
        <v>62</v>
      </c>
      <c r="K8" s="110"/>
      <c r="L8" s="107" t="str">
        <f>VLOOKUP(J8,'大会会場詳細'!$C:$E,3,FALSE)</f>
        <v>大野総合運動公園</v>
      </c>
      <c r="N8" s="109"/>
      <c r="O8" s="25"/>
    </row>
    <row r="9" spans="1:15" ht="33" customHeight="1">
      <c r="A9" s="19"/>
      <c r="B9" s="29"/>
      <c r="D9" s="28"/>
      <c r="E9" s="30"/>
      <c r="F9" s="30"/>
      <c r="G9" s="30"/>
      <c r="H9" s="30"/>
      <c r="I9" s="30"/>
      <c r="J9" s="29"/>
      <c r="L9" s="28"/>
      <c r="M9" s="30"/>
      <c r="N9" s="30"/>
      <c r="O9" s="19"/>
    </row>
    <row r="11" spans="2:7" s="23" customFormat="1" ht="33">
      <c r="B11" s="112" t="s">
        <v>67</v>
      </c>
      <c r="C11" s="230" t="s">
        <v>315</v>
      </c>
      <c r="D11" s="230"/>
      <c r="E11" s="230"/>
      <c r="F11" s="230"/>
      <c r="G11" s="230"/>
    </row>
    <row r="13" spans="1:15" ht="21">
      <c r="A13" s="24" t="s">
        <v>68</v>
      </c>
      <c r="B13" s="25" t="str">
        <f>B5</f>
        <v>速杵国Ⅱ</v>
      </c>
      <c r="C13" s="231" t="str">
        <f>D5</f>
        <v>ﾌｯﾄﾎﾞｰﾙｾﾝﾀｰ大分きつき(杵築市営ｻｯｶｰ場)</v>
      </c>
      <c r="D13" s="231"/>
      <c r="E13" s="231"/>
      <c r="F13" s="231"/>
      <c r="G13" s="25" t="s">
        <v>69</v>
      </c>
      <c r="H13" s="27"/>
      <c r="I13" s="24" t="s">
        <v>68</v>
      </c>
      <c r="J13" s="25" t="str">
        <f>J5</f>
        <v>宇高Ⅱ</v>
      </c>
      <c r="K13" s="231" t="str">
        <f>L5</f>
        <v>丘の公園ｽﾎﾟｰﾂ広場</v>
      </c>
      <c r="L13" s="231"/>
      <c r="M13" s="231"/>
      <c r="N13" s="231"/>
      <c r="O13" s="25" t="s">
        <v>69</v>
      </c>
    </row>
    <row r="14" spans="1:15" ht="18.75" customHeight="1">
      <c r="A14" s="211" t="s">
        <v>483</v>
      </c>
      <c r="B14" s="216" t="str">
        <f>tournament!B15</f>
        <v>ＯＫＹ山香サッカークラブ</v>
      </c>
      <c r="C14" s="224">
        <v>3</v>
      </c>
      <c r="D14" s="226" t="s">
        <v>70</v>
      </c>
      <c r="E14" s="224">
        <v>1</v>
      </c>
      <c r="F14" s="220" t="str">
        <f>tournament!B19</f>
        <v>ティエラフットボールクラブＵ－１２</v>
      </c>
      <c r="G14" s="233" t="s">
        <v>71</v>
      </c>
      <c r="H14" s="25"/>
      <c r="I14" s="211" t="s">
        <v>499</v>
      </c>
      <c r="J14" s="216" t="str">
        <f>tournament!AO15</f>
        <v>ＦＣ　ＷＡＹＳ</v>
      </c>
      <c r="K14" s="224">
        <v>0</v>
      </c>
      <c r="L14" s="226" t="s">
        <v>70</v>
      </c>
      <c r="M14" s="224">
        <v>2</v>
      </c>
      <c r="N14" s="220" t="str">
        <f>tournament!AO17</f>
        <v>宗方サッカークラブ</v>
      </c>
      <c r="O14" s="233" t="s">
        <v>71</v>
      </c>
    </row>
    <row r="15" spans="1:15" ht="18.75" customHeight="1">
      <c r="A15" s="214"/>
      <c r="B15" s="217"/>
      <c r="C15" s="246"/>
      <c r="D15" s="227"/>
      <c r="E15" s="228"/>
      <c r="F15" s="221"/>
      <c r="G15" s="234"/>
      <c r="H15" s="25"/>
      <c r="I15" s="214"/>
      <c r="J15" s="217"/>
      <c r="K15" s="246"/>
      <c r="L15" s="227"/>
      <c r="M15" s="228"/>
      <c r="N15" s="221"/>
      <c r="O15" s="234"/>
    </row>
    <row r="16" spans="1:15" ht="18.75" customHeight="1">
      <c r="A16" s="215"/>
      <c r="B16" s="223"/>
      <c r="C16" s="26"/>
      <c r="D16" s="26" t="s">
        <v>72</v>
      </c>
      <c r="E16" s="26"/>
      <c r="F16" s="222"/>
      <c r="G16" s="234"/>
      <c r="H16" s="25"/>
      <c r="I16" s="215"/>
      <c r="J16" s="223"/>
      <c r="K16" s="26"/>
      <c r="L16" s="26" t="s">
        <v>72</v>
      </c>
      <c r="M16" s="26"/>
      <c r="N16" s="222"/>
      <c r="O16" s="234"/>
    </row>
    <row r="17" spans="1:15" ht="18.75" customHeight="1">
      <c r="A17" s="211" t="s">
        <v>484</v>
      </c>
      <c r="B17" s="216" t="str">
        <f>tournament!B23</f>
        <v>敷戸サッカースポーツ少年団</v>
      </c>
      <c r="C17" s="224">
        <v>0</v>
      </c>
      <c r="D17" s="226" t="s">
        <v>70</v>
      </c>
      <c r="E17" s="224">
        <v>5</v>
      </c>
      <c r="F17" s="220" t="str">
        <f>tournament!B25</f>
        <v>緑丘サッカースポーツ少年団</v>
      </c>
      <c r="G17" s="233" t="s">
        <v>73</v>
      </c>
      <c r="H17" s="25"/>
      <c r="I17" s="211" t="s">
        <v>500</v>
      </c>
      <c r="J17" s="216" t="str">
        <f>tournament!AO21</f>
        <v>千怒小サッカースポーツ少年団</v>
      </c>
      <c r="K17" s="224">
        <v>0</v>
      </c>
      <c r="L17" s="226" t="s">
        <v>70</v>
      </c>
      <c r="M17" s="224">
        <v>2</v>
      </c>
      <c r="N17" s="220" t="str">
        <f>tournament!AO25</f>
        <v>ＫＩＮＧＳ　ＦＯＯＴＢＡＬＬＣＬＵＢ　Ｕ－１２</v>
      </c>
      <c r="O17" s="233" t="s">
        <v>73</v>
      </c>
    </row>
    <row r="18" spans="1:15" ht="18.75" customHeight="1">
      <c r="A18" s="214"/>
      <c r="B18" s="217"/>
      <c r="C18" s="246"/>
      <c r="D18" s="227"/>
      <c r="E18" s="228"/>
      <c r="F18" s="221"/>
      <c r="G18" s="234"/>
      <c r="H18" s="25"/>
      <c r="I18" s="214"/>
      <c r="J18" s="217"/>
      <c r="K18" s="246"/>
      <c r="L18" s="227"/>
      <c r="M18" s="228"/>
      <c r="N18" s="221"/>
      <c r="O18" s="234"/>
    </row>
    <row r="19" spans="1:15" ht="18.75" customHeight="1">
      <c r="A19" s="215"/>
      <c r="B19" s="223"/>
      <c r="C19" s="26"/>
      <c r="D19" s="26" t="s">
        <v>72</v>
      </c>
      <c r="E19" s="26"/>
      <c r="F19" s="222"/>
      <c r="G19" s="234"/>
      <c r="H19" s="25"/>
      <c r="I19" s="215"/>
      <c r="J19" s="223"/>
      <c r="K19" s="26"/>
      <c r="L19" s="26" t="s">
        <v>72</v>
      </c>
      <c r="M19" s="26"/>
      <c r="N19" s="222"/>
      <c r="O19" s="234"/>
    </row>
    <row r="20" spans="1:15" ht="18.75" customHeight="1">
      <c r="A20" s="211" t="s">
        <v>485</v>
      </c>
      <c r="B20" s="216" t="str">
        <f>tournament!B27</f>
        <v>天瀬ジュニアサッカークラブ</v>
      </c>
      <c r="C20" s="224">
        <v>1</v>
      </c>
      <c r="D20" s="226" t="s">
        <v>70</v>
      </c>
      <c r="E20" s="224">
        <v>1</v>
      </c>
      <c r="F20" s="220" t="str">
        <f>tournament!B31</f>
        <v>明野西ＪＦＣ</v>
      </c>
      <c r="G20" s="233" t="s">
        <v>74</v>
      </c>
      <c r="H20" s="25"/>
      <c r="I20" s="211" t="s">
        <v>501</v>
      </c>
      <c r="J20" s="216" t="str">
        <f>tournament!AO27</f>
        <v>太陽スポーツクラブ大分西</v>
      </c>
      <c r="K20" s="224">
        <v>3</v>
      </c>
      <c r="L20" s="226" t="s">
        <v>70</v>
      </c>
      <c r="M20" s="224">
        <v>3</v>
      </c>
      <c r="N20" s="220" t="str">
        <f>tournament!AO29</f>
        <v>由布川サッカースポーツ少年団</v>
      </c>
      <c r="O20" s="233" t="s">
        <v>74</v>
      </c>
    </row>
    <row r="21" spans="1:15" ht="18.75" customHeight="1">
      <c r="A21" s="214"/>
      <c r="B21" s="217"/>
      <c r="C21" s="246"/>
      <c r="D21" s="227"/>
      <c r="E21" s="228"/>
      <c r="F21" s="221"/>
      <c r="G21" s="234"/>
      <c r="H21" s="25"/>
      <c r="I21" s="214"/>
      <c r="J21" s="217"/>
      <c r="K21" s="246"/>
      <c r="L21" s="227"/>
      <c r="M21" s="228"/>
      <c r="N21" s="221"/>
      <c r="O21" s="234"/>
    </row>
    <row r="22" spans="1:15" ht="18.75" customHeight="1">
      <c r="A22" s="215"/>
      <c r="B22" s="223"/>
      <c r="C22" s="26">
        <v>1</v>
      </c>
      <c r="D22" s="26" t="s">
        <v>72</v>
      </c>
      <c r="E22" s="26">
        <v>2</v>
      </c>
      <c r="F22" s="222"/>
      <c r="G22" s="234"/>
      <c r="H22" s="25"/>
      <c r="I22" s="215"/>
      <c r="J22" s="223"/>
      <c r="K22" s="26">
        <v>1</v>
      </c>
      <c r="L22" s="26" t="s">
        <v>72</v>
      </c>
      <c r="M22" s="26">
        <v>2</v>
      </c>
      <c r="N22" s="222"/>
      <c r="O22" s="234"/>
    </row>
    <row r="23" spans="1:15" ht="18.75" customHeight="1">
      <c r="A23" s="211" t="s">
        <v>486</v>
      </c>
      <c r="B23" s="216" t="str">
        <f>tournament!B35</f>
        <v>リノスフットサルクラブ　Ｕ－１２</v>
      </c>
      <c r="C23" s="224">
        <v>4</v>
      </c>
      <c r="D23" s="226" t="s">
        <v>70</v>
      </c>
      <c r="E23" s="224">
        <v>1</v>
      </c>
      <c r="F23" s="220" t="str">
        <f>tournament!B39</f>
        <v>豊後高田ＦＣ　Ｂｏｒｄｅｒ　Ｊｒ</v>
      </c>
      <c r="G23" s="233" t="s">
        <v>76</v>
      </c>
      <c r="H23" s="25"/>
      <c r="I23" s="211" t="s">
        <v>502</v>
      </c>
      <c r="J23" s="216" t="str">
        <f>tournament!AO35</f>
        <v>四日市北ＪＦＣ</v>
      </c>
      <c r="K23" s="224">
        <v>0</v>
      </c>
      <c r="L23" s="226" t="s">
        <v>70</v>
      </c>
      <c r="M23" s="224">
        <v>4</v>
      </c>
      <c r="N23" s="220" t="str">
        <f>tournament!AO39</f>
        <v>別府フットボールクラブ・ミネルバＵ－１２</v>
      </c>
      <c r="O23" s="233" t="s">
        <v>76</v>
      </c>
    </row>
    <row r="24" spans="1:15" ht="18.75" customHeight="1">
      <c r="A24" s="214"/>
      <c r="B24" s="217"/>
      <c r="C24" s="246"/>
      <c r="D24" s="227"/>
      <c r="E24" s="228"/>
      <c r="F24" s="221"/>
      <c r="G24" s="234"/>
      <c r="H24" s="25"/>
      <c r="I24" s="214"/>
      <c r="J24" s="217"/>
      <c r="K24" s="246"/>
      <c r="L24" s="227"/>
      <c r="M24" s="228"/>
      <c r="N24" s="221"/>
      <c r="O24" s="234"/>
    </row>
    <row r="25" spans="1:15" ht="18.75" customHeight="1">
      <c r="A25" s="215"/>
      <c r="B25" s="223"/>
      <c r="C25" s="26"/>
      <c r="D25" s="26" t="s">
        <v>72</v>
      </c>
      <c r="E25" s="26"/>
      <c r="F25" s="222"/>
      <c r="G25" s="234"/>
      <c r="H25" s="25"/>
      <c r="I25" s="215"/>
      <c r="J25" s="223"/>
      <c r="K25" s="26"/>
      <c r="L25" s="26" t="s">
        <v>72</v>
      </c>
      <c r="M25" s="26"/>
      <c r="N25" s="222"/>
      <c r="O25" s="234"/>
    </row>
    <row r="26" spans="1:15" ht="18.75" customHeight="1">
      <c r="A26" s="211" t="s">
        <v>515</v>
      </c>
      <c r="B26" s="235" t="str">
        <f>IF(C14="","①勝ち",IF(C14&gt;E14,B14,IF(C14&lt;E14,F14,IF(C16&gt;E16,B14,IF(C16&lt;E16,F14)))))</f>
        <v>ＯＫＹ山香サッカークラブ</v>
      </c>
      <c r="C26" s="238">
        <v>2</v>
      </c>
      <c r="D26" s="240" t="s">
        <v>70</v>
      </c>
      <c r="E26" s="238">
        <v>7</v>
      </c>
      <c r="F26" s="243" t="str">
        <f>IF(C17="","②勝ち",IF(C17&gt;E17,B17,IF(C17&lt;E17,F17,IF(C19&gt;E19,B17,IF(C19&lt;E19,F17)))))</f>
        <v>緑丘サッカースポーツ少年団</v>
      </c>
      <c r="G26" s="233" t="s">
        <v>77</v>
      </c>
      <c r="H26" s="25"/>
      <c r="I26" s="211" t="s">
        <v>523</v>
      </c>
      <c r="J26" s="235" t="str">
        <f>IF(K14="","①勝ち",IF(K14&gt;M14,J14,IF(K14&lt;M14,N14,IF(K16&gt;M16,J14,IF(K16&lt;M16,N14)))))</f>
        <v>宗方サッカークラブ</v>
      </c>
      <c r="K26" s="238">
        <v>0</v>
      </c>
      <c r="L26" s="240" t="s">
        <v>70</v>
      </c>
      <c r="M26" s="238">
        <v>0</v>
      </c>
      <c r="N26" s="243" t="str">
        <f>IF(K17="","②勝ち",IF(K17&gt;M17,J17,IF(K17&lt;M17,N17,IF(K19&gt;M19,J17,IF(K19&lt;M19,N17)))))</f>
        <v>ＫＩＮＧＳ　ＦＯＯＴＢＡＬＬＣＬＵＢ　Ｕ－１２</v>
      </c>
      <c r="O26" s="233" t="s">
        <v>77</v>
      </c>
    </row>
    <row r="27" spans="1:15" ht="18.75" customHeight="1">
      <c r="A27" s="214"/>
      <c r="B27" s="236"/>
      <c r="C27" s="239"/>
      <c r="D27" s="241"/>
      <c r="E27" s="242"/>
      <c r="F27" s="244"/>
      <c r="G27" s="234"/>
      <c r="H27" s="25"/>
      <c r="I27" s="214"/>
      <c r="J27" s="236"/>
      <c r="K27" s="239"/>
      <c r="L27" s="241"/>
      <c r="M27" s="242"/>
      <c r="N27" s="244"/>
      <c r="O27" s="234"/>
    </row>
    <row r="28" spans="1:15" ht="18.75" customHeight="1">
      <c r="A28" s="215"/>
      <c r="B28" s="237"/>
      <c r="C28" s="47"/>
      <c r="D28" s="47" t="s">
        <v>72</v>
      </c>
      <c r="E28" s="47"/>
      <c r="F28" s="245"/>
      <c r="G28" s="234"/>
      <c r="H28" s="25"/>
      <c r="I28" s="215"/>
      <c r="J28" s="237"/>
      <c r="K28" s="47">
        <v>1</v>
      </c>
      <c r="L28" s="47" t="s">
        <v>72</v>
      </c>
      <c r="M28" s="47">
        <v>3</v>
      </c>
      <c r="N28" s="245"/>
      <c r="O28" s="234"/>
    </row>
    <row r="29" spans="1:15" ht="18.75" customHeight="1">
      <c r="A29" s="211" t="s">
        <v>516</v>
      </c>
      <c r="B29" s="235" t="str">
        <f>IF(C20="","③勝ち",IF(C20&gt;E20,B20,IF(C20&lt;E20,F20,IF(C22&gt;E22,B20,IF(C22&lt;E22,F20)))))</f>
        <v>明野西ＪＦＣ</v>
      </c>
      <c r="C29" s="238">
        <v>2</v>
      </c>
      <c r="D29" s="240" t="s">
        <v>70</v>
      </c>
      <c r="E29" s="238">
        <v>3</v>
      </c>
      <c r="F29" s="243" t="str">
        <f>IF(C23="","④勝ち",IF(C23&gt;E23,B23,IF(C23&lt;E23,F23,IF(C25&gt;E25,B23,IF(C25&lt;E25,F23)))))</f>
        <v>リノスフットサルクラブ　Ｕ－１２</v>
      </c>
      <c r="G29" s="233" t="s">
        <v>75</v>
      </c>
      <c r="I29" s="211" t="s">
        <v>524</v>
      </c>
      <c r="J29" s="235" t="str">
        <f>IF(K20="","③勝ち",IF(K20&gt;M20,J20,IF(K20&lt;M20,N20,IF(K22&gt;M22,J20,IF(K22&lt;M22,N20)))))</f>
        <v>由布川サッカースポーツ少年団</v>
      </c>
      <c r="K29" s="238">
        <v>0</v>
      </c>
      <c r="L29" s="240" t="s">
        <v>70</v>
      </c>
      <c r="M29" s="238">
        <v>4</v>
      </c>
      <c r="N29" s="243" t="str">
        <f>IF(K23="","④勝ち",IF(K23&gt;M23,J23,IF(K23&lt;M23,N23,IF(K25&gt;M25,J23,IF(K25&lt;M25,N23)))))</f>
        <v>別府フットボールクラブ・ミネルバＵ－１２</v>
      </c>
      <c r="O29" s="233" t="s">
        <v>75</v>
      </c>
    </row>
    <row r="30" spans="1:15" ht="18.75" customHeight="1">
      <c r="A30" s="214"/>
      <c r="B30" s="236"/>
      <c r="C30" s="239"/>
      <c r="D30" s="241"/>
      <c r="E30" s="242"/>
      <c r="F30" s="244"/>
      <c r="G30" s="234"/>
      <c r="I30" s="214"/>
      <c r="J30" s="236"/>
      <c r="K30" s="239"/>
      <c r="L30" s="241"/>
      <c r="M30" s="242"/>
      <c r="N30" s="244"/>
      <c r="O30" s="234"/>
    </row>
    <row r="31" spans="1:15" ht="18.75" customHeight="1">
      <c r="A31" s="215"/>
      <c r="B31" s="237"/>
      <c r="C31" s="47"/>
      <c r="D31" s="47" t="s">
        <v>72</v>
      </c>
      <c r="E31" s="47"/>
      <c r="F31" s="245"/>
      <c r="G31" s="234"/>
      <c r="I31" s="215"/>
      <c r="J31" s="237"/>
      <c r="K31" s="47"/>
      <c r="L31" s="47" t="s">
        <v>72</v>
      </c>
      <c r="M31" s="47"/>
      <c r="N31" s="245"/>
      <c r="O31" s="234"/>
    </row>
    <row r="32" spans="1:15" ht="18.75" customHeight="1">
      <c r="A32" s="25"/>
      <c r="B32" s="25"/>
      <c r="C32" s="25"/>
      <c r="D32" s="25"/>
      <c r="E32" s="25"/>
      <c r="F32" s="25"/>
      <c r="G32" s="25"/>
      <c r="I32" s="25"/>
      <c r="J32" s="25"/>
      <c r="K32" s="25"/>
      <c r="L32" s="25"/>
      <c r="M32" s="25"/>
      <c r="N32" s="25"/>
      <c r="O32" s="25"/>
    </row>
    <row r="33" ht="18.75" customHeight="1"/>
    <row r="34" spans="1:15" ht="18.75" customHeight="1">
      <c r="A34" s="24" t="s">
        <v>68</v>
      </c>
      <c r="B34" s="25" t="str">
        <f>B6</f>
        <v>中津Ⅱ</v>
      </c>
      <c r="C34" s="231" t="str">
        <f>D6</f>
        <v>中津総合運動場（永添ｻｯｶｰ場）</v>
      </c>
      <c r="D34" s="231"/>
      <c r="E34" s="231"/>
      <c r="F34" s="231"/>
      <c r="G34" s="25" t="s">
        <v>69</v>
      </c>
      <c r="I34" s="24" t="s">
        <v>68</v>
      </c>
      <c r="J34" s="25" t="str">
        <f>J6</f>
        <v>佐伯Ⅱ</v>
      </c>
      <c r="K34" s="231" t="str">
        <f>L6</f>
        <v>佐伯市総合運動公園多目的ｸﾞﾗｳﾝﾄﾞ(人工芝)</v>
      </c>
      <c r="L34" s="231"/>
      <c r="M34" s="231"/>
      <c r="N34" s="231"/>
      <c r="O34" s="25" t="s">
        <v>69</v>
      </c>
    </row>
    <row r="35" spans="1:15" ht="18.75" customHeight="1">
      <c r="A35" s="211" t="s">
        <v>487</v>
      </c>
      <c r="B35" s="216" t="str">
        <f>tournament!B41</f>
        <v>津久見サッカースポーツ少年団</v>
      </c>
      <c r="C35" s="224">
        <v>6</v>
      </c>
      <c r="D35" s="226" t="s">
        <v>70</v>
      </c>
      <c r="E35" s="224">
        <v>0</v>
      </c>
      <c r="F35" s="220" t="str">
        <f>tournament!B45</f>
        <v>金池長浜サッカースポーツ少年団</v>
      </c>
      <c r="G35" s="233" t="s">
        <v>71</v>
      </c>
      <c r="H35" s="25"/>
      <c r="I35" s="211" t="s">
        <v>503</v>
      </c>
      <c r="J35" s="216" t="str">
        <f>tournament!AO41</f>
        <v>佐伯リベロフットボールクラブ</v>
      </c>
      <c r="K35" s="224">
        <v>2</v>
      </c>
      <c r="L35" s="226" t="s">
        <v>70</v>
      </c>
      <c r="M35" s="224">
        <v>1</v>
      </c>
      <c r="N35" s="220" t="str">
        <f>tournament!AO45</f>
        <v>カティオーラフットボールクラブ七瀬</v>
      </c>
      <c r="O35" s="233" t="s">
        <v>71</v>
      </c>
    </row>
    <row r="36" spans="1:15" ht="18.75" customHeight="1">
      <c r="A36" s="214"/>
      <c r="B36" s="217"/>
      <c r="C36" s="246"/>
      <c r="D36" s="227"/>
      <c r="E36" s="228"/>
      <c r="F36" s="221"/>
      <c r="G36" s="234"/>
      <c r="H36" s="25"/>
      <c r="I36" s="214"/>
      <c r="J36" s="217"/>
      <c r="K36" s="246"/>
      <c r="L36" s="227"/>
      <c r="M36" s="228"/>
      <c r="N36" s="221"/>
      <c r="O36" s="234"/>
    </row>
    <row r="37" spans="1:15" ht="18.75" customHeight="1">
      <c r="A37" s="215"/>
      <c r="B37" s="223"/>
      <c r="C37" s="26"/>
      <c r="D37" s="26" t="s">
        <v>72</v>
      </c>
      <c r="E37" s="26"/>
      <c r="F37" s="222"/>
      <c r="G37" s="234"/>
      <c r="H37" s="25"/>
      <c r="I37" s="215"/>
      <c r="J37" s="223"/>
      <c r="K37" s="26"/>
      <c r="L37" s="26" t="s">
        <v>72</v>
      </c>
      <c r="M37" s="26"/>
      <c r="N37" s="222"/>
      <c r="O37" s="234"/>
    </row>
    <row r="38" spans="1:15" ht="18.75" customHeight="1">
      <c r="A38" s="211" t="s">
        <v>488</v>
      </c>
      <c r="B38" s="216" t="str">
        <f>tournament!B49</f>
        <v>大分トリニータタートルズ</v>
      </c>
      <c r="C38" s="224">
        <v>1</v>
      </c>
      <c r="D38" s="226" t="s">
        <v>70</v>
      </c>
      <c r="E38" s="224">
        <v>2</v>
      </c>
      <c r="F38" s="220" t="str">
        <f>tournament!B51</f>
        <v>北郡坂ノ市サッカースポーツ少年団</v>
      </c>
      <c r="G38" s="233" t="s">
        <v>73</v>
      </c>
      <c r="H38" s="25"/>
      <c r="I38" s="211" t="s">
        <v>504</v>
      </c>
      <c r="J38" s="216" t="str">
        <f>tournament!AO47</f>
        <v>下毛ＦＣ</v>
      </c>
      <c r="K38" s="224">
        <v>2</v>
      </c>
      <c r="L38" s="226" t="s">
        <v>70</v>
      </c>
      <c r="M38" s="224">
        <v>2</v>
      </c>
      <c r="N38" s="220" t="str">
        <f>tournament!AO51</f>
        <v>カティオーラフットボールクラブ　高城</v>
      </c>
      <c r="O38" s="233" t="s">
        <v>73</v>
      </c>
    </row>
    <row r="39" spans="1:15" ht="18.75" customHeight="1">
      <c r="A39" s="214"/>
      <c r="B39" s="217"/>
      <c r="C39" s="246"/>
      <c r="D39" s="227"/>
      <c r="E39" s="228"/>
      <c r="F39" s="221"/>
      <c r="G39" s="234"/>
      <c r="H39" s="25"/>
      <c r="I39" s="214"/>
      <c r="J39" s="217"/>
      <c r="K39" s="246"/>
      <c r="L39" s="227"/>
      <c r="M39" s="228"/>
      <c r="N39" s="221"/>
      <c r="O39" s="234"/>
    </row>
    <row r="40" spans="1:15" ht="18.75" customHeight="1">
      <c r="A40" s="215"/>
      <c r="B40" s="223"/>
      <c r="C40" s="26"/>
      <c r="D40" s="26" t="s">
        <v>72</v>
      </c>
      <c r="E40" s="26"/>
      <c r="F40" s="222"/>
      <c r="G40" s="234"/>
      <c r="H40" s="25"/>
      <c r="I40" s="215"/>
      <c r="J40" s="223"/>
      <c r="K40" s="26">
        <v>3</v>
      </c>
      <c r="L40" s="26" t="s">
        <v>72</v>
      </c>
      <c r="M40" s="26">
        <v>2</v>
      </c>
      <c r="N40" s="222"/>
      <c r="O40" s="234"/>
    </row>
    <row r="41" spans="1:15" ht="18.75" customHeight="1">
      <c r="A41" s="211" t="s">
        <v>489</v>
      </c>
      <c r="B41" s="216" t="str">
        <f>tournament!B53</f>
        <v>鶴居ＳＳＳ</v>
      </c>
      <c r="C41" s="224">
        <v>12</v>
      </c>
      <c r="D41" s="226" t="s">
        <v>70</v>
      </c>
      <c r="E41" s="224">
        <v>0</v>
      </c>
      <c r="F41" s="220" t="str">
        <f>tournament!B55</f>
        <v>石井ジュニアサッカークラブ</v>
      </c>
      <c r="G41" s="233" t="s">
        <v>74</v>
      </c>
      <c r="H41" s="25"/>
      <c r="I41" s="211" t="s">
        <v>505</v>
      </c>
      <c r="J41" s="216" t="str">
        <f>tournament!AO53</f>
        <v>ＦＣ　ＲＥＧＡＴＥ</v>
      </c>
      <c r="K41" s="224">
        <v>8</v>
      </c>
      <c r="L41" s="226" t="s">
        <v>70</v>
      </c>
      <c r="M41" s="224">
        <v>0</v>
      </c>
      <c r="N41" s="220" t="str">
        <f>tournament!AO55</f>
        <v>スマイス　セレソン　スポーツクラブ</v>
      </c>
      <c r="O41" s="233" t="s">
        <v>74</v>
      </c>
    </row>
    <row r="42" spans="1:15" ht="18.75" customHeight="1">
      <c r="A42" s="214"/>
      <c r="B42" s="217"/>
      <c r="C42" s="246"/>
      <c r="D42" s="227"/>
      <c r="E42" s="228"/>
      <c r="F42" s="221"/>
      <c r="G42" s="234"/>
      <c r="H42" s="25"/>
      <c r="I42" s="214"/>
      <c r="J42" s="217"/>
      <c r="K42" s="246"/>
      <c r="L42" s="227"/>
      <c r="M42" s="228"/>
      <c r="N42" s="221"/>
      <c r="O42" s="234"/>
    </row>
    <row r="43" spans="1:15" ht="18.75" customHeight="1">
      <c r="A43" s="215"/>
      <c r="B43" s="223"/>
      <c r="C43" s="26"/>
      <c r="D43" s="26" t="s">
        <v>72</v>
      </c>
      <c r="E43" s="26"/>
      <c r="F43" s="222"/>
      <c r="G43" s="234"/>
      <c r="H43" s="25"/>
      <c r="I43" s="215"/>
      <c r="J43" s="223"/>
      <c r="K43" s="26"/>
      <c r="L43" s="26" t="s">
        <v>72</v>
      </c>
      <c r="M43" s="26"/>
      <c r="N43" s="222"/>
      <c r="O43" s="234"/>
    </row>
    <row r="44" spans="1:15" ht="18.75" customHeight="1">
      <c r="A44" s="211" t="s">
        <v>490</v>
      </c>
      <c r="B44" s="216" t="str">
        <f>tournament!B61</f>
        <v>桃園サッカースポーツ少年団</v>
      </c>
      <c r="C44" s="224">
        <v>0</v>
      </c>
      <c r="D44" s="226" t="s">
        <v>70</v>
      </c>
      <c r="E44" s="224">
        <v>6</v>
      </c>
      <c r="F44" s="220" t="str">
        <f>tournament!B63</f>
        <v>ドリームキッズサッカークラブ</v>
      </c>
      <c r="G44" s="233" t="s">
        <v>76</v>
      </c>
      <c r="H44" s="25"/>
      <c r="I44" s="211" t="s">
        <v>506</v>
      </c>
      <c r="J44" s="216" t="str">
        <f>tournament!AO59</f>
        <v>東陽フットボールクラブ</v>
      </c>
      <c r="K44" s="224">
        <v>0</v>
      </c>
      <c r="L44" s="226" t="s">
        <v>70</v>
      </c>
      <c r="M44" s="224">
        <v>3</v>
      </c>
      <c r="N44" s="220" t="str">
        <f>tournament!AO63</f>
        <v>大分トリニータＵ－１２</v>
      </c>
      <c r="O44" s="233" t="s">
        <v>76</v>
      </c>
    </row>
    <row r="45" spans="1:15" ht="18.75" customHeight="1">
      <c r="A45" s="214"/>
      <c r="B45" s="217"/>
      <c r="C45" s="246"/>
      <c r="D45" s="227"/>
      <c r="E45" s="228"/>
      <c r="F45" s="221"/>
      <c r="G45" s="234"/>
      <c r="H45" s="25"/>
      <c r="I45" s="214"/>
      <c r="J45" s="217"/>
      <c r="K45" s="246"/>
      <c r="L45" s="227"/>
      <c r="M45" s="228"/>
      <c r="N45" s="221"/>
      <c r="O45" s="234"/>
    </row>
    <row r="46" spans="1:15" ht="18.75" customHeight="1">
      <c r="A46" s="215"/>
      <c r="B46" s="223"/>
      <c r="C46" s="26"/>
      <c r="D46" s="26" t="s">
        <v>72</v>
      </c>
      <c r="E46" s="26"/>
      <c r="F46" s="222"/>
      <c r="G46" s="234"/>
      <c r="H46" s="25"/>
      <c r="I46" s="215"/>
      <c r="J46" s="223"/>
      <c r="K46" s="26"/>
      <c r="L46" s="26" t="s">
        <v>72</v>
      </c>
      <c r="M46" s="26"/>
      <c r="N46" s="222"/>
      <c r="O46" s="234"/>
    </row>
    <row r="47" spans="1:15" ht="18.75" customHeight="1">
      <c r="A47" s="211" t="s">
        <v>517</v>
      </c>
      <c r="B47" s="235" t="str">
        <f>IF(C35="","①勝ち",IF(C35&gt;E35,B35,IF(C35&lt;E35,F35,IF(C37&gt;E37,B35,IF(C37&lt;E37,F35)))))</f>
        <v>津久見サッカースポーツ少年団</v>
      </c>
      <c r="C47" s="238">
        <v>5</v>
      </c>
      <c r="D47" s="240" t="s">
        <v>70</v>
      </c>
      <c r="E47" s="238">
        <v>3</v>
      </c>
      <c r="F47" s="243" t="str">
        <f>IF(C38="","②勝ち",IF(C38&gt;E38,B38,IF(C38&lt;E38,F38,IF(C40&gt;E40,B38,IF(C40&lt;E40,F38)))))</f>
        <v>北郡坂ノ市サッカースポーツ少年団</v>
      </c>
      <c r="G47" s="233" t="s">
        <v>77</v>
      </c>
      <c r="H47" s="25"/>
      <c r="I47" s="211" t="s">
        <v>525</v>
      </c>
      <c r="J47" s="235" t="str">
        <f>IF(K35="","①勝ち",IF(K35&gt;M35,J35,IF(K35&lt;M35,N35,IF(K37&gt;M37,J35,IF(K37&lt;M37,N35)))))</f>
        <v>佐伯リベロフットボールクラブ</v>
      </c>
      <c r="K47" s="238">
        <v>0</v>
      </c>
      <c r="L47" s="240" t="s">
        <v>70</v>
      </c>
      <c r="M47" s="238">
        <v>2</v>
      </c>
      <c r="N47" s="243" t="str">
        <f>IF(K38="","②勝ち",IF(K38&gt;M38,J38,IF(K38&lt;M38,N38,IF(K40&gt;M40,J38,IF(K40&lt;M40,N38)))))</f>
        <v>下毛ＦＣ</v>
      </c>
      <c r="O47" s="233" t="s">
        <v>77</v>
      </c>
    </row>
    <row r="48" spans="1:15" ht="18.75" customHeight="1">
      <c r="A48" s="214"/>
      <c r="B48" s="236"/>
      <c r="C48" s="239"/>
      <c r="D48" s="241"/>
      <c r="E48" s="242"/>
      <c r="F48" s="244"/>
      <c r="G48" s="234"/>
      <c r="H48" s="25"/>
      <c r="I48" s="214"/>
      <c r="J48" s="236"/>
      <c r="K48" s="239"/>
      <c r="L48" s="241"/>
      <c r="M48" s="242"/>
      <c r="N48" s="244"/>
      <c r="O48" s="234"/>
    </row>
    <row r="49" spans="1:15" ht="18.75" customHeight="1">
      <c r="A49" s="215"/>
      <c r="B49" s="237"/>
      <c r="C49" s="47"/>
      <c r="D49" s="47" t="s">
        <v>72</v>
      </c>
      <c r="E49" s="47"/>
      <c r="F49" s="245"/>
      <c r="G49" s="234"/>
      <c r="H49" s="25"/>
      <c r="I49" s="215"/>
      <c r="J49" s="237"/>
      <c r="K49" s="47"/>
      <c r="L49" s="47" t="s">
        <v>72</v>
      </c>
      <c r="M49" s="47"/>
      <c r="N49" s="245"/>
      <c r="O49" s="234"/>
    </row>
    <row r="50" spans="1:15" ht="18.75" customHeight="1">
      <c r="A50" s="211" t="s">
        <v>518</v>
      </c>
      <c r="B50" s="235" t="str">
        <f>IF(C41="","③勝ち",IF(C41&gt;E41,B41,IF(C41&lt;E41,F41,IF(C43&gt;E43,B41,IF(C43&lt;E43,F41)))))</f>
        <v>鶴居ＳＳＳ</v>
      </c>
      <c r="C50" s="238">
        <v>0</v>
      </c>
      <c r="D50" s="240" t="s">
        <v>70</v>
      </c>
      <c r="E50" s="238">
        <v>1</v>
      </c>
      <c r="F50" s="243" t="str">
        <f>IF(C44="","④勝ち",IF(C44&gt;E44,B44,IF(C44&lt;E44,F44,IF(C46&gt;E46,B44,IF(C46&lt;E46,F44)))))</f>
        <v>ドリームキッズサッカークラブ</v>
      </c>
      <c r="G50" s="233" t="s">
        <v>75</v>
      </c>
      <c r="I50" s="211" t="s">
        <v>526</v>
      </c>
      <c r="J50" s="235" t="str">
        <f>IF(K41="","③勝ち",IF(K41&gt;M41,J41,IF(K41&lt;M41,N41,IF(K43&gt;M43,J41,IF(K43&lt;M43,N41)))))</f>
        <v>ＦＣ　ＲＥＧＡＴＥ</v>
      </c>
      <c r="K50" s="238">
        <v>1</v>
      </c>
      <c r="L50" s="240" t="s">
        <v>70</v>
      </c>
      <c r="M50" s="238">
        <v>2</v>
      </c>
      <c r="N50" s="243" t="str">
        <f>IF(K44="","④勝ち",IF(K44&gt;M44,J44,IF(K44&lt;M44,N44,IF(K46&gt;M46,J44,IF(K46&lt;M46,N44)))))</f>
        <v>大分トリニータＵ－１２</v>
      </c>
      <c r="O50" s="233" t="s">
        <v>75</v>
      </c>
    </row>
    <row r="51" spans="1:15" ht="18.75" customHeight="1">
      <c r="A51" s="214"/>
      <c r="B51" s="236"/>
      <c r="C51" s="239"/>
      <c r="D51" s="241"/>
      <c r="E51" s="242"/>
      <c r="F51" s="244"/>
      <c r="G51" s="234"/>
      <c r="I51" s="214"/>
      <c r="J51" s="236"/>
      <c r="K51" s="239"/>
      <c r="L51" s="241"/>
      <c r="M51" s="242"/>
      <c r="N51" s="244"/>
      <c r="O51" s="234"/>
    </row>
    <row r="52" spans="1:15" ht="18.75" customHeight="1">
      <c r="A52" s="215"/>
      <c r="B52" s="237"/>
      <c r="C52" s="47"/>
      <c r="D52" s="47" t="s">
        <v>72</v>
      </c>
      <c r="E52" s="47"/>
      <c r="F52" s="245"/>
      <c r="G52" s="234"/>
      <c r="I52" s="215"/>
      <c r="J52" s="237"/>
      <c r="K52" s="47"/>
      <c r="L52" s="47" t="s">
        <v>72</v>
      </c>
      <c r="M52" s="47"/>
      <c r="N52" s="245"/>
      <c r="O52" s="234"/>
    </row>
    <row r="53" ht="18.75" customHeight="1"/>
    <row r="54" ht="18.75" customHeight="1"/>
    <row r="55" spans="1:15" ht="18.75" customHeight="1">
      <c r="A55" s="24" t="s">
        <v>68</v>
      </c>
      <c r="B55" s="25" t="str">
        <f>B7</f>
        <v>津・臼Ⅱ</v>
      </c>
      <c r="C55" s="231" t="str">
        <f>D7</f>
        <v>吉四六ﾗﾝﾄﾞ陸上競技場</v>
      </c>
      <c r="D55" s="231"/>
      <c r="E55" s="231"/>
      <c r="F55" s="231"/>
      <c r="G55" s="25" t="s">
        <v>69</v>
      </c>
      <c r="I55" s="24" t="s">
        <v>68</v>
      </c>
      <c r="J55" s="25" t="str">
        <f>J7</f>
        <v>別府Ⅱ</v>
      </c>
      <c r="K55" s="231" t="str">
        <f>L7</f>
        <v>実相寺ｻｯｶｰ競技場(人工芝)</v>
      </c>
      <c r="L55" s="231"/>
      <c r="M55" s="231"/>
      <c r="N55" s="231"/>
      <c r="O55" s="25" t="s">
        <v>69</v>
      </c>
    </row>
    <row r="56" spans="1:15" ht="18.75" customHeight="1">
      <c r="A56" s="211" t="s">
        <v>491</v>
      </c>
      <c r="B56" s="216" t="str">
        <f>tournament!B65</f>
        <v>ＭＳＳ　Ｕ－１２</v>
      </c>
      <c r="C56" s="224">
        <v>7</v>
      </c>
      <c r="D56" s="226" t="s">
        <v>70</v>
      </c>
      <c r="E56" s="224">
        <v>0</v>
      </c>
      <c r="F56" s="220" t="str">
        <f>tournament!B69</f>
        <v>西の台ＪＦＣ</v>
      </c>
      <c r="G56" s="233" t="s">
        <v>71</v>
      </c>
      <c r="H56" s="25"/>
      <c r="I56" s="211" t="s">
        <v>507</v>
      </c>
      <c r="J56" s="216" t="str">
        <f>tournament!AO65</f>
        <v>Ｓｈｙｎｔ　ＦＣ</v>
      </c>
      <c r="K56" s="224">
        <v>4</v>
      </c>
      <c r="L56" s="226" t="s">
        <v>70</v>
      </c>
      <c r="M56" s="224">
        <v>0</v>
      </c>
      <c r="N56" s="220" t="str">
        <f>tournament!AO69</f>
        <v>大平山アソシエーション式フットボールクラブ</v>
      </c>
      <c r="O56" s="233" t="s">
        <v>71</v>
      </c>
    </row>
    <row r="57" spans="1:15" ht="18.75" customHeight="1">
      <c r="A57" s="214"/>
      <c r="B57" s="217"/>
      <c r="C57" s="239"/>
      <c r="D57" s="227"/>
      <c r="E57" s="228"/>
      <c r="F57" s="221"/>
      <c r="G57" s="234"/>
      <c r="H57" s="25"/>
      <c r="I57" s="214"/>
      <c r="J57" s="217"/>
      <c r="K57" s="246"/>
      <c r="L57" s="227"/>
      <c r="M57" s="228"/>
      <c r="N57" s="221"/>
      <c r="O57" s="234"/>
    </row>
    <row r="58" spans="1:15" ht="18.75" customHeight="1">
      <c r="A58" s="215"/>
      <c r="B58" s="223"/>
      <c r="C58" s="26"/>
      <c r="D58" s="26" t="s">
        <v>72</v>
      </c>
      <c r="E58" s="26"/>
      <c r="F58" s="222"/>
      <c r="G58" s="234"/>
      <c r="H58" s="25"/>
      <c r="I58" s="215"/>
      <c r="J58" s="223"/>
      <c r="K58" s="26"/>
      <c r="L58" s="26" t="s">
        <v>72</v>
      </c>
      <c r="M58" s="26"/>
      <c r="N58" s="222"/>
      <c r="O58" s="234"/>
    </row>
    <row r="59" spans="1:15" ht="18.75" customHeight="1">
      <c r="A59" s="211" t="s">
        <v>492</v>
      </c>
      <c r="B59" s="216" t="str">
        <f>tournament!B71</f>
        <v>日出サッカースポーツ少年団</v>
      </c>
      <c r="C59" s="224">
        <v>0</v>
      </c>
      <c r="D59" s="226" t="s">
        <v>70</v>
      </c>
      <c r="E59" s="224">
        <v>4</v>
      </c>
      <c r="F59" s="220" t="str">
        <f>tournament!B75</f>
        <v>市浜レッドソックス</v>
      </c>
      <c r="G59" s="233" t="s">
        <v>73</v>
      </c>
      <c r="H59" s="25"/>
      <c r="I59" s="211" t="s">
        <v>508</v>
      </c>
      <c r="J59" s="216" t="str">
        <f>tournament!AO73</f>
        <v>武蔵オークスサッカークラブ</v>
      </c>
      <c r="K59" s="224">
        <v>0</v>
      </c>
      <c r="L59" s="226" t="s">
        <v>70</v>
      </c>
      <c r="M59" s="224">
        <v>6</v>
      </c>
      <c r="N59" s="220" t="str">
        <f>tournament!AO75</f>
        <v>判田サッカースポーツ少年団</v>
      </c>
      <c r="O59" s="233" t="s">
        <v>73</v>
      </c>
    </row>
    <row r="60" spans="1:15" ht="18.75" customHeight="1">
      <c r="A60" s="214"/>
      <c r="B60" s="217"/>
      <c r="C60" s="239"/>
      <c r="D60" s="227"/>
      <c r="E60" s="228"/>
      <c r="F60" s="221"/>
      <c r="G60" s="234"/>
      <c r="H60" s="25"/>
      <c r="I60" s="214"/>
      <c r="J60" s="217"/>
      <c r="K60" s="246"/>
      <c r="L60" s="227"/>
      <c r="M60" s="228"/>
      <c r="N60" s="221"/>
      <c r="O60" s="234"/>
    </row>
    <row r="61" spans="1:15" ht="18.75" customHeight="1">
      <c r="A61" s="215"/>
      <c r="B61" s="223"/>
      <c r="C61" s="26"/>
      <c r="D61" s="26" t="s">
        <v>72</v>
      </c>
      <c r="E61" s="26"/>
      <c r="F61" s="222"/>
      <c r="G61" s="234"/>
      <c r="H61" s="25"/>
      <c r="I61" s="215"/>
      <c r="J61" s="223"/>
      <c r="K61" s="26"/>
      <c r="L61" s="26" t="s">
        <v>72</v>
      </c>
      <c r="M61" s="26"/>
      <c r="N61" s="222"/>
      <c r="O61" s="234"/>
    </row>
    <row r="62" spans="1:15" ht="18.75" customHeight="1">
      <c r="A62" s="211" t="s">
        <v>493</v>
      </c>
      <c r="B62" s="216" t="str">
        <f>tournament!B77</f>
        <v>鶴岡Ｓ―ｐｌａｙ・ＭＩＮＡＭＩ</v>
      </c>
      <c r="C62" s="224">
        <v>0</v>
      </c>
      <c r="D62" s="226" t="s">
        <v>70</v>
      </c>
      <c r="E62" s="224">
        <v>1</v>
      </c>
      <c r="F62" s="220" t="str">
        <f>tournament!B79</f>
        <v>ＦＣ中津ジュニア</v>
      </c>
      <c r="G62" s="233" t="s">
        <v>74</v>
      </c>
      <c r="H62" s="25"/>
      <c r="I62" s="211" t="s">
        <v>509</v>
      </c>
      <c r="J62" s="216" t="str">
        <f>tournament!AO77</f>
        <v>明治北ＳＳＣ</v>
      </c>
      <c r="K62" s="224">
        <v>3</v>
      </c>
      <c r="L62" s="226" t="s">
        <v>70</v>
      </c>
      <c r="M62" s="224">
        <v>0</v>
      </c>
      <c r="N62" s="220" t="str">
        <f>tournament!AO81</f>
        <v>南大分サッカー少年団</v>
      </c>
      <c r="O62" s="233" t="s">
        <v>74</v>
      </c>
    </row>
    <row r="63" spans="1:15" ht="18.75" customHeight="1">
      <c r="A63" s="214"/>
      <c r="B63" s="217"/>
      <c r="C63" s="239"/>
      <c r="D63" s="227"/>
      <c r="E63" s="228"/>
      <c r="F63" s="221"/>
      <c r="G63" s="234"/>
      <c r="H63" s="25"/>
      <c r="I63" s="214"/>
      <c r="J63" s="217"/>
      <c r="K63" s="246"/>
      <c r="L63" s="227"/>
      <c r="M63" s="228"/>
      <c r="N63" s="221"/>
      <c r="O63" s="234"/>
    </row>
    <row r="64" spans="1:15" ht="18.75" customHeight="1">
      <c r="A64" s="215"/>
      <c r="B64" s="223"/>
      <c r="C64" s="26"/>
      <c r="D64" s="26" t="s">
        <v>72</v>
      </c>
      <c r="E64" s="26"/>
      <c r="F64" s="222"/>
      <c r="G64" s="234"/>
      <c r="H64" s="25"/>
      <c r="I64" s="215"/>
      <c r="J64" s="223"/>
      <c r="K64" s="26"/>
      <c r="L64" s="26" t="s">
        <v>72</v>
      </c>
      <c r="M64" s="26"/>
      <c r="N64" s="222"/>
      <c r="O64" s="234"/>
    </row>
    <row r="65" spans="1:15" ht="18.75" customHeight="1">
      <c r="A65" s="211" t="s">
        <v>494</v>
      </c>
      <c r="B65" s="216" t="str">
        <f>tournament!B83</f>
        <v>カティオーラフットボールクラブ　松岡</v>
      </c>
      <c r="C65" s="224">
        <v>7</v>
      </c>
      <c r="D65" s="226" t="s">
        <v>70</v>
      </c>
      <c r="E65" s="224">
        <v>0</v>
      </c>
      <c r="F65" s="220" t="str">
        <f>tournament!B87</f>
        <v>八坂少年サッカークラブ</v>
      </c>
      <c r="G65" s="233" t="s">
        <v>76</v>
      </c>
      <c r="H65" s="25"/>
      <c r="I65" s="211" t="s">
        <v>510</v>
      </c>
      <c r="J65" s="216" t="str">
        <f>tournament!AO83</f>
        <v>田尻サッカースポーツ少年団</v>
      </c>
      <c r="K65" s="224">
        <v>0</v>
      </c>
      <c r="L65" s="226" t="s">
        <v>70</v>
      </c>
      <c r="M65" s="224">
        <v>4</v>
      </c>
      <c r="N65" s="220" t="str">
        <f>tournament!AO87</f>
        <v>スマイス・セレソン</v>
      </c>
      <c r="O65" s="233" t="s">
        <v>76</v>
      </c>
    </row>
    <row r="66" spans="1:15" ht="18.75" customHeight="1">
      <c r="A66" s="214"/>
      <c r="B66" s="217"/>
      <c r="C66" s="239"/>
      <c r="D66" s="227"/>
      <c r="E66" s="228"/>
      <c r="F66" s="221"/>
      <c r="G66" s="234"/>
      <c r="H66" s="25"/>
      <c r="I66" s="214"/>
      <c r="J66" s="217"/>
      <c r="K66" s="246"/>
      <c r="L66" s="227"/>
      <c r="M66" s="228"/>
      <c r="N66" s="221"/>
      <c r="O66" s="234"/>
    </row>
    <row r="67" spans="1:15" ht="18.75" customHeight="1">
      <c r="A67" s="215"/>
      <c r="B67" s="223"/>
      <c r="C67" s="26"/>
      <c r="D67" s="26" t="s">
        <v>72</v>
      </c>
      <c r="E67" s="26"/>
      <c r="F67" s="222"/>
      <c r="G67" s="234"/>
      <c r="H67" s="25"/>
      <c r="I67" s="215"/>
      <c r="J67" s="223"/>
      <c r="K67" s="26"/>
      <c r="L67" s="26" t="s">
        <v>72</v>
      </c>
      <c r="M67" s="26"/>
      <c r="N67" s="222"/>
      <c r="O67" s="234"/>
    </row>
    <row r="68" spans="1:15" ht="18.75" customHeight="1">
      <c r="A68" s="211" t="s">
        <v>519</v>
      </c>
      <c r="B68" s="235" t="str">
        <f>IF(C56="","①勝ち",IF(C56&gt;E56,B56,IF(C56&lt;E56,F56,IF(C58&gt;E58,B56,IF(C58&lt;E58,F56)))))</f>
        <v>ＭＳＳ　Ｕ－１２</v>
      </c>
      <c r="C68" s="238">
        <v>0</v>
      </c>
      <c r="D68" s="240" t="s">
        <v>70</v>
      </c>
      <c r="E68" s="238">
        <v>0</v>
      </c>
      <c r="F68" s="243" t="str">
        <f>IF(C59="","②勝ち",IF(C59&gt;E59,B59,IF(C59&lt;E59,F59,IF(C61&gt;E61,B59,IF(C61&lt;E61,F59)))))</f>
        <v>市浜レッドソックス</v>
      </c>
      <c r="G68" s="233" t="s">
        <v>77</v>
      </c>
      <c r="H68" s="25"/>
      <c r="I68" s="211" t="s">
        <v>527</v>
      </c>
      <c r="J68" s="235" t="str">
        <f>IF(K56="","①勝ち",IF(K56&gt;M56,J56,IF(K56&lt;M56,N56,IF(K58&gt;M58,J56,IF(K58&lt;M58,N56)))))</f>
        <v>Ｓｈｙｎｔ　ＦＣ</v>
      </c>
      <c r="K68" s="238">
        <v>0</v>
      </c>
      <c r="L68" s="240" t="s">
        <v>70</v>
      </c>
      <c r="M68" s="238">
        <v>1</v>
      </c>
      <c r="N68" s="243" t="str">
        <f>IF(K59="","②勝ち",IF(K59&gt;M59,J59,IF(K59&lt;M59,N59,IF(K61&gt;M61,J59,IF(K61&lt;M61,N59)))))</f>
        <v>判田サッカースポーツ少年団</v>
      </c>
      <c r="O68" s="233" t="s">
        <v>77</v>
      </c>
    </row>
    <row r="69" spans="1:15" ht="18.75" customHeight="1">
      <c r="A69" s="214"/>
      <c r="B69" s="236"/>
      <c r="C69" s="239"/>
      <c r="D69" s="241"/>
      <c r="E69" s="242"/>
      <c r="F69" s="244"/>
      <c r="G69" s="234"/>
      <c r="H69" s="25"/>
      <c r="I69" s="214"/>
      <c r="J69" s="236"/>
      <c r="K69" s="239"/>
      <c r="L69" s="241"/>
      <c r="M69" s="242"/>
      <c r="N69" s="244"/>
      <c r="O69" s="234"/>
    </row>
    <row r="70" spans="1:15" ht="18.75" customHeight="1">
      <c r="A70" s="215"/>
      <c r="B70" s="237"/>
      <c r="C70" s="47">
        <v>2</v>
      </c>
      <c r="D70" s="47" t="s">
        <v>72</v>
      </c>
      <c r="E70" s="47">
        <v>1</v>
      </c>
      <c r="F70" s="245"/>
      <c r="G70" s="234"/>
      <c r="H70" s="25"/>
      <c r="I70" s="215"/>
      <c r="J70" s="237"/>
      <c r="K70" s="47"/>
      <c r="L70" s="47" t="s">
        <v>72</v>
      </c>
      <c r="M70" s="47"/>
      <c r="N70" s="245"/>
      <c r="O70" s="234"/>
    </row>
    <row r="71" spans="1:15" ht="18.75" customHeight="1">
      <c r="A71" s="211" t="s">
        <v>520</v>
      </c>
      <c r="B71" s="235" t="str">
        <f>IF(C62="","③勝ち",IF(C62&gt;E62,B62,IF(C62&lt;E62,F62,IF(C64&gt;E64,B62,IF(C64&lt;E64,F62)))))</f>
        <v>ＦＣ中津ジュニア</v>
      </c>
      <c r="C71" s="238">
        <v>2</v>
      </c>
      <c r="D71" s="240" t="s">
        <v>70</v>
      </c>
      <c r="E71" s="238">
        <v>1</v>
      </c>
      <c r="F71" s="243" t="str">
        <f>IF(C65="","④勝ち",IF(C65&gt;E65,B65,IF(C65&lt;E65,F65,IF(C67&gt;E67,B65,IF(C67&lt;E67,F65)))))</f>
        <v>カティオーラフットボールクラブ　松岡</v>
      </c>
      <c r="G71" s="233" t="s">
        <v>75</v>
      </c>
      <c r="I71" s="211" t="s">
        <v>528</v>
      </c>
      <c r="J71" s="235" t="str">
        <f>IF(K62="","③勝ち",IF(K62&gt;M62,J62,IF(K62&lt;M62,N62,IF(K64&gt;M64,J62,IF(K64&lt;M64,N62)))))</f>
        <v>明治北ＳＳＣ</v>
      </c>
      <c r="K71" s="238">
        <v>6</v>
      </c>
      <c r="L71" s="240" t="s">
        <v>70</v>
      </c>
      <c r="M71" s="238">
        <v>2</v>
      </c>
      <c r="N71" s="243" t="str">
        <f>IF(K65="","④勝ち",IF(K65&gt;M65,J65,IF(K65&lt;M65,N65,IF(K67&gt;M67,J65,IF(K67&lt;M67,N65)))))</f>
        <v>スマイス・セレソン</v>
      </c>
      <c r="O71" s="233" t="s">
        <v>75</v>
      </c>
    </row>
    <row r="72" spans="1:15" ht="18.75" customHeight="1">
      <c r="A72" s="214"/>
      <c r="B72" s="236"/>
      <c r="C72" s="239"/>
      <c r="D72" s="241"/>
      <c r="E72" s="242"/>
      <c r="F72" s="244"/>
      <c r="G72" s="234"/>
      <c r="I72" s="214"/>
      <c r="J72" s="236"/>
      <c r="K72" s="239"/>
      <c r="L72" s="241"/>
      <c r="M72" s="242"/>
      <c r="N72" s="244"/>
      <c r="O72" s="234"/>
    </row>
    <row r="73" spans="1:15" ht="18.75" customHeight="1">
      <c r="A73" s="215"/>
      <c r="B73" s="237"/>
      <c r="C73" s="47"/>
      <c r="D73" s="47" t="s">
        <v>72</v>
      </c>
      <c r="E73" s="47"/>
      <c r="F73" s="245"/>
      <c r="G73" s="234"/>
      <c r="I73" s="215"/>
      <c r="J73" s="237"/>
      <c r="K73" s="47"/>
      <c r="L73" s="47" t="s">
        <v>72</v>
      </c>
      <c r="M73" s="47"/>
      <c r="N73" s="245"/>
      <c r="O73" s="234"/>
    </row>
    <row r="74" ht="18.75" customHeight="1"/>
    <row r="75" ht="18.75" customHeight="1"/>
    <row r="76" spans="1:15" ht="18.75" customHeight="1">
      <c r="A76" s="24" t="s">
        <v>68</v>
      </c>
      <c r="B76" s="25" t="str">
        <f>B8</f>
        <v>日田Ⅱ</v>
      </c>
      <c r="C76" s="231" t="str">
        <f>D8</f>
        <v>玖珠町総合運動公園陸上競技場</v>
      </c>
      <c r="D76" s="231"/>
      <c r="E76" s="231"/>
      <c r="F76" s="231"/>
      <c r="G76" s="25" t="s">
        <v>69</v>
      </c>
      <c r="I76" s="24" t="s">
        <v>68</v>
      </c>
      <c r="J76" s="25" t="str">
        <f>J8</f>
        <v>豊肥Ⅱ</v>
      </c>
      <c r="K76" s="231" t="str">
        <f>L8</f>
        <v>大野総合運動公園</v>
      </c>
      <c r="L76" s="231"/>
      <c r="M76" s="231"/>
      <c r="N76" s="231"/>
      <c r="O76" s="25" t="s">
        <v>69</v>
      </c>
    </row>
    <row r="77" spans="1:15" ht="18.75" customHeight="1">
      <c r="A77" s="211" t="s">
        <v>495</v>
      </c>
      <c r="B77" s="216" t="str">
        <f>tournament!B89</f>
        <v>ＦＣ　ＵＮＩＴＥ</v>
      </c>
      <c r="C77" s="224">
        <v>1</v>
      </c>
      <c r="D77" s="226" t="s">
        <v>70</v>
      </c>
      <c r="E77" s="224">
        <v>2</v>
      </c>
      <c r="F77" s="220" t="str">
        <f>tournament!B91</f>
        <v>ヴィンクラッソ大分ＦＣジュニア</v>
      </c>
      <c r="G77" s="233" t="s">
        <v>71</v>
      </c>
      <c r="H77" s="25"/>
      <c r="I77" s="211" t="s">
        <v>511</v>
      </c>
      <c r="J77" s="216" t="str">
        <f>tournament!AO89</f>
        <v>アトレチコエラン横瀬</v>
      </c>
      <c r="K77" s="224">
        <v>0</v>
      </c>
      <c r="L77" s="226" t="s">
        <v>70</v>
      </c>
      <c r="M77" s="224">
        <v>0</v>
      </c>
      <c r="N77" s="220" t="str">
        <f>tournament!AO91</f>
        <v>明野東サッカースポーツ少年団</v>
      </c>
      <c r="O77" s="233" t="s">
        <v>71</v>
      </c>
    </row>
    <row r="78" spans="1:15" ht="18.75" customHeight="1">
      <c r="A78" s="214"/>
      <c r="B78" s="217"/>
      <c r="C78" s="246"/>
      <c r="D78" s="227"/>
      <c r="E78" s="228"/>
      <c r="F78" s="221"/>
      <c r="G78" s="234"/>
      <c r="H78" s="25"/>
      <c r="I78" s="214"/>
      <c r="J78" s="217"/>
      <c r="K78" s="246"/>
      <c r="L78" s="227"/>
      <c r="M78" s="228"/>
      <c r="N78" s="221"/>
      <c r="O78" s="234"/>
    </row>
    <row r="79" spans="1:15" ht="18.75" customHeight="1">
      <c r="A79" s="215"/>
      <c r="B79" s="223"/>
      <c r="C79" s="26"/>
      <c r="D79" s="26" t="s">
        <v>72</v>
      </c>
      <c r="E79" s="26"/>
      <c r="F79" s="222"/>
      <c r="G79" s="234"/>
      <c r="H79" s="25"/>
      <c r="I79" s="215"/>
      <c r="J79" s="223"/>
      <c r="K79" s="26">
        <v>3</v>
      </c>
      <c r="L79" s="26" t="s">
        <v>72</v>
      </c>
      <c r="M79" s="26">
        <v>1</v>
      </c>
      <c r="N79" s="222"/>
      <c r="O79" s="234"/>
    </row>
    <row r="80" spans="1:15" ht="18.75" customHeight="1">
      <c r="A80" s="211" t="s">
        <v>496</v>
      </c>
      <c r="B80" s="216" t="str">
        <f>tournament!B95</f>
        <v>滝尾下郡サッカースポーツ少年団</v>
      </c>
      <c r="C80" s="224">
        <v>1</v>
      </c>
      <c r="D80" s="226" t="s">
        <v>70</v>
      </c>
      <c r="E80" s="224">
        <v>6</v>
      </c>
      <c r="F80" s="220" t="str">
        <f>tournament!B99</f>
        <v>ＦＣアリアーレ</v>
      </c>
      <c r="G80" s="233" t="s">
        <v>73</v>
      </c>
      <c r="H80" s="25"/>
      <c r="I80" s="211" t="s">
        <v>512</v>
      </c>
      <c r="J80" s="216" t="str">
        <f>tournament!AO97</f>
        <v>中津豊南フットボールクラブ</v>
      </c>
      <c r="K80" s="224">
        <v>0</v>
      </c>
      <c r="L80" s="226" t="s">
        <v>70</v>
      </c>
      <c r="M80" s="224">
        <v>2</v>
      </c>
      <c r="N80" s="220" t="str">
        <f>tournament!AO99</f>
        <v>ブルーウイングフットボールクラブ</v>
      </c>
      <c r="O80" s="233" t="s">
        <v>73</v>
      </c>
    </row>
    <row r="81" spans="1:15" ht="18.75" customHeight="1">
      <c r="A81" s="214"/>
      <c r="B81" s="217"/>
      <c r="C81" s="246"/>
      <c r="D81" s="227"/>
      <c r="E81" s="228"/>
      <c r="F81" s="221"/>
      <c r="G81" s="234"/>
      <c r="H81" s="25"/>
      <c r="I81" s="214"/>
      <c r="J81" s="217"/>
      <c r="K81" s="246"/>
      <c r="L81" s="227"/>
      <c r="M81" s="228"/>
      <c r="N81" s="221"/>
      <c r="O81" s="234"/>
    </row>
    <row r="82" spans="1:15" ht="18.75" customHeight="1">
      <c r="A82" s="215"/>
      <c r="B82" s="223"/>
      <c r="C82" s="26"/>
      <c r="D82" s="26" t="s">
        <v>72</v>
      </c>
      <c r="E82" s="26"/>
      <c r="F82" s="222"/>
      <c r="G82" s="234"/>
      <c r="H82" s="25"/>
      <c r="I82" s="215"/>
      <c r="J82" s="223"/>
      <c r="K82" s="26"/>
      <c r="L82" s="26" t="s">
        <v>72</v>
      </c>
      <c r="M82" s="26"/>
      <c r="N82" s="222"/>
      <c r="O82" s="234"/>
    </row>
    <row r="83" spans="1:15" ht="18.75" customHeight="1">
      <c r="A83" s="211" t="s">
        <v>497</v>
      </c>
      <c r="B83" s="216" t="str">
        <f>tournament!B101</f>
        <v>カティオーラフットボールクラブＵ－１２</v>
      </c>
      <c r="C83" s="224">
        <v>10</v>
      </c>
      <c r="D83" s="226" t="s">
        <v>70</v>
      </c>
      <c r="E83" s="224">
        <v>0</v>
      </c>
      <c r="F83" s="220" t="str">
        <f>tournament!B105</f>
        <v>四日市南ＳＳＣ</v>
      </c>
      <c r="G83" s="233" t="s">
        <v>74</v>
      </c>
      <c r="H83" s="25"/>
      <c r="I83" s="211" t="s">
        <v>513</v>
      </c>
      <c r="J83" s="216" t="str">
        <f>tournament!AO101</f>
        <v>きつきＦＣ</v>
      </c>
      <c r="K83" s="224">
        <v>1</v>
      </c>
      <c r="L83" s="226" t="s">
        <v>70</v>
      </c>
      <c r="M83" s="224">
        <v>1</v>
      </c>
      <c r="N83" s="220" t="str">
        <f>tournament!AO103</f>
        <v>鶴見ジュニアサッカークラブ</v>
      </c>
      <c r="O83" s="233" t="s">
        <v>74</v>
      </c>
    </row>
    <row r="84" spans="1:15" ht="18.75" customHeight="1">
      <c r="A84" s="214"/>
      <c r="B84" s="217"/>
      <c r="C84" s="246"/>
      <c r="D84" s="227"/>
      <c r="E84" s="228"/>
      <c r="F84" s="221"/>
      <c r="G84" s="234"/>
      <c r="H84" s="25"/>
      <c r="I84" s="214"/>
      <c r="J84" s="217"/>
      <c r="K84" s="246"/>
      <c r="L84" s="227"/>
      <c r="M84" s="228"/>
      <c r="N84" s="221"/>
      <c r="O84" s="234"/>
    </row>
    <row r="85" spans="1:15" ht="18.75" customHeight="1">
      <c r="A85" s="215"/>
      <c r="B85" s="223"/>
      <c r="C85" s="26"/>
      <c r="D85" s="26" t="s">
        <v>72</v>
      </c>
      <c r="E85" s="26"/>
      <c r="F85" s="222"/>
      <c r="G85" s="234"/>
      <c r="H85" s="25"/>
      <c r="I85" s="215"/>
      <c r="J85" s="223"/>
      <c r="K85" s="26">
        <v>3</v>
      </c>
      <c r="L85" s="26" t="s">
        <v>72</v>
      </c>
      <c r="M85" s="26">
        <v>1</v>
      </c>
      <c r="N85" s="222"/>
      <c r="O85" s="234"/>
    </row>
    <row r="86" spans="1:15" ht="18.75" customHeight="1">
      <c r="A86" s="211" t="s">
        <v>498</v>
      </c>
      <c r="B86" s="216" t="str">
        <f>tournament!B109</f>
        <v>別保ＳＦＣ</v>
      </c>
      <c r="C86" s="224">
        <v>2</v>
      </c>
      <c r="D86" s="226" t="s">
        <v>70</v>
      </c>
      <c r="E86" s="224">
        <v>0</v>
      </c>
      <c r="F86" s="220" t="str">
        <f>tournament!B111</f>
        <v>中津沖代ＪＳＣ</v>
      </c>
      <c r="G86" s="233" t="s">
        <v>76</v>
      </c>
      <c r="H86" s="25"/>
      <c r="I86" s="211" t="s">
        <v>514</v>
      </c>
      <c r="J86" s="216" t="str">
        <f>tournament!AO108</f>
        <v>ヴェルスパ大分　Ｕ－１２</v>
      </c>
      <c r="K86" s="224">
        <v>4</v>
      </c>
      <c r="L86" s="226" t="s">
        <v>70</v>
      </c>
      <c r="M86" s="224">
        <v>1</v>
      </c>
      <c r="N86" s="220" t="str">
        <f>tournament!AO111</f>
        <v>ＦＣ大野</v>
      </c>
      <c r="O86" s="233" t="s">
        <v>76</v>
      </c>
    </row>
    <row r="87" spans="1:15" ht="18.75" customHeight="1">
      <c r="A87" s="214"/>
      <c r="B87" s="217"/>
      <c r="C87" s="246"/>
      <c r="D87" s="227"/>
      <c r="E87" s="228"/>
      <c r="F87" s="221"/>
      <c r="G87" s="234"/>
      <c r="H87" s="25"/>
      <c r="I87" s="214"/>
      <c r="J87" s="217"/>
      <c r="K87" s="246"/>
      <c r="L87" s="227"/>
      <c r="M87" s="228"/>
      <c r="N87" s="221"/>
      <c r="O87" s="234"/>
    </row>
    <row r="88" spans="1:15" ht="18.75" customHeight="1">
      <c r="A88" s="215"/>
      <c r="B88" s="223"/>
      <c r="C88" s="26"/>
      <c r="D88" s="26" t="s">
        <v>72</v>
      </c>
      <c r="E88" s="26"/>
      <c r="F88" s="222"/>
      <c r="G88" s="234"/>
      <c r="H88" s="25"/>
      <c r="I88" s="215"/>
      <c r="J88" s="223"/>
      <c r="K88" s="26"/>
      <c r="L88" s="26" t="s">
        <v>72</v>
      </c>
      <c r="M88" s="26"/>
      <c r="N88" s="222"/>
      <c r="O88" s="234"/>
    </row>
    <row r="89" spans="1:15" ht="18.75" customHeight="1">
      <c r="A89" s="211" t="s">
        <v>521</v>
      </c>
      <c r="B89" s="235" t="str">
        <f>IF(C77="","①勝ち",IF(C77&gt;E77,B77,IF(C77&lt;E77,F77,IF(C79&gt;E79,B77,IF(C79&lt;E79,F77)))))</f>
        <v>ヴィンクラッソ大分ＦＣジュニア</v>
      </c>
      <c r="C89" s="238">
        <v>1</v>
      </c>
      <c r="D89" s="240" t="s">
        <v>70</v>
      </c>
      <c r="E89" s="238">
        <v>3</v>
      </c>
      <c r="F89" s="243" t="str">
        <f>IF(C80="","②勝ち",IF(C80&gt;E80,B80,IF(C80&lt;E80,F80,IF(C82&gt;E82,B80,IF(C82&lt;E82,F80)))))</f>
        <v>ＦＣアリアーレ</v>
      </c>
      <c r="G89" s="233" t="s">
        <v>77</v>
      </c>
      <c r="H89" s="25"/>
      <c r="I89" s="211" t="s">
        <v>529</v>
      </c>
      <c r="J89" s="235" t="str">
        <f>IF(K77="","①勝ち",IF(K77&gt;M77,J77,IF(K77&lt;M77,N77,IF(K79&gt;M79,J77,IF(K79&lt;M79,N77)))))</f>
        <v>アトレチコエラン横瀬</v>
      </c>
      <c r="K89" s="238">
        <v>1</v>
      </c>
      <c r="L89" s="240" t="s">
        <v>70</v>
      </c>
      <c r="M89" s="238">
        <v>0</v>
      </c>
      <c r="N89" s="243" t="str">
        <f>IF(K80="","②勝ち",IF(K80&gt;M80,J80,IF(K80&lt;M80,N80,IF(K82&gt;M82,J80,IF(K82&lt;M82,N80)))))</f>
        <v>ブルーウイングフットボールクラブ</v>
      </c>
      <c r="O89" s="233" t="s">
        <v>77</v>
      </c>
    </row>
    <row r="90" spans="1:15" ht="18.75" customHeight="1">
      <c r="A90" s="214"/>
      <c r="B90" s="236"/>
      <c r="C90" s="239"/>
      <c r="D90" s="241"/>
      <c r="E90" s="242"/>
      <c r="F90" s="244"/>
      <c r="G90" s="234"/>
      <c r="H90" s="25"/>
      <c r="I90" s="214"/>
      <c r="J90" s="236"/>
      <c r="K90" s="239"/>
      <c r="L90" s="241"/>
      <c r="M90" s="242"/>
      <c r="N90" s="244"/>
      <c r="O90" s="234"/>
    </row>
    <row r="91" spans="1:15" ht="18.75" customHeight="1">
      <c r="A91" s="215"/>
      <c r="B91" s="237"/>
      <c r="C91" s="47"/>
      <c r="D91" s="47" t="s">
        <v>72</v>
      </c>
      <c r="E91" s="47"/>
      <c r="F91" s="245"/>
      <c r="G91" s="234"/>
      <c r="H91" s="25"/>
      <c r="I91" s="215"/>
      <c r="J91" s="237"/>
      <c r="K91" s="47"/>
      <c r="L91" s="47" t="s">
        <v>72</v>
      </c>
      <c r="M91" s="47"/>
      <c r="N91" s="245"/>
      <c r="O91" s="234"/>
    </row>
    <row r="92" spans="1:15" ht="18.75" customHeight="1">
      <c r="A92" s="211" t="s">
        <v>522</v>
      </c>
      <c r="B92" s="235" t="str">
        <f>IF(C83="","③勝ち",IF(C83&gt;E83,B83,IF(C83&lt;E83,F83,IF(C85&gt;E85,B83,IF(C85&lt;E85,F83)))))</f>
        <v>カティオーラフットボールクラブＵ－１２</v>
      </c>
      <c r="C92" s="238">
        <v>4</v>
      </c>
      <c r="D92" s="240" t="s">
        <v>70</v>
      </c>
      <c r="E92" s="238">
        <v>0</v>
      </c>
      <c r="F92" s="243" t="str">
        <f>IF(C86="","④勝ち",IF(C86&gt;E86,B86,IF(C86&lt;E86,F86,IF(C88&gt;E88,B86,IF(C88&lt;E88,F86)))))</f>
        <v>別保ＳＦＣ</v>
      </c>
      <c r="G92" s="233" t="s">
        <v>75</v>
      </c>
      <c r="I92" s="211" t="s">
        <v>530</v>
      </c>
      <c r="J92" s="235" t="str">
        <f>IF(K83="","③勝ち",IF(K83&gt;M83,J83,IF(K83&lt;M83,N83,IF(K85&gt;M85,J83,IF(K85&lt;M85,N83)))))</f>
        <v>きつきＦＣ</v>
      </c>
      <c r="K92" s="238">
        <v>1</v>
      </c>
      <c r="L92" s="240" t="s">
        <v>70</v>
      </c>
      <c r="M92" s="238">
        <v>2</v>
      </c>
      <c r="N92" s="243" t="str">
        <f>IF(K86="","④勝ち",IF(K86&gt;M86,J86,IF(K86&lt;M86,N86,IF(K88&gt;M88,J86,IF(K88&lt;M88,N86)))))</f>
        <v>ヴェルスパ大分　Ｕ－１２</v>
      </c>
      <c r="O92" s="233" t="s">
        <v>75</v>
      </c>
    </row>
    <row r="93" spans="1:15" ht="18.75" customHeight="1">
      <c r="A93" s="214"/>
      <c r="B93" s="236"/>
      <c r="C93" s="239"/>
      <c r="D93" s="241"/>
      <c r="E93" s="242"/>
      <c r="F93" s="244"/>
      <c r="G93" s="234"/>
      <c r="I93" s="214"/>
      <c r="J93" s="236"/>
      <c r="K93" s="239"/>
      <c r="L93" s="241"/>
      <c r="M93" s="242"/>
      <c r="N93" s="244"/>
      <c r="O93" s="234"/>
    </row>
    <row r="94" spans="1:15" ht="18.75" customHeight="1">
      <c r="A94" s="215"/>
      <c r="B94" s="237"/>
      <c r="C94" s="47"/>
      <c r="D94" s="47" t="s">
        <v>72</v>
      </c>
      <c r="E94" s="47"/>
      <c r="F94" s="245"/>
      <c r="G94" s="234"/>
      <c r="I94" s="215"/>
      <c r="J94" s="237"/>
      <c r="K94" s="47"/>
      <c r="L94" s="47" t="s">
        <v>72</v>
      </c>
      <c r="M94" s="47"/>
      <c r="N94" s="245"/>
      <c r="O94" s="234"/>
    </row>
  </sheetData>
  <sheetProtection/>
  <mergeCells count="346">
    <mergeCell ref="G92:G94"/>
    <mergeCell ref="J92:J94"/>
    <mergeCell ref="K92:K93"/>
    <mergeCell ref="L92:L93"/>
    <mergeCell ref="M92:M93"/>
    <mergeCell ref="N92:N94"/>
    <mergeCell ref="I92:I94"/>
    <mergeCell ref="A92:A94"/>
    <mergeCell ref="B92:B94"/>
    <mergeCell ref="C92:C93"/>
    <mergeCell ref="D92:D93"/>
    <mergeCell ref="E92:E93"/>
    <mergeCell ref="F92:F94"/>
    <mergeCell ref="J89:J91"/>
    <mergeCell ref="K89:K90"/>
    <mergeCell ref="L89:L90"/>
    <mergeCell ref="M89:M90"/>
    <mergeCell ref="O92:O94"/>
    <mergeCell ref="N89:N91"/>
    <mergeCell ref="O89:O91"/>
    <mergeCell ref="N86:N88"/>
    <mergeCell ref="O86:O88"/>
    <mergeCell ref="A89:A91"/>
    <mergeCell ref="B89:B91"/>
    <mergeCell ref="C89:C90"/>
    <mergeCell ref="D89:D90"/>
    <mergeCell ref="E89:E90"/>
    <mergeCell ref="F89:F91"/>
    <mergeCell ref="G89:G91"/>
    <mergeCell ref="I89:I91"/>
    <mergeCell ref="G86:G88"/>
    <mergeCell ref="I86:I88"/>
    <mergeCell ref="J86:J88"/>
    <mergeCell ref="K86:K87"/>
    <mergeCell ref="L86:L87"/>
    <mergeCell ref="M86:M87"/>
    <mergeCell ref="A86:A88"/>
    <mergeCell ref="B86:B88"/>
    <mergeCell ref="C86:C87"/>
    <mergeCell ref="D86:D87"/>
    <mergeCell ref="E86:E87"/>
    <mergeCell ref="F86:F88"/>
    <mergeCell ref="J83:J85"/>
    <mergeCell ref="K83:K84"/>
    <mergeCell ref="L83:L84"/>
    <mergeCell ref="M83:M84"/>
    <mergeCell ref="N83:N85"/>
    <mergeCell ref="O83:O85"/>
    <mergeCell ref="N80:N82"/>
    <mergeCell ref="O80:O82"/>
    <mergeCell ref="A83:A85"/>
    <mergeCell ref="B83:B85"/>
    <mergeCell ref="C83:C84"/>
    <mergeCell ref="D83:D84"/>
    <mergeCell ref="E83:E84"/>
    <mergeCell ref="F83:F85"/>
    <mergeCell ref="G83:G85"/>
    <mergeCell ref="I83:I85"/>
    <mergeCell ref="G80:G82"/>
    <mergeCell ref="I80:I82"/>
    <mergeCell ref="J80:J82"/>
    <mergeCell ref="K80:K81"/>
    <mergeCell ref="L80:L81"/>
    <mergeCell ref="M80:M81"/>
    <mergeCell ref="A80:A82"/>
    <mergeCell ref="B80:B82"/>
    <mergeCell ref="C80:C81"/>
    <mergeCell ref="D80:D81"/>
    <mergeCell ref="E80:E81"/>
    <mergeCell ref="F80:F82"/>
    <mergeCell ref="J77:J79"/>
    <mergeCell ref="K77:K78"/>
    <mergeCell ref="L77:L78"/>
    <mergeCell ref="M77:M78"/>
    <mergeCell ref="N77:N79"/>
    <mergeCell ref="O77:O79"/>
    <mergeCell ref="C76:F76"/>
    <mergeCell ref="K76:N76"/>
    <mergeCell ref="A77:A79"/>
    <mergeCell ref="B77:B79"/>
    <mergeCell ref="C77:C78"/>
    <mergeCell ref="D77:D78"/>
    <mergeCell ref="E77:E78"/>
    <mergeCell ref="F77:F79"/>
    <mergeCell ref="G77:G79"/>
    <mergeCell ref="I77:I79"/>
    <mergeCell ref="J71:J73"/>
    <mergeCell ref="K71:K72"/>
    <mergeCell ref="L71:L72"/>
    <mergeCell ref="M71:M72"/>
    <mergeCell ref="N71:N73"/>
    <mergeCell ref="O71:O73"/>
    <mergeCell ref="N68:N70"/>
    <mergeCell ref="O68:O70"/>
    <mergeCell ref="A71:A73"/>
    <mergeCell ref="B71:B73"/>
    <mergeCell ref="C71:C72"/>
    <mergeCell ref="D71:D72"/>
    <mergeCell ref="E71:E72"/>
    <mergeCell ref="F71:F73"/>
    <mergeCell ref="G71:G73"/>
    <mergeCell ref="I71:I73"/>
    <mergeCell ref="G68:G70"/>
    <mergeCell ref="I68:I70"/>
    <mergeCell ref="J68:J70"/>
    <mergeCell ref="K68:K69"/>
    <mergeCell ref="L68:L69"/>
    <mergeCell ref="M68:M69"/>
    <mergeCell ref="A68:A70"/>
    <mergeCell ref="B68:B70"/>
    <mergeCell ref="C68:C69"/>
    <mergeCell ref="D68:D69"/>
    <mergeCell ref="E68:E69"/>
    <mergeCell ref="F68:F70"/>
    <mergeCell ref="J65:J67"/>
    <mergeCell ref="K65:K66"/>
    <mergeCell ref="L65:L66"/>
    <mergeCell ref="M65:M66"/>
    <mergeCell ref="N65:N67"/>
    <mergeCell ref="O65:O67"/>
    <mergeCell ref="N62:N64"/>
    <mergeCell ref="O62:O64"/>
    <mergeCell ref="A65:A67"/>
    <mergeCell ref="B65:B67"/>
    <mergeCell ref="C65:C66"/>
    <mergeCell ref="D65:D66"/>
    <mergeCell ref="E65:E66"/>
    <mergeCell ref="F65:F67"/>
    <mergeCell ref="G65:G67"/>
    <mergeCell ref="I65:I67"/>
    <mergeCell ref="G62:G64"/>
    <mergeCell ref="I62:I64"/>
    <mergeCell ref="J62:J64"/>
    <mergeCell ref="K62:K63"/>
    <mergeCell ref="L62:L63"/>
    <mergeCell ref="M62:M63"/>
    <mergeCell ref="A62:A64"/>
    <mergeCell ref="B62:B64"/>
    <mergeCell ref="C62:C63"/>
    <mergeCell ref="D62:D63"/>
    <mergeCell ref="E62:E63"/>
    <mergeCell ref="F62:F64"/>
    <mergeCell ref="J59:J61"/>
    <mergeCell ref="K59:K60"/>
    <mergeCell ref="L59:L60"/>
    <mergeCell ref="M59:M60"/>
    <mergeCell ref="N59:N61"/>
    <mergeCell ref="O59:O61"/>
    <mergeCell ref="N56:N58"/>
    <mergeCell ref="O56:O58"/>
    <mergeCell ref="A59:A61"/>
    <mergeCell ref="B59:B61"/>
    <mergeCell ref="C59:C60"/>
    <mergeCell ref="D59:D60"/>
    <mergeCell ref="E59:E60"/>
    <mergeCell ref="F59:F61"/>
    <mergeCell ref="G59:G61"/>
    <mergeCell ref="I59:I61"/>
    <mergeCell ref="G56:G58"/>
    <mergeCell ref="I56:I58"/>
    <mergeCell ref="J56:J58"/>
    <mergeCell ref="K56:K57"/>
    <mergeCell ref="L56:L57"/>
    <mergeCell ref="M56:M57"/>
    <mergeCell ref="N50:N52"/>
    <mergeCell ref="O50:O52"/>
    <mergeCell ref="C55:F55"/>
    <mergeCell ref="K55:N55"/>
    <mergeCell ref="A56:A58"/>
    <mergeCell ref="B56:B58"/>
    <mergeCell ref="C56:C57"/>
    <mergeCell ref="D56:D57"/>
    <mergeCell ref="E56:E57"/>
    <mergeCell ref="F56:F58"/>
    <mergeCell ref="G50:G52"/>
    <mergeCell ref="I50:I52"/>
    <mergeCell ref="J50:J52"/>
    <mergeCell ref="K50:K51"/>
    <mergeCell ref="L50:L51"/>
    <mergeCell ref="M50:M51"/>
    <mergeCell ref="A50:A52"/>
    <mergeCell ref="B50:B52"/>
    <mergeCell ref="C50:C51"/>
    <mergeCell ref="D50:D51"/>
    <mergeCell ref="E50:E51"/>
    <mergeCell ref="F50:F52"/>
    <mergeCell ref="J47:J49"/>
    <mergeCell ref="K47:K48"/>
    <mergeCell ref="L47:L48"/>
    <mergeCell ref="M47:M48"/>
    <mergeCell ref="N47:N49"/>
    <mergeCell ref="O47:O49"/>
    <mergeCell ref="N44:N46"/>
    <mergeCell ref="O44:O46"/>
    <mergeCell ref="A47:A49"/>
    <mergeCell ref="B47:B49"/>
    <mergeCell ref="C47:C48"/>
    <mergeCell ref="D47:D48"/>
    <mergeCell ref="E47:E48"/>
    <mergeCell ref="F47:F49"/>
    <mergeCell ref="G47:G49"/>
    <mergeCell ref="I47:I49"/>
    <mergeCell ref="G44:G46"/>
    <mergeCell ref="I44:I46"/>
    <mergeCell ref="J44:J46"/>
    <mergeCell ref="K44:K45"/>
    <mergeCell ref="L44:L45"/>
    <mergeCell ref="M44:M45"/>
    <mergeCell ref="A44:A46"/>
    <mergeCell ref="B44:B46"/>
    <mergeCell ref="C44:C45"/>
    <mergeCell ref="D44:D45"/>
    <mergeCell ref="E44:E45"/>
    <mergeCell ref="F44:F46"/>
    <mergeCell ref="J41:J43"/>
    <mergeCell ref="K41:K42"/>
    <mergeCell ref="L41:L42"/>
    <mergeCell ref="M41:M42"/>
    <mergeCell ref="N41:N43"/>
    <mergeCell ref="O41:O43"/>
    <mergeCell ref="N38:N40"/>
    <mergeCell ref="O38:O40"/>
    <mergeCell ref="A41:A43"/>
    <mergeCell ref="B41:B43"/>
    <mergeCell ref="C41:C42"/>
    <mergeCell ref="D41:D42"/>
    <mergeCell ref="E41:E42"/>
    <mergeCell ref="F41:F43"/>
    <mergeCell ref="G41:G43"/>
    <mergeCell ref="I41:I43"/>
    <mergeCell ref="G38:G40"/>
    <mergeCell ref="I38:I40"/>
    <mergeCell ref="J38:J40"/>
    <mergeCell ref="K38:K39"/>
    <mergeCell ref="L38:L39"/>
    <mergeCell ref="M38:M39"/>
    <mergeCell ref="A38:A40"/>
    <mergeCell ref="B38:B40"/>
    <mergeCell ref="C38:C39"/>
    <mergeCell ref="D38:D39"/>
    <mergeCell ref="E38:E39"/>
    <mergeCell ref="F38:F40"/>
    <mergeCell ref="J35:J37"/>
    <mergeCell ref="K35:K36"/>
    <mergeCell ref="L35:L36"/>
    <mergeCell ref="M35:M36"/>
    <mergeCell ref="N35:N37"/>
    <mergeCell ref="O35:O37"/>
    <mergeCell ref="C34:F34"/>
    <mergeCell ref="K34:N34"/>
    <mergeCell ref="A35:A37"/>
    <mergeCell ref="B35:B37"/>
    <mergeCell ref="C35:C36"/>
    <mergeCell ref="D35:D36"/>
    <mergeCell ref="E35:E36"/>
    <mergeCell ref="F35:F37"/>
    <mergeCell ref="G35:G37"/>
    <mergeCell ref="I35:I37"/>
    <mergeCell ref="A29:A31"/>
    <mergeCell ref="B29:B31"/>
    <mergeCell ref="C29:C30"/>
    <mergeCell ref="D29:D30"/>
    <mergeCell ref="E29:E30"/>
    <mergeCell ref="F29:F31"/>
    <mergeCell ref="A26:A28"/>
    <mergeCell ref="B26:B28"/>
    <mergeCell ref="C26:C27"/>
    <mergeCell ref="D26:D27"/>
    <mergeCell ref="E26:E27"/>
    <mergeCell ref="F26:F28"/>
    <mergeCell ref="B23:B25"/>
    <mergeCell ref="C23:C24"/>
    <mergeCell ref="D23:D24"/>
    <mergeCell ref="E23:E24"/>
    <mergeCell ref="F23:F25"/>
    <mergeCell ref="G29:G31"/>
    <mergeCell ref="G26:G28"/>
    <mergeCell ref="F17:F19"/>
    <mergeCell ref="G23:G25"/>
    <mergeCell ref="G20:G22"/>
    <mergeCell ref="A20:A22"/>
    <mergeCell ref="B20:B22"/>
    <mergeCell ref="C20:C21"/>
    <mergeCell ref="D20:D21"/>
    <mergeCell ref="E20:E21"/>
    <mergeCell ref="F20:F22"/>
    <mergeCell ref="A23:A25"/>
    <mergeCell ref="E14:E15"/>
    <mergeCell ref="A17:A19"/>
    <mergeCell ref="B17:B19"/>
    <mergeCell ref="C17:C18"/>
    <mergeCell ref="D17:D18"/>
    <mergeCell ref="E17:E18"/>
    <mergeCell ref="F14:F16"/>
    <mergeCell ref="G17:G19"/>
    <mergeCell ref="G14:G16"/>
    <mergeCell ref="A1:O1"/>
    <mergeCell ref="C11:G11"/>
    <mergeCell ref="C13:F13"/>
    <mergeCell ref="A14:A16"/>
    <mergeCell ref="B14:B16"/>
    <mergeCell ref="C14:C15"/>
    <mergeCell ref="D14:D15"/>
    <mergeCell ref="K13:N13"/>
    <mergeCell ref="I14:I16"/>
    <mergeCell ref="J14:J16"/>
    <mergeCell ref="K14:K15"/>
    <mergeCell ref="L14:L15"/>
    <mergeCell ref="M14:M15"/>
    <mergeCell ref="N14:N16"/>
    <mergeCell ref="O14:O16"/>
    <mergeCell ref="I17:I19"/>
    <mergeCell ref="J17:J19"/>
    <mergeCell ref="K17:K18"/>
    <mergeCell ref="L17:L18"/>
    <mergeCell ref="M17:M18"/>
    <mergeCell ref="N17:N19"/>
    <mergeCell ref="O17:O19"/>
    <mergeCell ref="N23:N25"/>
    <mergeCell ref="O23:O25"/>
    <mergeCell ref="I20:I22"/>
    <mergeCell ref="J20:J22"/>
    <mergeCell ref="K20:K21"/>
    <mergeCell ref="L20:L21"/>
    <mergeCell ref="M20:M21"/>
    <mergeCell ref="N20:N22"/>
    <mergeCell ref="K26:K27"/>
    <mergeCell ref="L26:L27"/>
    <mergeCell ref="M26:M27"/>
    <mergeCell ref="N26:N28"/>
    <mergeCell ref="O20:O22"/>
    <mergeCell ref="I23:I25"/>
    <mergeCell ref="J23:J25"/>
    <mergeCell ref="K23:K24"/>
    <mergeCell ref="L23:L24"/>
    <mergeCell ref="M23:M24"/>
    <mergeCell ref="O26:O28"/>
    <mergeCell ref="I29:I31"/>
    <mergeCell ref="J29:J31"/>
    <mergeCell ref="K29:K30"/>
    <mergeCell ref="L29:L30"/>
    <mergeCell ref="M29:M30"/>
    <mergeCell ref="N29:N31"/>
    <mergeCell ref="O29:O31"/>
    <mergeCell ref="I26:I28"/>
    <mergeCell ref="J26:J28"/>
  </mergeCells>
  <conditionalFormatting sqref="K7:K8">
    <cfRule type="cellIs" priority="1" dxfId="0" operator="equal" stopIfTrue="1">
      <formula>"出場辞退"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zoomScale="50" zoomScaleNormal="50" zoomScalePageLayoutView="0" workbookViewId="0" topLeftCell="A1">
      <selection activeCell="A1" sqref="A1:O1"/>
    </sheetView>
  </sheetViews>
  <sheetFormatPr defaultColWidth="9.140625" defaultRowHeight="12"/>
  <cols>
    <col min="1" max="1" width="26.421875" style="20" customWidth="1"/>
    <col min="2" max="2" width="53.140625" style="20" customWidth="1"/>
    <col min="3" max="3" width="7.421875" style="20" customWidth="1"/>
    <col min="4" max="4" width="7.7109375" style="20" bestFit="1" customWidth="1"/>
    <col min="5" max="5" width="7.421875" style="20" customWidth="1"/>
    <col min="6" max="6" width="53.140625" style="20" customWidth="1"/>
    <col min="7" max="7" width="14.140625" style="20" customWidth="1"/>
    <col min="8" max="8" width="4.8515625" style="20" customWidth="1"/>
    <col min="9" max="9" width="26.421875" style="20" customWidth="1"/>
    <col min="10" max="10" width="53.140625" style="20" customWidth="1"/>
    <col min="11" max="11" width="7.421875" style="20" customWidth="1"/>
    <col min="12" max="12" width="7.7109375" style="20" bestFit="1" customWidth="1"/>
    <col min="13" max="13" width="7.421875" style="20" customWidth="1"/>
    <col min="14" max="14" width="53.140625" style="20" customWidth="1"/>
    <col min="15" max="15" width="14.140625" style="20" customWidth="1"/>
    <col min="16" max="16384" width="9.28125" style="20" customWidth="1"/>
  </cols>
  <sheetData>
    <row r="1" spans="1:15" ht="33" customHeight="1">
      <c r="A1" s="229" t="s">
        <v>306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1:14" ht="33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0" ht="33" customHeight="1">
      <c r="A3" s="48"/>
      <c r="B3" s="21" t="s">
        <v>307</v>
      </c>
      <c r="D3" s="48"/>
      <c r="E3" s="79" t="s">
        <v>93</v>
      </c>
      <c r="F3" s="48"/>
      <c r="G3" s="48"/>
      <c r="H3" s="48"/>
      <c r="I3" s="22"/>
      <c r="J3" s="21"/>
    </row>
    <row r="4" spans="1:5" ht="33" customHeight="1">
      <c r="A4" s="48"/>
      <c r="E4" s="81" t="s">
        <v>137</v>
      </c>
    </row>
    <row r="5" spans="1:14" ht="33" customHeight="1">
      <c r="A5" s="25"/>
      <c r="B5" s="106" t="s">
        <v>56</v>
      </c>
      <c r="D5" s="107" t="str">
        <f>VLOOKUP(B5,'大会会場詳細'!$C:$E,3,FALSE)</f>
        <v>中津市小祝漁港広場</v>
      </c>
      <c r="E5" s="25"/>
      <c r="F5" s="25"/>
      <c r="G5" s="25"/>
      <c r="J5" s="106" t="s">
        <v>59</v>
      </c>
      <c r="L5" s="107" t="str">
        <f>VLOOKUP(J5,'大会会場詳細'!$C:$E,3,FALSE)</f>
        <v>ﾌｯﾄﾎﾞｰﾙｾﾝﾀｰ大分きつき(杵築市営ｻｯｶｰ場)</v>
      </c>
      <c r="M5" s="108"/>
      <c r="N5" s="25"/>
    </row>
    <row r="6" spans="2:12" ht="33" customHeight="1">
      <c r="B6" s="106" t="s">
        <v>58</v>
      </c>
      <c r="D6" s="107" t="str">
        <f>VLOOKUP(B6,'大会会場詳細'!$C:$E,3,FALSE)</f>
        <v>萩尾公園ｸﾞﾗｳﾝﾄﾞ</v>
      </c>
      <c r="E6" s="108"/>
      <c r="F6" s="25"/>
      <c r="G6" s="25"/>
      <c r="J6" s="106" t="s">
        <v>55</v>
      </c>
      <c r="L6" s="107" t="str">
        <f>VLOOKUP(J6,'大会会場詳細'!$C:$E,3,FALSE)</f>
        <v>実相寺ｻｯｶｰ競技場(人工芝)</v>
      </c>
    </row>
    <row r="7" spans="1:12" ht="33" customHeight="1">
      <c r="A7" s="25"/>
      <c r="B7" s="106" t="s">
        <v>309</v>
      </c>
      <c r="D7" s="107" t="str">
        <f>VLOOKUP(B7,'大会会場詳細'!$C:$E,3,FALSE)</f>
        <v>丘の公園ｽﾎﾟｰﾂ広場</v>
      </c>
      <c r="E7" s="108"/>
      <c r="G7" s="25"/>
      <c r="J7" s="106" t="s">
        <v>54</v>
      </c>
      <c r="L7" s="107" t="str">
        <f>VLOOKUP(J7,'大会会場詳細'!$C:$E,3,FALSE)</f>
        <v>佐伯市総合運動公園多目的広場</v>
      </c>
    </row>
    <row r="8" spans="1:12" ht="33" customHeight="1">
      <c r="A8" s="25"/>
      <c r="B8" s="106" t="s">
        <v>57</v>
      </c>
      <c r="D8" s="107" t="str">
        <f>VLOOKUP(B8,'大会会場詳細'!$C:$E,3,FALSE)</f>
        <v>ｻﾝ・ｽﾎﾟｰﾂﾗﾝﾄﾞみえ</v>
      </c>
      <c r="E8" s="109"/>
      <c r="G8" s="25"/>
      <c r="I8" s="107"/>
      <c r="J8" s="106" t="s">
        <v>200</v>
      </c>
      <c r="K8" s="110"/>
      <c r="L8" s="107" t="str">
        <f>VLOOKUP(J8,'大会会場詳細'!$C:$E,3,FALSE)</f>
        <v>吉四六ﾗﾝﾄﾞ陸上競技場</v>
      </c>
    </row>
    <row r="9" spans="1:9" ht="33" customHeight="1">
      <c r="A9" s="48"/>
      <c r="B9" s="48"/>
      <c r="C9" s="48"/>
      <c r="D9" s="48"/>
      <c r="E9" s="48"/>
      <c r="F9" s="48"/>
      <c r="G9" s="48"/>
      <c r="H9" s="48"/>
      <c r="I9" s="48"/>
    </row>
    <row r="11" spans="2:7" s="23" customFormat="1" ht="33">
      <c r="B11" s="49" t="s">
        <v>67</v>
      </c>
      <c r="C11" s="230" t="s">
        <v>305</v>
      </c>
      <c r="D11" s="230"/>
      <c r="E11" s="230"/>
      <c r="F11" s="230"/>
      <c r="G11" s="230"/>
    </row>
    <row r="13" spans="1:15" ht="21">
      <c r="A13" s="24" t="s">
        <v>68</v>
      </c>
      <c r="B13" s="25" t="str">
        <f>B5</f>
        <v>中津Ⅰ</v>
      </c>
      <c r="C13" s="231" t="str">
        <f>D5</f>
        <v>中津市小祝漁港広場</v>
      </c>
      <c r="D13" s="231"/>
      <c r="E13" s="231"/>
      <c r="F13" s="231"/>
      <c r="G13" s="25" t="s">
        <v>69</v>
      </c>
      <c r="H13" s="27"/>
      <c r="I13" s="24" t="s">
        <v>68</v>
      </c>
      <c r="J13" s="25" t="str">
        <f>J5</f>
        <v>速杵国Ⅰ</v>
      </c>
      <c r="K13" s="231" t="str">
        <f>L5</f>
        <v>ﾌｯﾄﾎﾞｰﾙｾﾝﾀｰ大分きつき(杵築市営ｻｯｶｰ場)</v>
      </c>
      <c r="L13" s="231"/>
      <c r="M13" s="231"/>
      <c r="N13" s="231"/>
      <c r="O13" s="25" t="s">
        <v>69</v>
      </c>
    </row>
    <row r="14" spans="1:15" ht="18.75" customHeight="1">
      <c r="A14" s="211" t="s">
        <v>432</v>
      </c>
      <c r="B14" s="216" t="str">
        <f>tournament!B79</f>
        <v>ＦＣ中津ジュニア</v>
      </c>
      <c r="C14" s="224">
        <v>5</v>
      </c>
      <c r="D14" s="226" t="s">
        <v>70</v>
      </c>
      <c r="E14" s="224">
        <v>0</v>
      </c>
      <c r="F14" s="220" t="str">
        <f>tournament!B81</f>
        <v>三佐サッカースポーツ少年団</v>
      </c>
      <c r="G14" s="218" t="s">
        <v>437</v>
      </c>
      <c r="H14" s="25"/>
      <c r="I14" s="211" t="s">
        <v>426</v>
      </c>
      <c r="J14" s="216" t="str">
        <f>tournament!B33</f>
        <v>ようこくバンビーレＦＣ</v>
      </c>
      <c r="K14" s="224">
        <v>1</v>
      </c>
      <c r="L14" s="226" t="s">
        <v>70</v>
      </c>
      <c r="M14" s="224">
        <v>4</v>
      </c>
      <c r="N14" s="220" t="str">
        <f>tournament!B35</f>
        <v>リノスフットサルクラブ　Ｕ－１２</v>
      </c>
      <c r="O14" s="218" t="s">
        <v>71</v>
      </c>
    </row>
    <row r="15" spans="1:15" ht="18.75" customHeight="1">
      <c r="A15" s="214"/>
      <c r="B15" s="217"/>
      <c r="C15" s="225"/>
      <c r="D15" s="227"/>
      <c r="E15" s="228"/>
      <c r="F15" s="221"/>
      <c r="G15" s="219"/>
      <c r="H15" s="25"/>
      <c r="I15" s="214"/>
      <c r="J15" s="217"/>
      <c r="K15" s="225"/>
      <c r="L15" s="227"/>
      <c r="M15" s="228"/>
      <c r="N15" s="221"/>
      <c r="O15" s="219"/>
    </row>
    <row r="16" spans="1:15" ht="18.75" customHeight="1">
      <c r="A16" s="215"/>
      <c r="B16" s="223"/>
      <c r="C16" s="26"/>
      <c r="D16" s="26" t="s">
        <v>72</v>
      </c>
      <c r="E16" s="26"/>
      <c r="F16" s="222"/>
      <c r="G16" s="219"/>
      <c r="H16" s="25"/>
      <c r="I16" s="215"/>
      <c r="J16" s="223"/>
      <c r="K16" s="26"/>
      <c r="L16" s="26" t="s">
        <v>72</v>
      </c>
      <c r="M16" s="26"/>
      <c r="N16" s="222"/>
      <c r="O16" s="219"/>
    </row>
    <row r="17" spans="1:15" ht="18.75" customHeight="1">
      <c r="A17" s="211" t="s">
        <v>433</v>
      </c>
      <c r="B17" s="216" t="str">
        <f>tournament!B91</f>
        <v>ヴィンクラッソ大分ＦＣジュニア</v>
      </c>
      <c r="C17" s="224">
        <v>2</v>
      </c>
      <c r="D17" s="226" t="s">
        <v>70</v>
      </c>
      <c r="E17" s="224">
        <v>0</v>
      </c>
      <c r="F17" s="220" t="str">
        <f>tournament!B93</f>
        <v>和田・如水少年サッカークラブ</v>
      </c>
      <c r="G17" s="211" t="s">
        <v>438</v>
      </c>
      <c r="H17" s="25"/>
      <c r="I17" s="211" t="s">
        <v>427</v>
      </c>
      <c r="J17" s="216" t="str">
        <f>tournament!B59</f>
        <v>ＦＣ安岐</v>
      </c>
      <c r="K17" s="224">
        <v>1</v>
      </c>
      <c r="L17" s="226" t="s">
        <v>70</v>
      </c>
      <c r="M17" s="224">
        <v>3</v>
      </c>
      <c r="N17" s="220" t="str">
        <f>tournament!B61</f>
        <v>桃園サッカースポーツ少年団</v>
      </c>
      <c r="O17" s="211" t="s">
        <v>74</v>
      </c>
    </row>
    <row r="18" spans="1:15" ht="18.75" customHeight="1">
      <c r="A18" s="214"/>
      <c r="B18" s="217"/>
      <c r="C18" s="225"/>
      <c r="D18" s="227"/>
      <c r="E18" s="228"/>
      <c r="F18" s="221"/>
      <c r="G18" s="212"/>
      <c r="H18" s="25"/>
      <c r="I18" s="214"/>
      <c r="J18" s="217"/>
      <c r="K18" s="225"/>
      <c r="L18" s="227"/>
      <c r="M18" s="228"/>
      <c r="N18" s="221"/>
      <c r="O18" s="212"/>
    </row>
    <row r="19" spans="1:15" ht="18.75" customHeight="1">
      <c r="A19" s="215"/>
      <c r="B19" s="217"/>
      <c r="C19" s="26"/>
      <c r="D19" s="26" t="s">
        <v>72</v>
      </c>
      <c r="E19" s="26"/>
      <c r="F19" s="221"/>
      <c r="G19" s="213"/>
      <c r="H19" s="25"/>
      <c r="I19" s="215"/>
      <c r="J19" s="217"/>
      <c r="K19" s="26"/>
      <c r="L19" s="26" t="s">
        <v>72</v>
      </c>
      <c r="M19" s="26"/>
      <c r="N19" s="221"/>
      <c r="O19" s="213"/>
    </row>
    <row r="20" spans="1:15" ht="18.75" customHeight="1">
      <c r="A20" s="211" t="s">
        <v>434</v>
      </c>
      <c r="B20" s="216" t="str">
        <f>tournament!AO29</f>
        <v>由布川サッカースポーツ少年団</v>
      </c>
      <c r="C20" s="224">
        <v>1</v>
      </c>
      <c r="D20" s="226" t="s">
        <v>70</v>
      </c>
      <c r="E20" s="224">
        <v>0</v>
      </c>
      <c r="F20" s="220" t="str">
        <f>tournament!AO31</f>
        <v>はやぶさフットボールクラブ</v>
      </c>
      <c r="G20" s="211" t="s">
        <v>439</v>
      </c>
      <c r="I20" s="211" t="s">
        <v>428</v>
      </c>
      <c r="J20" s="216" t="str">
        <f>tournament!B95</f>
        <v>滝尾下郡サッカースポーツ少年団</v>
      </c>
      <c r="K20" s="224">
        <v>23</v>
      </c>
      <c r="L20" s="226" t="s">
        <v>70</v>
      </c>
      <c r="M20" s="224">
        <v>0</v>
      </c>
      <c r="N20" s="220" t="str">
        <f>tournament!B97</f>
        <v>スマイス日出</v>
      </c>
      <c r="O20" s="211" t="s">
        <v>76</v>
      </c>
    </row>
    <row r="21" spans="1:15" ht="18.75" customHeight="1">
      <c r="A21" s="214"/>
      <c r="B21" s="217"/>
      <c r="C21" s="225"/>
      <c r="D21" s="227"/>
      <c r="E21" s="228"/>
      <c r="F21" s="221"/>
      <c r="G21" s="212"/>
      <c r="I21" s="214"/>
      <c r="J21" s="217"/>
      <c r="K21" s="225"/>
      <c r="L21" s="227"/>
      <c r="M21" s="228"/>
      <c r="N21" s="221"/>
      <c r="O21" s="212"/>
    </row>
    <row r="22" spans="1:15" ht="18.75" customHeight="1">
      <c r="A22" s="215"/>
      <c r="B22" s="217"/>
      <c r="C22" s="26"/>
      <c r="D22" s="26" t="s">
        <v>72</v>
      </c>
      <c r="E22" s="26"/>
      <c r="F22" s="222"/>
      <c r="G22" s="213"/>
      <c r="I22" s="215"/>
      <c r="J22" s="217"/>
      <c r="K22" s="26"/>
      <c r="L22" s="26" t="s">
        <v>72</v>
      </c>
      <c r="M22" s="26"/>
      <c r="N22" s="222"/>
      <c r="O22" s="213"/>
    </row>
    <row r="23" spans="1:15" ht="18.75" customHeight="1">
      <c r="A23" s="211" t="s">
        <v>435</v>
      </c>
      <c r="B23" s="216" t="str">
        <f>tournament!AO47</f>
        <v>下毛ＦＣ</v>
      </c>
      <c r="C23" s="224">
        <v>6</v>
      </c>
      <c r="D23" s="226" t="s">
        <v>70</v>
      </c>
      <c r="E23" s="224">
        <v>0</v>
      </c>
      <c r="F23" s="220" t="str">
        <f>tournament!AO49</f>
        <v>明治サッカースポーツ少年団</v>
      </c>
      <c r="G23" s="218" t="s">
        <v>440</v>
      </c>
      <c r="I23" s="211" t="s">
        <v>429</v>
      </c>
      <c r="J23" s="216" t="str">
        <f>tournament!AO33</f>
        <v>くにみＦＣ</v>
      </c>
      <c r="K23" s="224">
        <v>0</v>
      </c>
      <c r="L23" s="226" t="s">
        <v>70</v>
      </c>
      <c r="M23" s="224">
        <v>6</v>
      </c>
      <c r="N23" s="220" t="str">
        <f>tournament!AO35</f>
        <v>四日市北ＪＦＣ</v>
      </c>
      <c r="O23" s="218" t="s">
        <v>77</v>
      </c>
    </row>
    <row r="24" spans="1:15" ht="18.75" customHeight="1">
      <c r="A24" s="214"/>
      <c r="B24" s="217"/>
      <c r="C24" s="225"/>
      <c r="D24" s="227"/>
      <c r="E24" s="228"/>
      <c r="F24" s="221"/>
      <c r="G24" s="219"/>
      <c r="I24" s="214"/>
      <c r="J24" s="217"/>
      <c r="K24" s="225"/>
      <c r="L24" s="227"/>
      <c r="M24" s="228"/>
      <c r="N24" s="221"/>
      <c r="O24" s="219"/>
    </row>
    <row r="25" spans="1:15" ht="18.75" customHeight="1">
      <c r="A25" s="215"/>
      <c r="B25" s="217"/>
      <c r="C25" s="26"/>
      <c r="D25" s="26" t="s">
        <v>72</v>
      </c>
      <c r="E25" s="26"/>
      <c r="F25" s="222"/>
      <c r="G25" s="219"/>
      <c r="I25" s="215"/>
      <c r="J25" s="217"/>
      <c r="K25" s="26"/>
      <c r="L25" s="26" t="s">
        <v>72</v>
      </c>
      <c r="M25" s="26"/>
      <c r="N25" s="222"/>
      <c r="O25" s="219"/>
    </row>
    <row r="26" spans="1:15" ht="18.75" customHeight="1">
      <c r="A26" s="211" t="s">
        <v>436</v>
      </c>
      <c r="B26" s="216" t="str">
        <f>tournament!AO95</f>
        <v>吉野ＦＣ</v>
      </c>
      <c r="C26" s="224">
        <v>1</v>
      </c>
      <c r="D26" s="226" t="s">
        <v>70</v>
      </c>
      <c r="E26" s="224">
        <v>3</v>
      </c>
      <c r="F26" s="220" t="str">
        <f>tournament!AO97</f>
        <v>中津豊南フットボールクラブ</v>
      </c>
      <c r="G26" s="218" t="s">
        <v>441</v>
      </c>
      <c r="I26" s="211" t="s">
        <v>430</v>
      </c>
      <c r="J26" s="216" t="str">
        <f>tournament!AO43</f>
        <v>杵築東ＦＣ</v>
      </c>
      <c r="K26" s="224">
        <v>0</v>
      </c>
      <c r="L26" s="226" t="s">
        <v>70</v>
      </c>
      <c r="M26" s="224">
        <v>11</v>
      </c>
      <c r="N26" s="220" t="str">
        <f>tournament!AO45</f>
        <v>カティオーラフットボールクラブ七瀬</v>
      </c>
      <c r="O26" s="218" t="s">
        <v>73</v>
      </c>
    </row>
    <row r="27" spans="1:15" ht="18.75" customHeight="1">
      <c r="A27" s="214"/>
      <c r="B27" s="217"/>
      <c r="C27" s="225"/>
      <c r="D27" s="227"/>
      <c r="E27" s="228"/>
      <c r="F27" s="221"/>
      <c r="G27" s="219"/>
      <c r="I27" s="214"/>
      <c r="J27" s="217"/>
      <c r="K27" s="225"/>
      <c r="L27" s="227"/>
      <c r="M27" s="228"/>
      <c r="N27" s="221"/>
      <c r="O27" s="219"/>
    </row>
    <row r="28" spans="1:15" ht="18.75" customHeight="1">
      <c r="A28" s="215"/>
      <c r="B28" s="223"/>
      <c r="C28" s="26"/>
      <c r="D28" s="26" t="s">
        <v>72</v>
      </c>
      <c r="E28" s="26"/>
      <c r="F28" s="222"/>
      <c r="G28" s="219"/>
      <c r="I28" s="215"/>
      <c r="J28" s="223"/>
      <c r="K28" s="26"/>
      <c r="L28" s="26" t="s">
        <v>72</v>
      </c>
      <c r="M28" s="26"/>
      <c r="N28" s="222"/>
      <c r="O28" s="219"/>
    </row>
    <row r="29" spans="1:15" ht="18.75" customHeight="1">
      <c r="A29" s="193"/>
      <c r="B29" s="199"/>
      <c r="C29" s="202"/>
      <c r="D29" s="204" t="s">
        <v>70</v>
      </c>
      <c r="E29" s="202"/>
      <c r="F29" s="206"/>
      <c r="G29" s="209"/>
      <c r="I29" s="211" t="s">
        <v>431</v>
      </c>
      <c r="J29" s="216" t="str">
        <f>tournament!AO91</f>
        <v>明野東サッカースポーツ少年団</v>
      </c>
      <c r="K29" s="224">
        <v>12</v>
      </c>
      <c r="L29" s="226" t="s">
        <v>70</v>
      </c>
      <c r="M29" s="224">
        <v>1</v>
      </c>
      <c r="N29" s="220" t="str">
        <f>tournament!AO93</f>
        <v>ＦＣ　くにさき</v>
      </c>
      <c r="O29" s="218" t="s">
        <v>75</v>
      </c>
    </row>
    <row r="30" spans="1:15" ht="18.75" customHeight="1">
      <c r="A30" s="197"/>
      <c r="B30" s="200"/>
      <c r="C30" s="210"/>
      <c r="D30" s="205"/>
      <c r="E30" s="203"/>
      <c r="F30" s="207"/>
      <c r="G30" s="194"/>
      <c r="I30" s="214"/>
      <c r="J30" s="217"/>
      <c r="K30" s="225"/>
      <c r="L30" s="227"/>
      <c r="M30" s="228"/>
      <c r="N30" s="221"/>
      <c r="O30" s="212"/>
    </row>
    <row r="31" spans="1:15" ht="18.75" customHeight="1">
      <c r="A31" s="198"/>
      <c r="B31" s="201"/>
      <c r="C31" s="111"/>
      <c r="D31" s="111" t="s">
        <v>72</v>
      </c>
      <c r="E31" s="111"/>
      <c r="F31" s="208"/>
      <c r="G31" s="195"/>
      <c r="I31" s="215"/>
      <c r="J31" s="223"/>
      <c r="K31" s="26"/>
      <c r="L31" s="26" t="s">
        <v>72</v>
      </c>
      <c r="M31" s="26"/>
      <c r="N31" s="222"/>
      <c r="O31" s="213"/>
    </row>
    <row r="32" ht="18.75" customHeight="1"/>
    <row r="33" ht="18.75" customHeight="1"/>
    <row r="34" spans="1:15" ht="18.75" customHeight="1">
      <c r="A34" s="24" t="s">
        <v>68</v>
      </c>
      <c r="B34" s="25" t="str">
        <f>B6</f>
        <v>日田Ⅰ</v>
      </c>
      <c r="C34" s="231" t="str">
        <f>D6</f>
        <v>萩尾公園ｸﾞﾗｳﾝﾄﾞ</v>
      </c>
      <c r="D34" s="231"/>
      <c r="E34" s="231"/>
      <c r="F34" s="231"/>
      <c r="G34" s="25" t="s">
        <v>69</v>
      </c>
      <c r="I34" s="24" t="s">
        <v>68</v>
      </c>
      <c r="J34" s="25" t="str">
        <f>J6</f>
        <v>別府Ⅰ</v>
      </c>
      <c r="K34" s="231" t="str">
        <f>L6</f>
        <v>実相寺ｻｯｶｰ競技場(人工芝)</v>
      </c>
      <c r="L34" s="231"/>
      <c r="M34" s="231"/>
      <c r="N34" s="231"/>
      <c r="O34" s="25" t="s">
        <v>69</v>
      </c>
    </row>
    <row r="35" spans="1:15" ht="18.75" customHeight="1">
      <c r="A35" s="211" t="s">
        <v>478</v>
      </c>
      <c r="B35" s="216" t="str">
        <f>tournament!B21</f>
        <v>桂林少年サッカークラブ</v>
      </c>
      <c r="C35" s="224">
        <v>2</v>
      </c>
      <c r="D35" s="226" t="s">
        <v>70</v>
      </c>
      <c r="E35" s="224">
        <v>9</v>
      </c>
      <c r="F35" s="220" t="str">
        <f>tournament!B23</f>
        <v>敷戸サッカースポーツ少年団</v>
      </c>
      <c r="G35" s="211" t="s">
        <v>71</v>
      </c>
      <c r="H35" s="25"/>
      <c r="I35" s="211" t="s">
        <v>413</v>
      </c>
      <c r="J35" s="216" t="str">
        <f>tournament!B55</f>
        <v>石井ジュニアサッカークラブ</v>
      </c>
      <c r="K35" s="224">
        <v>1</v>
      </c>
      <c r="L35" s="226" t="s">
        <v>70</v>
      </c>
      <c r="M35" s="224">
        <v>0</v>
      </c>
      <c r="N35" s="220" t="str">
        <f>tournament!B57</f>
        <v>スマイスＦＣ</v>
      </c>
      <c r="O35" s="218" t="s">
        <v>71</v>
      </c>
    </row>
    <row r="36" spans="1:15" ht="18.75" customHeight="1">
      <c r="A36" s="214"/>
      <c r="B36" s="217"/>
      <c r="C36" s="225"/>
      <c r="D36" s="227"/>
      <c r="E36" s="228"/>
      <c r="F36" s="221"/>
      <c r="G36" s="212"/>
      <c r="H36" s="25"/>
      <c r="I36" s="214"/>
      <c r="J36" s="217"/>
      <c r="K36" s="225"/>
      <c r="L36" s="227"/>
      <c r="M36" s="228"/>
      <c r="N36" s="221"/>
      <c r="O36" s="219"/>
    </row>
    <row r="37" spans="1:15" ht="18.75" customHeight="1">
      <c r="A37" s="215"/>
      <c r="B37" s="223"/>
      <c r="C37" s="26"/>
      <c r="D37" s="26" t="s">
        <v>72</v>
      </c>
      <c r="E37" s="26"/>
      <c r="F37" s="222"/>
      <c r="G37" s="213"/>
      <c r="H37" s="25"/>
      <c r="I37" s="215"/>
      <c r="J37" s="223"/>
      <c r="K37" s="26"/>
      <c r="L37" s="26" t="s">
        <v>72</v>
      </c>
      <c r="M37" s="26"/>
      <c r="N37" s="222"/>
      <c r="O37" s="219"/>
    </row>
    <row r="38" spans="1:15" ht="18.75" customHeight="1">
      <c r="A38" s="211" t="s">
        <v>479</v>
      </c>
      <c r="B38" s="216" t="str">
        <f>tournament!B71</f>
        <v>日出サッカースポーツ少年団</v>
      </c>
      <c r="C38" s="224">
        <v>3</v>
      </c>
      <c r="D38" s="226" t="s">
        <v>70</v>
      </c>
      <c r="E38" s="224">
        <v>1</v>
      </c>
      <c r="F38" s="220" t="str">
        <f>tournament!B73</f>
        <v>三芳少年サッカースクール</v>
      </c>
      <c r="G38" s="211" t="s">
        <v>73</v>
      </c>
      <c r="H38" s="25"/>
      <c r="I38" s="211" t="s">
        <v>414</v>
      </c>
      <c r="J38" s="216" t="str">
        <f>tournament!B83</f>
        <v>カティオーラフットボールクラブ　松岡</v>
      </c>
      <c r="K38" s="224">
        <v>6</v>
      </c>
      <c r="L38" s="226" t="s">
        <v>70</v>
      </c>
      <c r="M38" s="224">
        <v>0</v>
      </c>
      <c r="N38" s="220" t="str">
        <f>tournament!B85</f>
        <v>南立石サッカースポーツ少年団</v>
      </c>
      <c r="O38" s="211" t="s">
        <v>74</v>
      </c>
    </row>
    <row r="39" spans="1:15" ht="18.75" customHeight="1">
      <c r="A39" s="214"/>
      <c r="B39" s="217"/>
      <c r="C39" s="225"/>
      <c r="D39" s="227"/>
      <c r="E39" s="228"/>
      <c r="F39" s="221"/>
      <c r="G39" s="212"/>
      <c r="H39" s="25"/>
      <c r="I39" s="214"/>
      <c r="J39" s="217"/>
      <c r="K39" s="225"/>
      <c r="L39" s="227"/>
      <c r="M39" s="228"/>
      <c r="N39" s="221"/>
      <c r="O39" s="212"/>
    </row>
    <row r="40" spans="1:15" ht="18.75" customHeight="1">
      <c r="A40" s="215"/>
      <c r="B40" s="217"/>
      <c r="C40" s="26"/>
      <c r="D40" s="26" t="s">
        <v>72</v>
      </c>
      <c r="E40" s="26"/>
      <c r="F40" s="221"/>
      <c r="G40" s="213"/>
      <c r="H40" s="25"/>
      <c r="I40" s="215"/>
      <c r="J40" s="217"/>
      <c r="K40" s="26"/>
      <c r="L40" s="26" t="s">
        <v>72</v>
      </c>
      <c r="M40" s="26"/>
      <c r="N40" s="221"/>
      <c r="O40" s="213"/>
    </row>
    <row r="41" spans="1:15" ht="18.75" customHeight="1">
      <c r="A41" s="211" t="s">
        <v>480</v>
      </c>
      <c r="B41" s="216" t="str">
        <f>tournament!B107</f>
        <v>玖珠サッカースポーツ少年団</v>
      </c>
      <c r="C41" s="224">
        <v>1</v>
      </c>
      <c r="D41" s="226" t="s">
        <v>70</v>
      </c>
      <c r="E41" s="224">
        <v>4</v>
      </c>
      <c r="F41" s="220" t="str">
        <f>tournament!B109</f>
        <v>別保ＳＦＣ</v>
      </c>
      <c r="G41" s="211" t="s">
        <v>75</v>
      </c>
      <c r="I41" s="211" t="s">
        <v>415</v>
      </c>
      <c r="J41" s="216" t="str">
        <f>tournament!AO37</f>
        <v>上堅田少年サッカークラブ</v>
      </c>
      <c r="K41" s="224">
        <v>0</v>
      </c>
      <c r="L41" s="226" t="s">
        <v>70</v>
      </c>
      <c r="M41" s="224">
        <v>12</v>
      </c>
      <c r="N41" s="220" t="str">
        <f>tournament!AO39</f>
        <v>別府フットボールクラブ・ミネルバＵ－１２</v>
      </c>
      <c r="O41" s="211" t="s">
        <v>76</v>
      </c>
    </row>
    <row r="42" spans="1:15" ht="18.75" customHeight="1">
      <c r="A42" s="214"/>
      <c r="B42" s="217"/>
      <c r="C42" s="225"/>
      <c r="D42" s="227"/>
      <c r="E42" s="228"/>
      <c r="F42" s="221"/>
      <c r="G42" s="212"/>
      <c r="I42" s="214"/>
      <c r="J42" s="217"/>
      <c r="K42" s="225"/>
      <c r="L42" s="227"/>
      <c r="M42" s="228"/>
      <c r="N42" s="221"/>
      <c r="O42" s="212"/>
    </row>
    <row r="43" spans="1:15" ht="18.75" customHeight="1">
      <c r="A43" s="215"/>
      <c r="B43" s="217"/>
      <c r="C43" s="26"/>
      <c r="D43" s="26" t="s">
        <v>72</v>
      </c>
      <c r="E43" s="26"/>
      <c r="F43" s="222"/>
      <c r="G43" s="213"/>
      <c r="I43" s="215"/>
      <c r="J43" s="217"/>
      <c r="K43" s="26"/>
      <c r="L43" s="26" t="s">
        <v>72</v>
      </c>
      <c r="M43" s="26"/>
      <c r="N43" s="222"/>
      <c r="O43" s="213"/>
    </row>
    <row r="44" spans="1:15" ht="18.75" customHeight="1">
      <c r="A44" s="211" t="s">
        <v>481</v>
      </c>
      <c r="B44" s="216" t="str">
        <f>tournament!AO17</f>
        <v>宗方サッカークラブ</v>
      </c>
      <c r="C44" s="224">
        <v>2</v>
      </c>
      <c r="D44" s="226" t="s">
        <v>70</v>
      </c>
      <c r="E44" s="224">
        <v>0</v>
      </c>
      <c r="F44" s="220" t="str">
        <f>tournament!AO19</f>
        <v>ＭＦＣ三花少年サッカー教室</v>
      </c>
      <c r="G44" s="211" t="s">
        <v>74</v>
      </c>
      <c r="I44" s="211" t="s">
        <v>416</v>
      </c>
      <c r="J44" s="216" t="str">
        <f>tournament!AO55</f>
        <v>スマイス　セレソン　スポーツクラブ</v>
      </c>
      <c r="K44" s="224">
        <v>3</v>
      </c>
      <c r="L44" s="226" t="s">
        <v>70</v>
      </c>
      <c r="M44" s="224">
        <v>3</v>
      </c>
      <c r="N44" s="220" t="str">
        <f>tournament!AO57</f>
        <v>朝日ＦＣ</v>
      </c>
      <c r="O44" s="218" t="s">
        <v>75</v>
      </c>
    </row>
    <row r="45" spans="1:15" ht="18.75" customHeight="1">
      <c r="A45" s="214"/>
      <c r="B45" s="217"/>
      <c r="C45" s="225"/>
      <c r="D45" s="227"/>
      <c r="E45" s="228"/>
      <c r="F45" s="221"/>
      <c r="G45" s="212"/>
      <c r="I45" s="214"/>
      <c r="J45" s="217"/>
      <c r="K45" s="225"/>
      <c r="L45" s="227"/>
      <c r="M45" s="228"/>
      <c r="N45" s="221"/>
      <c r="O45" s="219"/>
    </row>
    <row r="46" spans="1:15" ht="18.75" customHeight="1">
      <c r="A46" s="215"/>
      <c r="B46" s="217"/>
      <c r="C46" s="26"/>
      <c r="D46" s="26" t="s">
        <v>72</v>
      </c>
      <c r="E46" s="26"/>
      <c r="F46" s="222"/>
      <c r="G46" s="213"/>
      <c r="I46" s="215"/>
      <c r="J46" s="217"/>
      <c r="K46" s="26">
        <v>3</v>
      </c>
      <c r="L46" s="26" t="s">
        <v>72</v>
      </c>
      <c r="M46" s="26">
        <v>2</v>
      </c>
      <c r="N46" s="222"/>
      <c r="O46" s="219"/>
    </row>
    <row r="47" spans="1:15" ht="18.75" customHeight="1">
      <c r="A47" s="211" t="s">
        <v>482</v>
      </c>
      <c r="B47" s="216" t="str">
        <f>tournament!AO71</f>
        <v>若宮サッカースポーツ少年団</v>
      </c>
      <c r="C47" s="224">
        <v>1</v>
      </c>
      <c r="D47" s="226" t="s">
        <v>70</v>
      </c>
      <c r="E47" s="224">
        <v>3</v>
      </c>
      <c r="F47" s="220" t="str">
        <f>tournament!AO73</f>
        <v>武蔵オークスサッカークラブ</v>
      </c>
      <c r="G47" s="211" t="s">
        <v>76</v>
      </c>
      <c r="I47" s="211" t="s">
        <v>417</v>
      </c>
      <c r="J47" s="216" t="str">
        <f>tournament!AO103</f>
        <v>鶴見ジュニアサッカークラブ</v>
      </c>
      <c r="K47" s="224">
        <v>5</v>
      </c>
      <c r="L47" s="226" t="s">
        <v>70</v>
      </c>
      <c r="M47" s="224">
        <v>0</v>
      </c>
      <c r="N47" s="220" t="str">
        <f>tournament!AO105</f>
        <v>咸宜日隈ｓｃ</v>
      </c>
      <c r="O47" s="218" t="s">
        <v>73</v>
      </c>
    </row>
    <row r="48" spans="1:15" ht="18.75" customHeight="1">
      <c r="A48" s="214"/>
      <c r="B48" s="217"/>
      <c r="C48" s="225"/>
      <c r="D48" s="227"/>
      <c r="E48" s="228"/>
      <c r="F48" s="221"/>
      <c r="G48" s="212"/>
      <c r="I48" s="214"/>
      <c r="J48" s="217"/>
      <c r="K48" s="225"/>
      <c r="L48" s="227"/>
      <c r="M48" s="228"/>
      <c r="N48" s="221"/>
      <c r="O48" s="219"/>
    </row>
    <row r="49" spans="1:15" ht="18.75" customHeight="1">
      <c r="A49" s="215"/>
      <c r="B49" s="223"/>
      <c r="C49" s="26"/>
      <c r="D49" s="26" t="s">
        <v>72</v>
      </c>
      <c r="E49" s="26"/>
      <c r="F49" s="222"/>
      <c r="G49" s="213"/>
      <c r="I49" s="215"/>
      <c r="J49" s="223"/>
      <c r="K49" s="26"/>
      <c r="L49" s="26" t="s">
        <v>72</v>
      </c>
      <c r="M49" s="26"/>
      <c r="N49" s="222"/>
      <c r="O49" s="219"/>
    </row>
    <row r="50" spans="1:15" ht="18.75" customHeight="1">
      <c r="A50" s="193"/>
      <c r="B50" s="199"/>
      <c r="C50" s="202"/>
      <c r="D50" s="204" t="s">
        <v>70</v>
      </c>
      <c r="E50" s="202"/>
      <c r="F50" s="206"/>
      <c r="G50" s="209"/>
      <c r="I50" s="196"/>
      <c r="J50" s="199"/>
      <c r="K50" s="202"/>
      <c r="L50" s="204" t="s">
        <v>70</v>
      </c>
      <c r="M50" s="202"/>
      <c r="N50" s="206"/>
      <c r="O50" s="209"/>
    </row>
    <row r="51" spans="1:15" ht="18.75" customHeight="1">
      <c r="A51" s="197"/>
      <c r="B51" s="200"/>
      <c r="C51" s="210"/>
      <c r="D51" s="205"/>
      <c r="E51" s="203"/>
      <c r="F51" s="207"/>
      <c r="G51" s="194"/>
      <c r="I51" s="197"/>
      <c r="J51" s="200"/>
      <c r="K51" s="210"/>
      <c r="L51" s="205"/>
      <c r="M51" s="203"/>
      <c r="N51" s="207"/>
      <c r="O51" s="194"/>
    </row>
    <row r="52" spans="1:15" ht="18.75" customHeight="1">
      <c r="A52" s="198"/>
      <c r="B52" s="201"/>
      <c r="C52" s="111"/>
      <c r="D52" s="111" t="s">
        <v>72</v>
      </c>
      <c r="E52" s="111"/>
      <c r="F52" s="208"/>
      <c r="G52" s="195"/>
      <c r="I52" s="198"/>
      <c r="J52" s="201"/>
      <c r="K52" s="111"/>
      <c r="L52" s="111" t="s">
        <v>72</v>
      </c>
      <c r="M52" s="111"/>
      <c r="N52" s="208"/>
      <c r="O52" s="195"/>
    </row>
    <row r="53" ht="18.75" customHeight="1"/>
    <row r="54" ht="18.75" customHeight="1"/>
    <row r="55" spans="1:15" ht="18.75" customHeight="1">
      <c r="A55" s="24" t="s">
        <v>68</v>
      </c>
      <c r="B55" s="25" t="str">
        <f>B7</f>
        <v>宇高Ⅰ</v>
      </c>
      <c r="C55" s="231" t="str">
        <f>D7</f>
        <v>丘の公園ｽﾎﾟｰﾂ広場</v>
      </c>
      <c r="D55" s="231"/>
      <c r="E55" s="231"/>
      <c r="F55" s="231"/>
      <c r="G55" s="25" t="s">
        <v>69</v>
      </c>
      <c r="I55" s="24" t="s">
        <v>68</v>
      </c>
      <c r="J55" s="25" t="str">
        <f>J7</f>
        <v>佐伯Ⅰ</v>
      </c>
      <c r="K55" s="231" t="str">
        <f>L7</f>
        <v>佐伯市総合運動公園多目的広場</v>
      </c>
      <c r="L55" s="231"/>
      <c r="M55" s="231"/>
      <c r="N55" s="231"/>
      <c r="O55" s="25" t="s">
        <v>69</v>
      </c>
    </row>
    <row r="56" spans="1:15" ht="18.75" customHeight="1">
      <c r="A56" s="211" t="s">
        <v>409</v>
      </c>
      <c r="B56" s="216" t="str">
        <f>tournament!AO79</f>
        <v>ＦＣ．ＵＳＡ</v>
      </c>
      <c r="C56" s="224">
        <v>0</v>
      </c>
      <c r="D56" s="226" t="s">
        <v>70</v>
      </c>
      <c r="E56" s="224">
        <v>2</v>
      </c>
      <c r="F56" s="220" t="str">
        <f>tournament!AO81</f>
        <v>南大分サッカー少年団</v>
      </c>
      <c r="G56" s="218" t="s">
        <v>402</v>
      </c>
      <c r="H56" s="25"/>
      <c r="I56" s="193"/>
      <c r="J56" s="199"/>
      <c r="K56" s="202"/>
      <c r="L56" s="204" t="s">
        <v>70</v>
      </c>
      <c r="M56" s="202"/>
      <c r="N56" s="206"/>
      <c r="O56" s="209"/>
    </row>
    <row r="57" spans="1:15" ht="18.75" customHeight="1">
      <c r="A57" s="214"/>
      <c r="B57" s="217"/>
      <c r="C57" s="225"/>
      <c r="D57" s="227"/>
      <c r="E57" s="228"/>
      <c r="F57" s="221"/>
      <c r="G57" s="219"/>
      <c r="H57" s="25"/>
      <c r="I57" s="197"/>
      <c r="J57" s="200"/>
      <c r="K57" s="210"/>
      <c r="L57" s="205"/>
      <c r="M57" s="203"/>
      <c r="N57" s="207"/>
      <c r="O57" s="232"/>
    </row>
    <row r="58" spans="1:15" ht="18.75" customHeight="1">
      <c r="A58" s="215"/>
      <c r="B58" s="223"/>
      <c r="C58" s="26"/>
      <c r="D58" s="26" t="s">
        <v>72</v>
      </c>
      <c r="E58" s="26"/>
      <c r="F58" s="222"/>
      <c r="G58" s="219"/>
      <c r="H58" s="25"/>
      <c r="I58" s="198"/>
      <c r="J58" s="201"/>
      <c r="K58" s="111"/>
      <c r="L58" s="111" t="s">
        <v>72</v>
      </c>
      <c r="M58" s="111"/>
      <c r="N58" s="208"/>
      <c r="O58" s="232"/>
    </row>
    <row r="59" spans="1:15" ht="18.75" customHeight="1">
      <c r="A59" s="211" t="s">
        <v>410</v>
      </c>
      <c r="B59" s="216" t="str">
        <f>tournament!B47</f>
        <v>豊川サッカークラブ</v>
      </c>
      <c r="C59" s="224">
        <v>0</v>
      </c>
      <c r="D59" s="226" t="s">
        <v>70</v>
      </c>
      <c r="E59" s="224">
        <v>2</v>
      </c>
      <c r="F59" s="220" t="str">
        <f>tournament!B49</f>
        <v>大分トリニータタートルズ</v>
      </c>
      <c r="G59" s="211" t="s">
        <v>403</v>
      </c>
      <c r="H59" s="25"/>
      <c r="I59" s="211" t="s">
        <v>475</v>
      </c>
      <c r="J59" s="216" t="str">
        <f>tournament!B43</f>
        <v>鶴見少年サッカークラブ</v>
      </c>
      <c r="K59" s="224">
        <v>1</v>
      </c>
      <c r="L59" s="226" t="s">
        <v>70</v>
      </c>
      <c r="M59" s="224">
        <v>11</v>
      </c>
      <c r="N59" s="220" t="str">
        <f>tournament!B45</f>
        <v>金池長浜サッカースポーツ少年団</v>
      </c>
      <c r="O59" s="218" t="s">
        <v>71</v>
      </c>
    </row>
    <row r="60" spans="1:15" ht="18.75" customHeight="1">
      <c r="A60" s="214"/>
      <c r="B60" s="217"/>
      <c r="C60" s="225"/>
      <c r="D60" s="227"/>
      <c r="E60" s="228"/>
      <c r="F60" s="221"/>
      <c r="G60" s="212"/>
      <c r="H60" s="25"/>
      <c r="I60" s="214"/>
      <c r="J60" s="217"/>
      <c r="K60" s="225"/>
      <c r="L60" s="227"/>
      <c r="M60" s="228"/>
      <c r="N60" s="221"/>
      <c r="O60" s="219"/>
    </row>
    <row r="61" spans="1:15" ht="18.75" customHeight="1">
      <c r="A61" s="215"/>
      <c r="B61" s="217"/>
      <c r="C61" s="26"/>
      <c r="D61" s="26" t="s">
        <v>72</v>
      </c>
      <c r="E61" s="26"/>
      <c r="F61" s="221"/>
      <c r="G61" s="213"/>
      <c r="H61" s="25"/>
      <c r="I61" s="215"/>
      <c r="J61" s="217"/>
      <c r="K61" s="26"/>
      <c r="L61" s="26" t="s">
        <v>72</v>
      </c>
      <c r="M61" s="26"/>
      <c r="N61" s="221"/>
      <c r="O61" s="219"/>
    </row>
    <row r="62" spans="1:15" ht="18.75" customHeight="1">
      <c r="A62" s="211" t="s">
        <v>411</v>
      </c>
      <c r="B62" s="216" t="str">
        <f>tournament!B103</f>
        <v>カティオーラフットボールクラブ　大在</v>
      </c>
      <c r="C62" s="224">
        <v>0</v>
      </c>
      <c r="D62" s="226" t="s">
        <v>70</v>
      </c>
      <c r="E62" s="224">
        <v>4</v>
      </c>
      <c r="F62" s="220" t="str">
        <f>tournament!B105</f>
        <v>四日市南ＳＳＣ</v>
      </c>
      <c r="G62" s="211" t="s">
        <v>404</v>
      </c>
      <c r="I62" s="211" t="s">
        <v>476</v>
      </c>
      <c r="J62" s="216" t="str">
        <f>tournament!B67</f>
        <v>弥生少年サッカークラブ</v>
      </c>
      <c r="K62" s="224">
        <v>1</v>
      </c>
      <c r="L62" s="226" t="s">
        <v>70</v>
      </c>
      <c r="M62" s="224">
        <v>4</v>
      </c>
      <c r="N62" s="220" t="str">
        <f>tournament!B69</f>
        <v>西の台ＪＦＣ</v>
      </c>
      <c r="O62" s="211" t="s">
        <v>74</v>
      </c>
    </row>
    <row r="63" spans="1:15" ht="18.75" customHeight="1">
      <c r="A63" s="214"/>
      <c r="B63" s="217"/>
      <c r="C63" s="225"/>
      <c r="D63" s="227"/>
      <c r="E63" s="228"/>
      <c r="F63" s="221"/>
      <c r="G63" s="212"/>
      <c r="I63" s="214"/>
      <c r="J63" s="217"/>
      <c r="K63" s="225"/>
      <c r="L63" s="227"/>
      <c r="M63" s="228"/>
      <c r="N63" s="221"/>
      <c r="O63" s="212"/>
    </row>
    <row r="64" spans="1:15" ht="18.75" customHeight="1">
      <c r="A64" s="215"/>
      <c r="B64" s="217"/>
      <c r="C64" s="26"/>
      <c r="D64" s="26" t="s">
        <v>72</v>
      </c>
      <c r="E64" s="26"/>
      <c r="F64" s="222"/>
      <c r="G64" s="213"/>
      <c r="I64" s="215"/>
      <c r="J64" s="217"/>
      <c r="K64" s="26"/>
      <c r="L64" s="26" t="s">
        <v>72</v>
      </c>
      <c r="M64" s="26"/>
      <c r="N64" s="222"/>
      <c r="O64" s="213"/>
    </row>
    <row r="65" spans="1:15" ht="18.75" customHeight="1">
      <c r="A65" s="211" t="s">
        <v>412</v>
      </c>
      <c r="B65" s="216" t="str">
        <f>tournament!B37</f>
        <v>ＦＣ　ＪＵＮＩＯＲＳ</v>
      </c>
      <c r="C65" s="224">
        <v>1</v>
      </c>
      <c r="D65" s="226" t="s">
        <v>70</v>
      </c>
      <c r="E65" s="224">
        <v>3</v>
      </c>
      <c r="F65" s="220" t="str">
        <f>tournament!B39</f>
        <v>豊後高田ＦＣ　Ｂｏｒｄｅｒ　Ｊｒ</v>
      </c>
      <c r="G65" s="218" t="s">
        <v>405</v>
      </c>
      <c r="I65" s="211" t="s">
        <v>477</v>
      </c>
      <c r="J65" s="216" t="str">
        <f>tournament!AO83</f>
        <v>田尻サッカースポーツ少年団</v>
      </c>
      <c r="K65" s="224">
        <v>2</v>
      </c>
      <c r="L65" s="226" t="s">
        <v>70</v>
      </c>
      <c r="M65" s="224">
        <v>1</v>
      </c>
      <c r="N65" s="220" t="str">
        <f>tournament!AO85</f>
        <v>渡町台サッカークラブ</v>
      </c>
      <c r="O65" s="211" t="s">
        <v>76</v>
      </c>
    </row>
    <row r="66" spans="1:15" ht="18.75" customHeight="1">
      <c r="A66" s="214"/>
      <c r="B66" s="217"/>
      <c r="C66" s="225"/>
      <c r="D66" s="227"/>
      <c r="E66" s="228"/>
      <c r="F66" s="221"/>
      <c r="G66" s="219"/>
      <c r="I66" s="214"/>
      <c r="J66" s="217"/>
      <c r="K66" s="225"/>
      <c r="L66" s="227"/>
      <c r="M66" s="228"/>
      <c r="N66" s="221"/>
      <c r="O66" s="212"/>
    </row>
    <row r="67" spans="1:15" ht="18.75" customHeight="1">
      <c r="A67" s="215"/>
      <c r="B67" s="217"/>
      <c r="C67" s="26"/>
      <c r="D67" s="26" t="s">
        <v>72</v>
      </c>
      <c r="E67" s="26"/>
      <c r="F67" s="222"/>
      <c r="G67" s="219"/>
      <c r="I67" s="215"/>
      <c r="J67" s="217"/>
      <c r="K67" s="26"/>
      <c r="L67" s="26" t="s">
        <v>72</v>
      </c>
      <c r="M67" s="26"/>
      <c r="N67" s="222"/>
      <c r="O67" s="213"/>
    </row>
    <row r="68" spans="1:15" ht="18.75" customHeight="1">
      <c r="A68" s="196"/>
      <c r="B68" s="199"/>
      <c r="C68" s="202"/>
      <c r="D68" s="204" t="s">
        <v>70</v>
      </c>
      <c r="E68" s="202"/>
      <c r="F68" s="206"/>
      <c r="G68" s="209"/>
      <c r="I68" s="193"/>
      <c r="J68" s="199"/>
      <c r="K68" s="202"/>
      <c r="L68" s="204" t="s">
        <v>70</v>
      </c>
      <c r="M68" s="202"/>
      <c r="N68" s="206"/>
      <c r="O68" s="209"/>
    </row>
    <row r="69" spans="1:15" ht="18.75" customHeight="1">
      <c r="A69" s="197"/>
      <c r="B69" s="200"/>
      <c r="C69" s="210"/>
      <c r="D69" s="205"/>
      <c r="E69" s="203"/>
      <c r="F69" s="207"/>
      <c r="G69" s="232"/>
      <c r="I69" s="197"/>
      <c r="J69" s="200"/>
      <c r="K69" s="210"/>
      <c r="L69" s="205"/>
      <c r="M69" s="203"/>
      <c r="N69" s="207"/>
      <c r="O69" s="232"/>
    </row>
    <row r="70" spans="1:15" ht="18.75" customHeight="1">
      <c r="A70" s="198"/>
      <c r="B70" s="201"/>
      <c r="C70" s="111"/>
      <c r="D70" s="111" t="s">
        <v>72</v>
      </c>
      <c r="E70" s="111"/>
      <c r="F70" s="208"/>
      <c r="G70" s="232"/>
      <c r="I70" s="198"/>
      <c r="J70" s="201"/>
      <c r="K70" s="111"/>
      <c r="L70" s="111" t="s">
        <v>72</v>
      </c>
      <c r="M70" s="111"/>
      <c r="N70" s="208"/>
      <c r="O70" s="232"/>
    </row>
    <row r="71" spans="1:15" ht="18.75" customHeight="1">
      <c r="A71" s="196"/>
      <c r="B71" s="199"/>
      <c r="C71" s="202"/>
      <c r="D71" s="204" t="s">
        <v>70</v>
      </c>
      <c r="E71" s="202"/>
      <c r="F71" s="206"/>
      <c r="G71" s="209"/>
      <c r="I71" s="193"/>
      <c r="J71" s="199"/>
      <c r="K71" s="202"/>
      <c r="L71" s="204" t="s">
        <v>70</v>
      </c>
      <c r="M71" s="202"/>
      <c r="N71" s="206"/>
      <c r="O71" s="209"/>
    </row>
    <row r="72" spans="1:15" ht="18.75" customHeight="1">
      <c r="A72" s="197"/>
      <c r="B72" s="200"/>
      <c r="C72" s="210"/>
      <c r="D72" s="205"/>
      <c r="E72" s="203"/>
      <c r="F72" s="207"/>
      <c r="G72" s="194"/>
      <c r="I72" s="197"/>
      <c r="J72" s="200"/>
      <c r="K72" s="210"/>
      <c r="L72" s="205"/>
      <c r="M72" s="203"/>
      <c r="N72" s="207"/>
      <c r="O72" s="194"/>
    </row>
    <row r="73" spans="1:15" ht="18.75" customHeight="1">
      <c r="A73" s="198"/>
      <c r="B73" s="201"/>
      <c r="C73" s="111"/>
      <c r="D73" s="111" t="s">
        <v>72</v>
      </c>
      <c r="E73" s="111"/>
      <c r="F73" s="208"/>
      <c r="G73" s="195"/>
      <c r="I73" s="198"/>
      <c r="J73" s="201"/>
      <c r="K73" s="111"/>
      <c r="L73" s="111" t="s">
        <v>72</v>
      </c>
      <c r="M73" s="111"/>
      <c r="N73" s="208"/>
      <c r="O73" s="195"/>
    </row>
    <row r="74" ht="18.75" customHeight="1"/>
    <row r="75" ht="18.75" customHeight="1"/>
    <row r="76" spans="1:15" ht="18.75" customHeight="1">
      <c r="A76" s="24" t="s">
        <v>68</v>
      </c>
      <c r="B76" s="25" t="str">
        <f>B8</f>
        <v>豊肥Ⅰ</v>
      </c>
      <c r="C76" s="231" t="str">
        <f>D8</f>
        <v>ｻﾝ・ｽﾎﾟｰﾂﾗﾝﾄﾞみえ</v>
      </c>
      <c r="D76" s="231"/>
      <c r="E76" s="231"/>
      <c r="F76" s="231"/>
      <c r="G76" s="25" t="s">
        <v>69</v>
      </c>
      <c r="I76" s="24" t="s">
        <v>68</v>
      </c>
      <c r="J76" s="25" t="str">
        <f>J8</f>
        <v>津・臼Ⅰ</v>
      </c>
      <c r="K76" s="231" t="str">
        <f>L8</f>
        <v>吉四六ﾗﾝﾄﾞ陸上競技場</v>
      </c>
      <c r="L76" s="231"/>
      <c r="M76" s="231"/>
      <c r="N76" s="231"/>
      <c r="O76" s="25" t="s">
        <v>69</v>
      </c>
    </row>
    <row r="77" spans="1:15" ht="18.75" customHeight="1">
      <c r="A77" s="211" t="s">
        <v>424</v>
      </c>
      <c r="B77" s="216" t="str">
        <f>tournament!B29</f>
        <v>県央おおのＪＦＣ</v>
      </c>
      <c r="C77" s="224">
        <v>1</v>
      </c>
      <c r="D77" s="226" t="s">
        <v>70</v>
      </c>
      <c r="E77" s="224">
        <v>1</v>
      </c>
      <c r="F77" s="220" t="str">
        <f>tournament!B31</f>
        <v>明野西ＪＦＣ</v>
      </c>
      <c r="G77" s="211" t="s">
        <v>76</v>
      </c>
      <c r="H77" s="25"/>
      <c r="I77" s="193"/>
      <c r="J77" s="199"/>
      <c r="K77" s="202"/>
      <c r="L77" s="204" t="s">
        <v>70</v>
      </c>
      <c r="M77" s="202"/>
      <c r="N77" s="206"/>
      <c r="O77" s="193"/>
    </row>
    <row r="78" spans="1:15" ht="18.75" customHeight="1">
      <c r="A78" s="214"/>
      <c r="B78" s="217"/>
      <c r="C78" s="225"/>
      <c r="D78" s="227"/>
      <c r="E78" s="228"/>
      <c r="F78" s="221"/>
      <c r="G78" s="212"/>
      <c r="H78" s="25"/>
      <c r="I78" s="194"/>
      <c r="J78" s="200"/>
      <c r="K78" s="203"/>
      <c r="L78" s="205"/>
      <c r="M78" s="203"/>
      <c r="N78" s="207"/>
      <c r="O78" s="194"/>
    </row>
    <row r="79" spans="1:15" ht="18.75" customHeight="1">
      <c r="A79" s="215"/>
      <c r="B79" s="223"/>
      <c r="C79" s="26">
        <v>1</v>
      </c>
      <c r="D79" s="26" t="s">
        <v>72</v>
      </c>
      <c r="E79" s="26">
        <v>3</v>
      </c>
      <c r="F79" s="222"/>
      <c r="G79" s="213"/>
      <c r="H79" s="25"/>
      <c r="I79" s="195"/>
      <c r="J79" s="201"/>
      <c r="K79" s="111"/>
      <c r="L79" s="111" t="s">
        <v>72</v>
      </c>
      <c r="M79" s="111"/>
      <c r="N79" s="208"/>
      <c r="O79" s="195"/>
    </row>
    <row r="80" spans="1:15" ht="18.75" customHeight="1">
      <c r="A80" s="211" t="s">
        <v>425</v>
      </c>
      <c r="B80" s="216" t="str">
        <f>tournament!AO59</f>
        <v>東陽フットボールクラブ</v>
      </c>
      <c r="C80" s="224">
        <v>2</v>
      </c>
      <c r="D80" s="226" t="s">
        <v>70</v>
      </c>
      <c r="E80" s="224">
        <v>2</v>
      </c>
      <c r="F80" s="220" t="str">
        <f>tournament!AO61</f>
        <v>竹田直入ＦＣ</v>
      </c>
      <c r="G80" s="211" t="s">
        <v>74</v>
      </c>
      <c r="H80" s="25"/>
      <c r="I80" s="211" t="s">
        <v>406</v>
      </c>
      <c r="J80" s="216" t="str">
        <f>tournament!B17</f>
        <v>野津ＦＣ</v>
      </c>
      <c r="K80" s="224">
        <v>2</v>
      </c>
      <c r="L80" s="226" t="s">
        <v>70</v>
      </c>
      <c r="M80" s="224">
        <v>5</v>
      </c>
      <c r="N80" s="220" t="str">
        <f>tournament!B19</f>
        <v>ティエラフットボールクラブＵ－１２</v>
      </c>
      <c r="O80" s="211" t="s">
        <v>329</v>
      </c>
    </row>
    <row r="81" spans="1:15" ht="18.75" customHeight="1">
      <c r="A81" s="214"/>
      <c r="B81" s="217"/>
      <c r="C81" s="225"/>
      <c r="D81" s="227"/>
      <c r="E81" s="228"/>
      <c r="F81" s="221"/>
      <c r="G81" s="212"/>
      <c r="H81" s="25"/>
      <c r="I81" s="214"/>
      <c r="J81" s="217"/>
      <c r="K81" s="228"/>
      <c r="L81" s="227"/>
      <c r="M81" s="228"/>
      <c r="N81" s="221"/>
      <c r="O81" s="212"/>
    </row>
    <row r="82" spans="1:15" ht="18.75" customHeight="1">
      <c r="A82" s="215"/>
      <c r="B82" s="217"/>
      <c r="C82" s="26">
        <v>5</v>
      </c>
      <c r="D82" s="26" t="s">
        <v>72</v>
      </c>
      <c r="E82" s="26">
        <v>4</v>
      </c>
      <c r="F82" s="221"/>
      <c r="G82" s="213"/>
      <c r="H82" s="25"/>
      <c r="I82" s="215"/>
      <c r="J82" s="223"/>
      <c r="K82" s="26"/>
      <c r="L82" s="26" t="s">
        <v>72</v>
      </c>
      <c r="M82" s="26"/>
      <c r="N82" s="222"/>
      <c r="O82" s="213"/>
    </row>
    <row r="83" spans="1:15" ht="18.75" customHeight="1">
      <c r="A83" s="193"/>
      <c r="B83" s="199"/>
      <c r="C83" s="202"/>
      <c r="D83" s="204" t="s">
        <v>70</v>
      </c>
      <c r="E83" s="202"/>
      <c r="F83" s="206"/>
      <c r="G83" s="193"/>
      <c r="I83" s="211" t="s">
        <v>407</v>
      </c>
      <c r="J83" s="216" t="str">
        <f>tournament!AO21</f>
        <v>千怒小サッカースポーツ少年団</v>
      </c>
      <c r="K83" s="224">
        <v>3</v>
      </c>
      <c r="L83" s="226" t="s">
        <v>70</v>
      </c>
      <c r="M83" s="224">
        <v>1</v>
      </c>
      <c r="N83" s="220" t="str">
        <f>tournament!AO23</f>
        <v>豊府サッカースポーツ少年団</v>
      </c>
      <c r="O83" s="211" t="s">
        <v>328</v>
      </c>
    </row>
    <row r="84" spans="1:15" ht="18.75" customHeight="1">
      <c r="A84" s="197"/>
      <c r="B84" s="200"/>
      <c r="C84" s="210"/>
      <c r="D84" s="205"/>
      <c r="E84" s="203"/>
      <c r="F84" s="207"/>
      <c r="G84" s="194"/>
      <c r="I84" s="214"/>
      <c r="J84" s="217"/>
      <c r="K84" s="228"/>
      <c r="L84" s="227"/>
      <c r="M84" s="228"/>
      <c r="N84" s="221"/>
      <c r="O84" s="212"/>
    </row>
    <row r="85" spans="1:15" ht="18.75" customHeight="1">
      <c r="A85" s="198"/>
      <c r="B85" s="200"/>
      <c r="C85" s="111"/>
      <c r="D85" s="111" t="s">
        <v>72</v>
      </c>
      <c r="E85" s="111"/>
      <c r="F85" s="208"/>
      <c r="G85" s="195"/>
      <c r="I85" s="215"/>
      <c r="J85" s="223"/>
      <c r="K85" s="26"/>
      <c r="L85" s="26" t="s">
        <v>72</v>
      </c>
      <c r="M85" s="26"/>
      <c r="N85" s="222"/>
      <c r="O85" s="213"/>
    </row>
    <row r="86" spans="1:15" ht="18.75" customHeight="1">
      <c r="A86" s="193"/>
      <c r="B86" s="199"/>
      <c r="C86" s="202"/>
      <c r="D86" s="204" t="s">
        <v>70</v>
      </c>
      <c r="E86" s="202"/>
      <c r="F86" s="206"/>
      <c r="G86" s="209"/>
      <c r="I86" s="211" t="s">
        <v>408</v>
      </c>
      <c r="J86" s="216" t="str">
        <f>tournament!AO67</f>
        <v>臼杵ＳＳＳ</v>
      </c>
      <c r="K86" s="224">
        <v>0</v>
      </c>
      <c r="L86" s="226" t="s">
        <v>70</v>
      </c>
      <c r="M86" s="224">
        <v>1</v>
      </c>
      <c r="N86" s="220" t="str">
        <f>tournament!AO69</f>
        <v>大平山アソシエーション式フットボールクラブ</v>
      </c>
      <c r="O86" s="211" t="s">
        <v>327</v>
      </c>
    </row>
    <row r="87" spans="1:15" ht="18.75" customHeight="1">
      <c r="A87" s="197"/>
      <c r="B87" s="200"/>
      <c r="C87" s="210"/>
      <c r="D87" s="205"/>
      <c r="E87" s="203"/>
      <c r="F87" s="207"/>
      <c r="G87" s="232"/>
      <c r="I87" s="214"/>
      <c r="J87" s="217"/>
      <c r="K87" s="228"/>
      <c r="L87" s="227"/>
      <c r="M87" s="228"/>
      <c r="N87" s="221"/>
      <c r="O87" s="212"/>
    </row>
    <row r="88" spans="1:15" ht="18.75" customHeight="1">
      <c r="A88" s="198"/>
      <c r="B88" s="200"/>
      <c r="C88" s="111"/>
      <c r="D88" s="111" t="s">
        <v>72</v>
      </c>
      <c r="E88" s="111"/>
      <c r="F88" s="208"/>
      <c r="G88" s="232"/>
      <c r="I88" s="215"/>
      <c r="J88" s="223"/>
      <c r="K88" s="26"/>
      <c r="L88" s="26" t="s">
        <v>72</v>
      </c>
      <c r="M88" s="26"/>
      <c r="N88" s="222"/>
      <c r="O88" s="213"/>
    </row>
    <row r="89" spans="1:15" ht="18.75" customHeight="1">
      <c r="A89" s="193"/>
      <c r="B89" s="199"/>
      <c r="C89" s="202"/>
      <c r="D89" s="204" t="s">
        <v>70</v>
      </c>
      <c r="E89" s="202"/>
      <c r="F89" s="206"/>
      <c r="G89" s="209"/>
      <c r="I89" s="196"/>
      <c r="J89" s="199"/>
      <c r="K89" s="202"/>
      <c r="L89" s="204" t="s">
        <v>70</v>
      </c>
      <c r="M89" s="202"/>
      <c r="N89" s="206"/>
      <c r="O89" s="193"/>
    </row>
    <row r="90" spans="1:15" ht="18.75" customHeight="1">
      <c r="A90" s="197"/>
      <c r="B90" s="200"/>
      <c r="C90" s="210"/>
      <c r="D90" s="205"/>
      <c r="E90" s="203"/>
      <c r="F90" s="207"/>
      <c r="G90" s="232"/>
      <c r="I90" s="197"/>
      <c r="J90" s="200"/>
      <c r="K90" s="203"/>
      <c r="L90" s="205"/>
      <c r="M90" s="203"/>
      <c r="N90" s="207"/>
      <c r="O90" s="194"/>
    </row>
    <row r="91" spans="1:15" ht="18.75" customHeight="1">
      <c r="A91" s="198"/>
      <c r="B91" s="201"/>
      <c r="C91" s="111"/>
      <c r="D91" s="111" t="s">
        <v>72</v>
      </c>
      <c r="E91" s="111"/>
      <c r="F91" s="208"/>
      <c r="G91" s="232"/>
      <c r="I91" s="198"/>
      <c r="J91" s="201"/>
      <c r="K91" s="111"/>
      <c r="L91" s="111" t="s">
        <v>72</v>
      </c>
      <c r="M91" s="111"/>
      <c r="N91" s="208"/>
      <c r="O91" s="195"/>
    </row>
    <row r="92" spans="1:15" ht="18.75" customHeight="1">
      <c r="A92" s="193"/>
      <c r="B92" s="199"/>
      <c r="C92" s="202"/>
      <c r="D92" s="204" t="s">
        <v>70</v>
      </c>
      <c r="E92" s="202"/>
      <c r="F92" s="206"/>
      <c r="G92" s="209"/>
      <c r="I92" s="196"/>
      <c r="J92" s="199"/>
      <c r="K92" s="202"/>
      <c r="L92" s="204" t="s">
        <v>70</v>
      </c>
      <c r="M92" s="202"/>
      <c r="N92" s="206"/>
      <c r="O92" s="193"/>
    </row>
    <row r="93" spans="1:15" ht="18.75" customHeight="1">
      <c r="A93" s="197"/>
      <c r="B93" s="200"/>
      <c r="C93" s="210"/>
      <c r="D93" s="205"/>
      <c r="E93" s="203"/>
      <c r="F93" s="207"/>
      <c r="G93" s="194"/>
      <c r="I93" s="197"/>
      <c r="J93" s="200"/>
      <c r="K93" s="203"/>
      <c r="L93" s="205"/>
      <c r="M93" s="203"/>
      <c r="N93" s="207"/>
      <c r="O93" s="194"/>
    </row>
    <row r="94" spans="1:15" ht="18.75" customHeight="1">
      <c r="A94" s="198"/>
      <c r="B94" s="201"/>
      <c r="C94" s="111"/>
      <c r="D94" s="111" t="s">
        <v>72</v>
      </c>
      <c r="E94" s="111"/>
      <c r="F94" s="208"/>
      <c r="G94" s="195"/>
      <c r="I94" s="198"/>
      <c r="J94" s="201"/>
      <c r="K94" s="111"/>
      <c r="L94" s="111" t="s">
        <v>72</v>
      </c>
      <c r="M94" s="111"/>
      <c r="N94" s="208"/>
      <c r="O94" s="195"/>
    </row>
  </sheetData>
  <sheetProtection/>
  <mergeCells count="346">
    <mergeCell ref="A65:A67"/>
    <mergeCell ref="B65:B67"/>
    <mergeCell ref="C65:C66"/>
    <mergeCell ref="D65:D66"/>
    <mergeCell ref="E65:E66"/>
    <mergeCell ref="F65:F67"/>
    <mergeCell ref="N65:N67"/>
    <mergeCell ref="O65:O67"/>
    <mergeCell ref="G65:G67"/>
    <mergeCell ref="I65:I67"/>
    <mergeCell ref="J65:J67"/>
    <mergeCell ref="K65:K66"/>
    <mergeCell ref="L65:L66"/>
    <mergeCell ref="M65:M66"/>
    <mergeCell ref="G89:G91"/>
    <mergeCell ref="G86:G88"/>
    <mergeCell ref="A89:A91"/>
    <mergeCell ref="B89:B91"/>
    <mergeCell ref="C89:C90"/>
    <mergeCell ref="D89:D90"/>
    <mergeCell ref="F89:F91"/>
    <mergeCell ref="A86:A88"/>
    <mergeCell ref="B86:B88"/>
    <mergeCell ref="C86:C87"/>
    <mergeCell ref="D86:D87"/>
    <mergeCell ref="E86:E87"/>
    <mergeCell ref="E89:E90"/>
    <mergeCell ref="A83:A85"/>
    <mergeCell ref="B83:B85"/>
    <mergeCell ref="C83:C84"/>
    <mergeCell ref="D83:D84"/>
    <mergeCell ref="E83:E84"/>
    <mergeCell ref="E77:E78"/>
    <mergeCell ref="G77:G79"/>
    <mergeCell ref="J77:J79"/>
    <mergeCell ref="F83:F85"/>
    <mergeCell ref="G83:G85"/>
    <mergeCell ref="F86:F88"/>
    <mergeCell ref="E80:E81"/>
    <mergeCell ref="F80:F82"/>
    <mergeCell ref="G80:G82"/>
    <mergeCell ref="I83:I85"/>
    <mergeCell ref="A80:A82"/>
    <mergeCell ref="B80:B82"/>
    <mergeCell ref="A77:A79"/>
    <mergeCell ref="B77:B79"/>
    <mergeCell ref="C77:C78"/>
    <mergeCell ref="D77:D78"/>
    <mergeCell ref="C80:C81"/>
    <mergeCell ref="D80:D81"/>
    <mergeCell ref="K76:N76"/>
    <mergeCell ref="I77:I79"/>
    <mergeCell ref="G68:G70"/>
    <mergeCell ref="I68:I70"/>
    <mergeCell ref="F71:F73"/>
    <mergeCell ref="J68:J70"/>
    <mergeCell ref="K77:K78"/>
    <mergeCell ref="L77:L78"/>
    <mergeCell ref="M77:M78"/>
    <mergeCell ref="N77:N79"/>
    <mergeCell ref="A68:A70"/>
    <mergeCell ref="B68:B70"/>
    <mergeCell ref="C68:C69"/>
    <mergeCell ref="D68:D69"/>
    <mergeCell ref="E68:E69"/>
    <mergeCell ref="F68:F70"/>
    <mergeCell ref="N62:N64"/>
    <mergeCell ref="O62:O64"/>
    <mergeCell ref="F77:F79"/>
    <mergeCell ref="K68:K69"/>
    <mergeCell ref="L68:L69"/>
    <mergeCell ref="M68:M69"/>
    <mergeCell ref="N68:N70"/>
    <mergeCell ref="O68:O70"/>
    <mergeCell ref="C76:F76"/>
    <mergeCell ref="O77:O79"/>
    <mergeCell ref="G62:G64"/>
    <mergeCell ref="I62:I64"/>
    <mergeCell ref="J62:J64"/>
    <mergeCell ref="K62:K63"/>
    <mergeCell ref="L62:L63"/>
    <mergeCell ref="M62:M63"/>
    <mergeCell ref="L59:L60"/>
    <mergeCell ref="M59:M60"/>
    <mergeCell ref="N59:N61"/>
    <mergeCell ref="O59:O61"/>
    <mergeCell ref="A62:A64"/>
    <mergeCell ref="B62:B64"/>
    <mergeCell ref="C62:C63"/>
    <mergeCell ref="D62:D63"/>
    <mergeCell ref="E62:E63"/>
    <mergeCell ref="F62:F64"/>
    <mergeCell ref="M56:M57"/>
    <mergeCell ref="N56:N58"/>
    <mergeCell ref="O56:O58"/>
    <mergeCell ref="A59:A61"/>
    <mergeCell ref="B59:B61"/>
    <mergeCell ref="C59:C60"/>
    <mergeCell ref="D59:D60"/>
    <mergeCell ref="E59:E60"/>
    <mergeCell ref="F59:F61"/>
    <mergeCell ref="K59:K60"/>
    <mergeCell ref="J50:J52"/>
    <mergeCell ref="K50:K51"/>
    <mergeCell ref="L50:L51"/>
    <mergeCell ref="A56:A58"/>
    <mergeCell ref="B56:B58"/>
    <mergeCell ref="C56:C57"/>
    <mergeCell ref="D56:D57"/>
    <mergeCell ref="E56:E57"/>
    <mergeCell ref="F56:F58"/>
    <mergeCell ref="L56:L57"/>
    <mergeCell ref="O47:O49"/>
    <mergeCell ref="M44:M45"/>
    <mergeCell ref="O44:O46"/>
    <mergeCell ref="K47:K48"/>
    <mergeCell ref="L47:L48"/>
    <mergeCell ref="C55:F55"/>
    <mergeCell ref="K55:N55"/>
    <mergeCell ref="G50:G52"/>
    <mergeCell ref="O50:O52"/>
    <mergeCell ref="F47:F49"/>
    <mergeCell ref="J47:J49"/>
    <mergeCell ref="J44:J46"/>
    <mergeCell ref="K44:K45"/>
    <mergeCell ref="L44:L45"/>
    <mergeCell ref="M47:M48"/>
    <mergeCell ref="N47:N49"/>
    <mergeCell ref="F44:F46"/>
    <mergeCell ref="G44:G46"/>
    <mergeCell ref="I44:I46"/>
    <mergeCell ref="A47:A49"/>
    <mergeCell ref="B47:B49"/>
    <mergeCell ref="C47:C48"/>
    <mergeCell ref="D47:D48"/>
    <mergeCell ref="E47:E48"/>
    <mergeCell ref="G47:G49"/>
    <mergeCell ref="I47:I49"/>
    <mergeCell ref="I41:I43"/>
    <mergeCell ref="J41:J43"/>
    <mergeCell ref="K41:K42"/>
    <mergeCell ref="L41:L42"/>
    <mergeCell ref="M41:M42"/>
    <mergeCell ref="A44:A46"/>
    <mergeCell ref="B44:B46"/>
    <mergeCell ref="C44:C45"/>
    <mergeCell ref="D44:D45"/>
    <mergeCell ref="E44:E45"/>
    <mergeCell ref="B41:B43"/>
    <mergeCell ref="C41:C42"/>
    <mergeCell ref="D41:D42"/>
    <mergeCell ref="E41:E42"/>
    <mergeCell ref="F41:F43"/>
    <mergeCell ref="G41:G43"/>
    <mergeCell ref="G38:G40"/>
    <mergeCell ref="I38:I40"/>
    <mergeCell ref="J38:J40"/>
    <mergeCell ref="K38:K39"/>
    <mergeCell ref="L38:L39"/>
    <mergeCell ref="M38:M39"/>
    <mergeCell ref="A38:A40"/>
    <mergeCell ref="B38:B40"/>
    <mergeCell ref="C38:C39"/>
    <mergeCell ref="D38:D39"/>
    <mergeCell ref="E38:E39"/>
    <mergeCell ref="F38:F40"/>
    <mergeCell ref="G35:G37"/>
    <mergeCell ref="I35:I37"/>
    <mergeCell ref="J35:J37"/>
    <mergeCell ref="K35:K36"/>
    <mergeCell ref="L35:L36"/>
    <mergeCell ref="M35:M36"/>
    <mergeCell ref="N26:N28"/>
    <mergeCell ref="O26:O28"/>
    <mergeCell ref="C34:F34"/>
    <mergeCell ref="K34:N34"/>
    <mergeCell ref="A35:A37"/>
    <mergeCell ref="B35:B37"/>
    <mergeCell ref="C35:C36"/>
    <mergeCell ref="D35:D36"/>
    <mergeCell ref="E35:E36"/>
    <mergeCell ref="F35:F37"/>
    <mergeCell ref="G26:G28"/>
    <mergeCell ref="I26:I28"/>
    <mergeCell ref="J26:J28"/>
    <mergeCell ref="K26:K27"/>
    <mergeCell ref="L26:L27"/>
    <mergeCell ref="M26:M27"/>
    <mergeCell ref="A26:A28"/>
    <mergeCell ref="B26:B28"/>
    <mergeCell ref="C26:C27"/>
    <mergeCell ref="D26:D27"/>
    <mergeCell ref="E26:E27"/>
    <mergeCell ref="F26:F28"/>
    <mergeCell ref="J23:J25"/>
    <mergeCell ref="K23:K24"/>
    <mergeCell ref="L23:L24"/>
    <mergeCell ref="M23:M24"/>
    <mergeCell ref="N23:N25"/>
    <mergeCell ref="O23:O25"/>
    <mergeCell ref="N20:N22"/>
    <mergeCell ref="O20:O22"/>
    <mergeCell ref="A23:A25"/>
    <mergeCell ref="B23:B25"/>
    <mergeCell ref="C23:C24"/>
    <mergeCell ref="D23:D24"/>
    <mergeCell ref="E23:E24"/>
    <mergeCell ref="F23:F25"/>
    <mergeCell ref="G23:G25"/>
    <mergeCell ref="I23:I25"/>
    <mergeCell ref="G20:G22"/>
    <mergeCell ref="I20:I22"/>
    <mergeCell ref="J20:J22"/>
    <mergeCell ref="K20:K21"/>
    <mergeCell ref="L20:L21"/>
    <mergeCell ref="M20:M21"/>
    <mergeCell ref="A20:A22"/>
    <mergeCell ref="B20:B22"/>
    <mergeCell ref="C20:C21"/>
    <mergeCell ref="D20:D21"/>
    <mergeCell ref="E20:E21"/>
    <mergeCell ref="F20:F22"/>
    <mergeCell ref="J17:J19"/>
    <mergeCell ref="K17:K18"/>
    <mergeCell ref="L17:L18"/>
    <mergeCell ref="M17:M18"/>
    <mergeCell ref="N17:N19"/>
    <mergeCell ref="O17:O19"/>
    <mergeCell ref="N14:N16"/>
    <mergeCell ref="O14:O16"/>
    <mergeCell ref="A17:A19"/>
    <mergeCell ref="B17:B19"/>
    <mergeCell ref="C17:C18"/>
    <mergeCell ref="D17:D18"/>
    <mergeCell ref="E17:E18"/>
    <mergeCell ref="F17:F19"/>
    <mergeCell ref="G17:G19"/>
    <mergeCell ref="I17:I19"/>
    <mergeCell ref="G14:G16"/>
    <mergeCell ref="I14:I16"/>
    <mergeCell ref="J14:J16"/>
    <mergeCell ref="K14:K15"/>
    <mergeCell ref="L14:L15"/>
    <mergeCell ref="M14:M15"/>
    <mergeCell ref="A1:O1"/>
    <mergeCell ref="C11:G11"/>
    <mergeCell ref="C13:F13"/>
    <mergeCell ref="K13:N13"/>
    <mergeCell ref="A14:A16"/>
    <mergeCell ref="B14:B16"/>
    <mergeCell ref="C14:C15"/>
    <mergeCell ref="D14:D15"/>
    <mergeCell ref="E14:E15"/>
    <mergeCell ref="F14:F16"/>
    <mergeCell ref="O83:O85"/>
    <mergeCell ref="J83:J85"/>
    <mergeCell ref="K83:K84"/>
    <mergeCell ref="L83:L84"/>
    <mergeCell ref="M83:M84"/>
    <mergeCell ref="O80:O82"/>
    <mergeCell ref="N83:N85"/>
    <mergeCell ref="I80:I82"/>
    <mergeCell ref="J80:J82"/>
    <mergeCell ref="K80:K81"/>
    <mergeCell ref="L80:L81"/>
    <mergeCell ref="M80:M81"/>
    <mergeCell ref="N80:N82"/>
    <mergeCell ref="K89:K90"/>
    <mergeCell ref="L89:L90"/>
    <mergeCell ref="M89:M90"/>
    <mergeCell ref="O89:O91"/>
    <mergeCell ref="O86:O88"/>
    <mergeCell ref="I86:I88"/>
    <mergeCell ref="J86:J88"/>
    <mergeCell ref="K86:K87"/>
    <mergeCell ref="L86:L87"/>
    <mergeCell ref="M86:M87"/>
    <mergeCell ref="N86:N88"/>
    <mergeCell ref="I89:I91"/>
    <mergeCell ref="J89:J91"/>
    <mergeCell ref="N89:N91"/>
    <mergeCell ref="A29:A31"/>
    <mergeCell ref="B29:B31"/>
    <mergeCell ref="C29:C30"/>
    <mergeCell ref="D29:D30"/>
    <mergeCell ref="E29:E30"/>
    <mergeCell ref="F29:F31"/>
    <mergeCell ref="G29:G31"/>
    <mergeCell ref="I29:I31"/>
    <mergeCell ref="J29:J31"/>
    <mergeCell ref="K29:K30"/>
    <mergeCell ref="L29:L30"/>
    <mergeCell ref="M29:M30"/>
    <mergeCell ref="N29:N31"/>
    <mergeCell ref="O29:O31"/>
    <mergeCell ref="N35:N37"/>
    <mergeCell ref="O35:O37"/>
    <mergeCell ref="N38:N40"/>
    <mergeCell ref="O38:O40"/>
    <mergeCell ref="N41:N43"/>
    <mergeCell ref="O41:O43"/>
    <mergeCell ref="N44:N46"/>
    <mergeCell ref="A50:A52"/>
    <mergeCell ref="B50:B52"/>
    <mergeCell ref="C50:C51"/>
    <mergeCell ref="D50:D51"/>
    <mergeCell ref="E50:E51"/>
    <mergeCell ref="F50:F52"/>
    <mergeCell ref="A41:A43"/>
    <mergeCell ref="K56:K57"/>
    <mergeCell ref="G59:G61"/>
    <mergeCell ref="I59:I61"/>
    <mergeCell ref="J59:J61"/>
    <mergeCell ref="M50:M51"/>
    <mergeCell ref="N50:N52"/>
    <mergeCell ref="I50:I52"/>
    <mergeCell ref="G56:G58"/>
    <mergeCell ref="I56:I58"/>
    <mergeCell ref="J56:J58"/>
    <mergeCell ref="L71:L72"/>
    <mergeCell ref="M71:M72"/>
    <mergeCell ref="A71:A73"/>
    <mergeCell ref="B71:B73"/>
    <mergeCell ref="C71:C72"/>
    <mergeCell ref="D71:D72"/>
    <mergeCell ref="E71:E72"/>
    <mergeCell ref="I71:I73"/>
    <mergeCell ref="J71:J73"/>
    <mergeCell ref="K71:K72"/>
    <mergeCell ref="N71:N73"/>
    <mergeCell ref="O71:O73"/>
    <mergeCell ref="A92:A94"/>
    <mergeCell ref="B92:B94"/>
    <mergeCell ref="C92:C93"/>
    <mergeCell ref="D92:D93"/>
    <mergeCell ref="E92:E93"/>
    <mergeCell ref="F92:F94"/>
    <mergeCell ref="G92:G94"/>
    <mergeCell ref="G71:G73"/>
    <mergeCell ref="O92:O94"/>
    <mergeCell ref="I92:I94"/>
    <mergeCell ref="J92:J94"/>
    <mergeCell ref="K92:K93"/>
    <mergeCell ref="L92:L93"/>
    <mergeCell ref="M92:M93"/>
    <mergeCell ref="N92:N94"/>
  </mergeCells>
  <conditionalFormatting sqref="K7:K8">
    <cfRule type="cellIs" priority="2" dxfId="0" operator="equal" stopIfTrue="1">
      <formula>"出場辞退"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.140625" style="18" bestFit="1" customWidth="1"/>
    <col min="2" max="2" width="56.28125" style="18" bestFit="1" customWidth="1"/>
    <col min="3" max="3" width="11.7109375" style="17" bestFit="1" customWidth="1"/>
    <col min="4" max="4" width="53.421875" style="17" bestFit="1" customWidth="1"/>
    <col min="5" max="5" width="45.8515625" style="80" bestFit="1" customWidth="1"/>
    <col min="6" max="6" width="9.140625" style="18" bestFit="1" customWidth="1"/>
    <col min="7" max="7" width="16.421875" style="18" bestFit="1" customWidth="1"/>
    <col min="8" max="16384" width="9.28125" style="18" customWidth="1"/>
  </cols>
  <sheetData>
    <row r="1" spans="1:6" ht="28.5">
      <c r="A1" s="93" t="s">
        <v>42</v>
      </c>
      <c r="B1" s="83" t="s">
        <v>145</v>
      </c>
      <c r="C1" s="84" t="s">
        <v>41</v>
      </c>
      <c r="D1" s="85" t="s">
        <v>332</v>
      </c>
      <c r="E1" s="86" t="s">
        <v>331</v>
      </c>
      <c r="F1" s="52" t="s">
        <v>42</v>
      </c>
    </row>
    <row r="2" spans="1:5" ht="14.25">
      <c r="A2" s="87">
        <v>50</v>
      </c>
      <c r="B2" s="87" t="s">
        <v>245</v>
      </c>
      <c r="C2" s="84" t="s">
        <v>146</v>
      </c>
      <c r="D2" s="88">
        <v>43007</v>
      </c>
      <c r="E2" s="88">
        <v>43007</v>
      </c>
    </row>
    <row r="3" spans="1:5" ht="14.25">
      <c r="A3" s="87">
        <v>60</v>
      </c>
      <c r="B3" s="87" t="s">
        <v>246</v>
      </c>
      <c r="C3" s="84" t="s">
        <v>146</v>
      </c>
      <c r="D3" s="88">
        <v>43004</v>
      </c>
      <c r="E3" s="88">
        <v>43006</v>
      </c>
    </row>
    <row r="4" spans="1:5" ht="14.25">
      <c r="A4" s="87">
        <v>46</v>
      </c>
      <c r="B4" s="87" t="s">
        <v>255</v>
      </c>
      <c r="C4" s="84" t="s">
        <v>146</v>
      </c>
      <c r="D4" s="88">
        <v>43006</v>
      </c>
      <c r="E4" s="88">
        <v>43004</v>
      </c>
    </row>
    <row r="5" spans="1:5" ht="14.25">
      <c r="A5" s="87">
        <v>82</v>
      </c>
      <c r="B5" s="87" t="s">
        <v>254</v>
      </c>
      <c r="C5" s="84" t="s">
        <v>146</v>
      </c>
      <c r="D5" s="88">
        <v>43003</v>
      </c>
      <c r="E5" s="88">
        <v>43004</v>
      </c>
    </row>
    <row r="6" spans="1:5" ht="14.25">
      <c r="A6" s="87">
        <v>13</v>
      </c>
      <c r="B6" s="87" t="s">
        <v>280</v>
      </c>
      <c r="C6" s="84" t="s">
        <v>146</v>
      </c>
      <c r="D6" s="88">
        <v>43005</v>
      </c>
      <c r="E6" s="88">
        <v>43004</v>
      </c>
    </row>
    <row r="7" spans="1:5" ht="14.25">
      <c r="A7" s="87">
        <v>38</v>
      </c>
      <c r="B7" s="87" t="s">
        <v>297</v>
      </c>
      <c r="C7" s="84" t="s">
        <v>146</v>
      </c>
      <c r="D7" s="88">
        <v>43006</v>
      </c>
      <c r="E7" s="88">
        <v>43010</v>
      </c>
    </row>
    <row r="8" spans="1:5" ht="14.25">
      <c r="A8" s="87">
        <v>17</v>
      </c>
      <c r="B8" s="87" t="s">
        <v>299</v>
      </c>
      <c r="C8" s="84" t="s">
        <v>146</v>
      </c>
      <c r="D8" s="88">
        <v>43008</v>
      </c>
      <c r="E8" s="88">
        <v>43010</v>
      </c>
    </row>
    <row r="9" spans="1:5" ht="14.25">
      <c r="A9" s="87">
        <v>97</v>
      </c>
      <c r="B9" s="87" t="s">
        <v>262</v>
      </c>
      <c r="C9" s="84" t="s">
        <v>147</v>
      </c>
      <c r="D9" s="88">
        <v>43006</v>
      </c>
      <c r="E9" s="88">
        <v>43007</v>
      </c>
    </row>
    <row r="10" spans="1:5" ht="14.25">
      <c r="A10" s="87">
        <v>73</v>
      </c>
      <c r="B10" s="87" t="s">
        <v>281</v>
      </c>
      <c r="C10" s="84" t="s">
        <v>147</v>
      </c>
      <c r="D10" s="88">
        <v>43007</v>
      </c>
      <c r="E10" s="88">
        <v>43010</v>
      </c>
    </row>
    <row r="11" spans="1:5" ht="14.25">
      <c r="A11" s="87">
        <v>8</v>
      </c>
      <c r="B11" s="87" t="s">
        <v>290</v>
      </c>
      <c r="C11" s="84" t="s">
        <v>147</v>
      </c>
      <c r="D11" s="88">
        <v>43001</v>
      </c>
      <c r="E11" s="88">
        <v>43007</v>
      </c>
    </row>
    <row r="12" spans="1:5" ht="14.25">
      <c r="A12" s="87">
        <v>2</v>
      </c>
      <c r="B12" s="87" t="s">
        <v>291</v>
      </c>
      <c r="C12" s="84" t="s">
        <v>148</v>
      </c>
      <c r="D12" s="88">
        <v>43009</v>
      </c>
      <c r="E12" s="88">
        <v>43007</v>
      </c>
    </row>
    <row r="13" spans="1:5" ht="14.25">
      <c r="A13" s="87">
        <v>31</v>
      </c>
      <c r="B13" s="87" t="s">
        <v>289</v>
      </c>
      <c r="C13" s="84" t="s">
        <v>148</v>
      </c>
      <c r="D13" s="88">
        <v>43007</v>
      </c>
      <c r="E13" s="88">
        <v>43010</v>
      </c>
    </row>
    <row r="14" spans="1:5" ht="14.25">
      <c r="A14" s="87">
        <v>76</v>
      </c>
      <c r="B14" s="87" t="s">
        <v>156</v>
      </c>
      <c r="C14" s="84" t="s">
        <v>148</v>
      </c>
      <c r="D14" s="88">
        <v>43003</v>
      </c>
      <c r="E14" s="88">
        <v>43010</v>
      </c>
    </row>
    <row r="15" spans="1:5" ht="14.25">
      <c r="A15" s="87">
        <v>53</v>
      </c>
      <c r="B15" s="87" t="s">
        <v>271</v>
      </c>
      <c r="C15" s="84" t="s">
        <v>149</v>
      </c>
      <c r="D15" s="88">
        <v>43006</v>
      </c>
      <c r="E15" s="88">
        <v>43010</v>
      </c>
    </row>
    <row r="16" spans="1:5" ht="14.25">
      <c r="A16" s="87">
        <v>14</v>
      </c>
      <c r="B16" s="87" t="s">
        <v>296</v>
      </c>
      <c r="C16" s="84" t="s">
        <v>149</v>
      </c>
      <c r="D16" s="88">
        <v>43007</v>
      </c>
      <c r="E16" s="88">
        <v>43004</v>
      </c>
    </row>
    <row r="17" spans="1:5" ht="14.25">
      <c r="A17" s="87">
        <v>25</v>
      </c>
      <c r="B17" s="87" t="s">
        <v>442</v>
      </c>
      <c r="C17" s="84" t="s">
        <v>150</v>
      </c>
      <c r="D17" s="88">
        <v>43004</v>
      </c>
      <c r="E17" s="88">
        <v>43010</v>
      </c>
    </row>
    <row r="18" spans="1:5" ht="14.25">
      <c r="A18" s="87">
        <v>81</v>
      </c>
      <c r="B18" s="87" t="s">
        <v>443</v>
      </c>
      <c r="C18" s="84" t="s">
        <v>150</v>
      </c>
      <c r="D18" s="88">
        <v>43004</v>
      </c>
      <c r="E18" s="88">
        <v>43007</v>
      </c>
    </row>
    <row r="19" spans="1:5" ht="14.25">
      <c r="A19" s="87">
        <v>44</v>
      </c>
      <c r="B19" s="87" t="s">
        <v>444</v>
      </c>
      <c r="C19" s="84" t="s">
        <v>150</v>
      </c>
      <c r="D19" s="88">
        <v>43005</v>
      </c>
      <c r="E19" s="88">
        <v>43004</v>
      </c>
    </row>
    <row r="20" spans="1:5" ht="14.25">
      <c r="A20" s="87">
        <v>55</v>
      </c>
      <c r="B20" s="87" t="s">
        <v>446</v>
      </c>
      <c r="C20" s="84" t="s">
        <v>150</v>
      </c>
      <c r="D20" s="88">
        <v>43005</v>
      </c>
      <c r="E20" s="88">
        <v>43007</v>
      </c>
    </row>
    <row r="21" spans="1:5" ht="14.25">
      <c r="A21" s="87">
        <v>92</v>
      </c>
      <c r="B21" s="87" t="s">
        <v>445</v>
      </c>
      <c r="C21" s="84" t="s">
        <v>150</v>
      </c>
      <c r="D21" s="88">
        <v>43007</v>
      </c>
      <c r="E21" s="88">
        <v>43010</v>
      </c>
    </row>
    <row r="22" spans="1:5" ht="14.25">
      <c r="A22" s="87">
        <v>74</v>
      </c>
      <c r="B22" s="87" t="s">
        <v>447</v>
      </c>
      <c r="C22" s="84" t="s">
        <v>150</v>
      </c>
      <c r="D22" s="88">
        <v>43005</v>
      </c>
      <c r="E22" s="88">
        <v>43007</v>
      </c>
    </row>
    <row r="23" spans="1:5" ht="14.25">
      <c r="A23" s="87">
        <v>26</v>
      </c>
      <c r="B23" s="87" t="s">
        <v>448</v>
      </c>
      <c r="C23" s="84" t="s">
        <v>150</v>
      </c>
      <c r="D23" s="88">
        <v>43009</v>
      </c>
      <c r="E23" s="88">
        <v>43007</v>
      </c>
    </row>
    <row r="24" spans="1:5" ht="14.25">
      <c r="A24" s="87">
        <v>80</v>
      </c>
      <c r="B24" s="87" t="s">
        <v>546</v>
      </c>
      <c r="C24" s="84" t="s">
        <v>150</v>
      </c>
      <c r="D24" s="88">
        <v>43006</v>
      </c>
      <c r="E24" s="88">
        <v>43007</v>
      </c>
    </row>
    <row r="25" spans="1:5" ht="14.25">
      <c r="A25" s="87">
        <v>69</v>
      </c>
      <c r="B25" s="87" t="s">
        <v>449</v>
      </c>
      <c r="C25" s="84" t="s">
        <v>150</v>
      </c>
      <c r="D25" s="88">
        <v>43008</v>
      </c>
      <c r="E25" s="88">
        <v>43010</v>
      </c>
    </row>
    <row r="26" spans="1:5" ht="14.25">
      <c r="A26" s="87">
        <v>87</v>
      </c>
      <c r="B26" s="87" t="s">
        <v>450</v>
      </c>
      <c r="C26" s="84" t="s">
        <v>150</v>
      </c>
      <c r="D26" s="88">
        <v>43003</v>
      </c>
      <c r="E26" s="88">
        <v>43010</v>
      </c>
    </row>
    <row r="27" spans="1:5" ht="14.25">
      <c r="A27" s="87">
        <v>68</v>
      </c>
      <c r="B27" s="87" t="s">
        <v>300</v>
      </c>
      <c r="C27" s="84" t="s">
        <v>150</v>
      </c>
      <c r="D27" s="88">
        <v>43004</v>
      </c>
      <c r="E27" s="88">
        <v>43004</v>
      </c>
    </row>
    <row r="28" spans="1:5" ht="14.25">
      <c r="A28" s="87">
        <v>19</v>
      </c>
      <c r="B28" s="87" t="s">
        <v>451</v>
      </c>
      <c r="C28" s="84" t="s">
        <v>150</v>
      </c>
      <c r="D28" s="88">
        <v>43003</v>
      </c>
      <c r="E28" s="88">
        <v>43003</v>
      </c>
    </row>
    <row r="29" spans="1:5" ht="14.25">
      <c r="A29" s="87">
        <v>51</v>
      </c>
      <c r="B29" s="87" t="s">
        <v>452</v>
      </c>
      <c r="C29" s="84" t="s">
        <v>150</v>
      </c>
      <c r="D29" s="88">
        <v>43003</v>
      </c>
      <c r="E29" s="88">
        <v>43005</v>
      </c>
    </row>
    <row r="30" spans="1:5" ht="14.25">
      <c r="A30" s="87">
        <v>45</v>
      </c>
      <c r="B30" s="87" t="s">
        <v>286</v>
      </c>
      <c r="C30" s="84" t="s">
        <v>150</v>
      </c>
      <c r="D30" s="88">
        <v>43005</v>
      </c>
      <c r="E30" s="88">
        <v>43004</v>
      </c>
    </row>
    <row r="31" spans="1:5" ht="14.25">
      <c r="A31" s="87">
        <v>16</v>
      </c>
      <c r="B31" s="87" t="s">
        <v>453</v>
      </c>
      <c r="C31" s="84" t="s">
        <v>150</v>
      </c>
      <c r="D31" s="88">
        <v>43002</v>
      </c>
      <c r="E31" s="88">
        <v>43003</v>
      </c>
    </row>
    <row r="32" spans="1:5" ht="14.25">
      <c r="A32" s="87">
        <v>41</v>
      </c>
      <c r="B32" s="87" t="s">
        <v>454</v>
      </c>
      <c r="C32" s="84" t="s">
        <v>150</v>
      </c>
      <c r="D32" s="88">
        <v>43006</v>
      </c>
      <c r="E32" s="88">
        <v>43006</v>
      </c>
    </row>
    <row r="33" spans="1:5" ht="14.25">
      <c r="A33" s="87">
        <v>88</v>
      </c>
      <c r="B33" s="87" t="s">
        <v>455</v>
      </c>
      <c r="C33" s="84" t="s">
        <v>150</v>
      </c>
      <c r="D33" s="88">
        <v>43002</v>
      </c>
      <c r="E33" s="88">
        <v>43005</v>
      </c>
    </row>
    <row r="34" spans="1:5" ht="14.25">
      <c r="A34" s="87">
        <v>18</v>
      </c>
      <c r="B34" s="87" t="s">
        <v>456</v>
      </c>
      <c r="C34" s="84" t="s">
        <v>150</v>
      </c>
      <c r="D34" s="88">
        <v>43006</v>
      </c>
      <c r="E34" s="88">
        <v>43007</v>
      </c>
    </row>
    <row r="35" spans="1:5" ht="14.25">
      <c r="A35" s="87">
        <v>90</v>
      </c>
      <c r="B35" s="87" t="s">
        <v>457</v>
      </c>
      <c r="C35" s="84" t="s">
        <v>150</v>
      </c>
      <c r="D35" s="88">
        <v>43004</v>
      </c>
      <c r="E35" s="88">
        <v>43005</v>
      </c>
    </row>
    <row r="36" spans="1:5" ht="14.25">
      <c r="A36" s="87">
        <v>96</v>
      </c>
      <c r="B36" s="87" t="s">
        <v>458</v>
      </c>
      <c r="C36" s="84" t="s">
        <v>150</v>
      </c>
      <c r="D36" s="88">
        <v>43004</v>
      </c>
      <c r="E36" s="88">
        <v>43005</v>
      </c>
    </row>
    <row r="37" spans="1:5" ht="14.25">
      <c r="A37" s="87">
        <v>48</v>
      </c>
      <c r="B37" s="87" t="s">
        <v>459</v>
      </c>
      <c r="C37" s="84" t="s">
        <v>150</v>
      </c>
      <c r="D37" s="88">
        <v>43004</v>
      </c>
      <c r="E37" s="88">
        <v>43010</v>
      </c>
    </row>
    <row r="38" spans="1:5" ht="14.25">
      <c r="A38" s="87">
        <v>57</v>
      </c>
      <c r="B38" s="87" t="s">
        <v>460</v>
      </c>
      <c r="C38" s="84" t="s">
        <v>150</v>
      </c>
      <c r="D38" s="88">
        <v>43005</v>
      </c>
      <c r="E38" s="88">
        <v>43006</v>
      </c>
    </row>
    <row r="39" spans="1:5" ht="14.25">
      <c r="A39" s="87">
        <v>9</v>
      </c>
      <c r="B39" s="87" t="s">
        <v>461</v>
      </c>
      <c r="C39" s="84" t="s">
        <v>150</v>
      </c>
      <c r="D39" s="88">
        <v>43004</v>
      </c>
      <c r="E39" s="88">
        <v>43005</v>
      </c>
    </row>
    <row r="40" spans="1:5" ht="14.25">
      <c r="A40" s="87">
        <v>39</v>
      </c>
      <c r="B40" s="87" t="s">
        <v>462</v>
      </c>
      <c r="C40" s="84" t="s">
        <v>150</v>
      </c>
      <c r="D40" s="88">
        <v>43004</v>
      </c>
      <c r="E40" s="88">
        <v>43006</v>
      </c>
    </row>
    <row r="41" spans="1:5" ht="14.25">
      <c r="A41" s="87">
        <v>72</v>
      </c>
      <c r="B41" s="87" t="s">
        <v>463</v>
      </c>
      <c r="C41" s="84" t="s">
        <v>150</v>
      </c>
      <c r="D41" s="88">
        <v>43004</v>
      </c>
      <c r="E41" s="88">
        <v>43010</v>
      </c>
    </row>
    <row r="42" spans="1:5" ht="14.25">
      <c r="A42" s="87">
        <v>28</v>
      </c>
      <c r="B42" s="87" t="s">
        <v>464</v>
      </c>
      <c r="C42" s="84" t="s">
        <v>150</v>
      </c>
      <c r="D42" s="88">
        <v>43003</v>
      </c>
      <c r="E42" s="88">
        <v>43004</v>
      </c>
    </row>
    <row r="43" spans="1:5" ht="14.25">
      <c r="A43" s="87">
        <v>34</v>
      </c>
      <c r="B43" s="87" t="s">
        <v>465</v>
      </c>
      <c r="C43" s="84" t="s">
        <v>150</v>
      </c>
      <c r="D43" s="88">
        <v>43007</v>
      </c>
      <c r="E43" s="88">
        <v>43010</v>
      </c>
    </row>
    <row r="44" spans="1:5" ht="14.25">
      <c r="A44" s="87">
        <v>83</v>
      </c>
      <c r="B44" s="87" t="s">
        <v>466</v>
      </c>
      <c r="C44" s="84" t="s">
        <v>150</v>
      </c>
      <c r="D44" s="88">
        <v>43004</v>
      </c>
      <c r="E44" s="88">
        <v>43005</v>
      </c>
    </row>
    <row r="45" spans="1:5" ht="14.25">
      <c r="A45" s="87">
        <v>24</v>
      </c>
      <c r="B45" s="87" t="s">
        <v>467</v>
      </c>
      <c r="C45" s="84" t="s">
        <v>150</v>
      </c>
      <c r="D45" s="88">
        <v>43006</v>
      </c>
      <c r="E45" s="88">
        <v>43007</v>
      </c>
    </row>
    <row r="46" spans="1:5" ht="14.25">
      <c r="A46" s="87">
        <v>84</v>
      </c>
      <c r="B46" s="87" t="s">
        <v>468</v>
      </c>
      <c r="C46" s="84" t="s">
        <v>150</v>
      </c>
      <c r="D46" s="88">
        <v>43002</v>
      </c>
      <c r="E46" s="88">
        <v>43006</v>
      </c>
    </row>
    <row r="47" spans="1:5" ht="14.25">
      <c r="A47" s="87">
        <v>54</v>
      </c>
      <c r="B47" s="87" t="s">
        <v>469</v>
      </c>
      <c r="C47" s="84" t="s">
        <v>150</v>
      </c>
      <c r="D47" s="88">
        <v>43003</v>
      </c>
      <c r="E47" s="88">
        <v>43004</v>
      </c>
    </row>
    <row r="48" spans="1:5" ht="14.25">
      <c r="A48" s="87">
        <v>35</v>
      </c>
      <c r="B48" s="87" t="s">
        <v>301</v>
      </c>
      <c r="C48" s="84" t="s">
        <v>150</v>
      </c>
      <c r="D48" s="88">
        <v>43003</v>
      </c>
      <c r="E48" s="88">
        <v>43004</v>
      </c>
    </row>
    <row r="49" spans="1:5" ht="14.25">
      <c r="A49" s="87">
        <v>11</v>
      </c>
      <c r="B49" s="87" t="s">
        <v>470</v>
      </c>
      <c r="C49" s="84" t="s">
        <v>150</v>
      </c>
      <c r="D49" s="88">
        <v>43004</v>
      </c>
      <c r="E49" s="88">
        <v>43010</v>
      </c>
    </row>
    <row r="50" spans="1:5" ht="14.25">
      <c r="A50" s="87">
        <v>70</v>
      </c>
      <c r="B50" s="87" t="s">
        <v>471</v>
      </c>
      <c r="C50" s="84" t="s">
        <v>150</v>
      </c>
      <c r="D50" s="88">
        <v>43007</v>
      </c>
      <c r="E50" s="88">
        <v>43010</v>
      </c>
    </row>
    <row r="51" spans="1:5" ht="14.25">
      <c r="A51" s="87">
        <v>5</v>
      </c>
      <c r="B51" s="87" t="s">
        <v>472</v>
      </c>
      <c r="C51" s="84" t="s">
        <v>150</v>
      </c>
      <c r="D51" s="88">
        <v>43005</v>
      </c>
      <c r="E51" s="88">
        <v>43007</v>
      </c>
    </row>
    <row r="52" spans="1:5" ht="14.25">
      <c r="A52" s="87">
        <v>67</v>
      </c>
      <c r="B52" s="87" t="s">
        <v>473</v>
      </c>
      <c r="C52" s="84" t="s">
        <v>150</v>
      </c>
      <c r="D52" s="88">
        <v>43005</v>
      </c>
      <c r="E52" s="88">
        <v>43007</v>
      </c>
    </row>
    <row r="53" spans="1:5" ht="14.25">
      <c r="A53" s="87">
        <v>65</v>
      </c>
      <c r="B53" s="87" t="s">
        <v>474</v>
      </c>
      <c r="C53" s="84" t="s">
        <v>150</v>
      </c>
      <c r="D53" s="88">
        <v>43005</v>
      </c>
      <c r="E53" s="88">
        <v>43004</v>
      </c>
    </row>
    <row r="54" spans="1:5" ht="14.25">
      <c r="A54" s="87">
        <v>63</v>
      </c>
      <c r="B54" s="87" t="s">
        <v>276</v>
      </c>
      <c r="C54" s="84" t="s">
        <v>151</v>
      </c>
      <c r="D54" s="88">
        <v>43006</v>
      </c>
      <c r="E54" s="88">
        <v>43005</v>
      </c>
    </row>
    <row r="55" spans="1:5" ht="14.25">
      <c r="A55" s="87">
        <v>85</v>
      </c>
      <c r="B55" s="87" t="s">
        <v>279</v>
      </c>
      <c r="C55" s="84" t="s">
        <v>151</v>
      </c>
      <c r="D55" s="88">
        <v>43008</v>
      </c>
      <c r="E55" s="88">
        <v>43010</v>
      </c>
    </row>
    <row r="56" spans="1:5" ht="14.25">
      <c r="A56" s="87">
        <v>27</v>
      </c>
      <c r="B56" s="87" t="s">
        <v>273</v>
      </c>
      <c r="C56" s="84" t="s">
        <v>151</v>
      </c>
      <c r="D56" s="88">
        <v>43002</v>
      </c>
      <c r="E56" s="88">
        <v>43007</v>
      </c>
    </row>
    <row r="57" spans="1:5" ht="14.25">
      <c r="A57" s="87">
        <v>32</v>
      </c>
      <c r="B57" s="87" t="s">
        <v>275</v>
      </c>
      <c r="C57" s="84" t="s">
        <v>151</v>
      </c>
      <c r="D57" s="88">
        <v>43006</v>
      </c>
      <c r="E57" s="88">
        <v>43007</v>
      </c>
    </row>
    <row r="58" spans="1:5" ht="14.25">
      <c r="A58" s="87">
        <v>15</v>
      </c>
      <c r="B58" s="87" t="s">
        <v>272</v>
      </c>
      <c r="C58" s="84" t="s">
        <v>151</v>
      </c>
      <c r="D58" s="88">
        <v>43008</v>
      </c>
      <c r="E58" s="88">
        <v>43010</v>
      </c>
    </row>
    <row r="59" spans="1:5" ht="14.25">
      <c r="A59" s="87">
        <v>61</v>
      </c>
      <c r="B59" s="87" t="s">
        <v>274</v>
      </c>
      <c r="C59" s="84" t="s">
        <v>151</v>
      </c>
      <c r="D59" s="88">
        <v>43007</v>
      </c>
      <c r="E59" s="88">
        <v>43010</v>
      </c>
    </row>
    <row r="60" spans="1:5" ht="14.25">
      <c r="A60" s="87">
        <v>29</v>
      </c>
      <c r="B60" s="87" t="s">
        <v>278</v>
      </c>
      <c r="C60" s="84" t="s">
        <v>152</v>
      </c>
      <c r="D60" s="88">
        <v>43006</v>
      </c>
      <c r="E60" s="88">
        <v>43005</v>
      </c>
    </row>
    <row r="61" spans="1:5" ht="14.25">
      <c r="A61" s="87">
        <v>42</v>
      </c>
      <c r="B61" s="87" t="s">
        <v>294</v>
      </c>
      <c r="C61" s="84" t="s">
        <v>152</v>
      </c>
      <c r="D61" s="88">
        <v>43008</v>
      </c>
      <c r="E61" s="88">
        <v>43010</v>
      </c>
    </row>
    <row r="62" spans="1:5" ht="14.25">
      <c r="A62" s="87">
        <v>93</v>
      </c>
      <c r="B62" s="87" t="s">
        <v>256</v>
      </c>
      <c r="C62" s="84" t="s">
        <v>152</v>
      </c>
      <c r="D62" s="88">
        <v>43008</v>
      </c>
      <c r="E62" s="88">
        <v>43007</v>
      </c>
    </row>
    <row r="63" spans="1:5" ht="14.25">
      <c r="A63" s="87">
        <v>37</v>
      </c>
      <c r="B63" s="87" t="s">
        <v>258</v>
      </c>
      <c r="C63" s="84" t="s">
        <v>152</v>
      </c>
      <c r="D63" s="88">
        <v>43004</v>
      </c>
      <c r="E63" s="88">
        <v>43005</v>
      </c>
    </row>
    <row r="64" spans="1:5" ht="14.25">
      <c r="A64" s="87">
        <v>1</v>
      </c>
      <c r="B64" s="87" t="s">
        <v>284</v>
      </c>
      <c r="C64" s="84" t="s">
        <v>152</v>
      </c>
      <c r="D64" s="88">
        <v>43004</v>
      </c>
      <c r="E64" s="88">
        <v>43010</v>
      </c>
    </row>
    <row r="65" spans="1:5" ht="14.25">
      <c r="A65" s="87">
        <v>23</v>
      </c>
      <c r="B65" s="87" t="s">
        <v>157</v>
      </c>
      <c r="C65" s="84" t="s">
        <v>152</v>
      </c>
      <c r="D65" s="88">
        <v>43002</v>
      </c>
      <c r="E65" s="88">
        <v>43010</v>
      </c>
    </row>
    <row r="66" spans="1:5" ht="14.25">
      <c r="A66" s="87">
        <v>79</v>
      </c>
      <c r="B66" s="87" t="s">
        <v>259</v>
      </c>
      <c r="C66" s="84" t="s">
        <v>152</v>
      </c>
      <c r="D66" s="88">
        <v>43008</v>
      </c>
      <c r="E66" s="88">
        <v>43010</v>
      </c>
    </row>
    <row r="67" spans="1:5" ht="14.25">
      <c r="A67" s="87">
        <v>89</v>
      </c>
      <c r="B67" s="87" t="s">
        <v>287</v>
      </c>
      <c r="C67" s="84" t="s">
        <v>152</v>
      </c>
      <c r="D67" s="88">
        <v>43004</v>
      </c>
      <c r="E67" s="88">
        <v>43004</v>
      </c>
    </row>
    <row r="68" spans="1:5" ht="14.25">
      <c r="A68" s="87">
        <v>10</v>
      </c>
      <c r="B68" s="87" t="s">
        <v>292</v>
      </c>
      <c r="C68" s="84" t="s">
        <v>152</v>
      </c>
      <c r="D68" s="88">
        <v>43007</v>
      </c>
      <c r="E68" s="88">
        <v>43010</v>
      </c>
    </row>
    <row r="69" spans="1:5" ht="14.25">
      <c r="A69" s="87">
        <v>64</v>
      </c>
      <c r="B69" s="87" t="s">
        <v>257</v>
      </c>
      <c r="C69" s="84" t="s">
        <v>152</v>
      </c>
      <c r="D69" s="88">
        <v>43006</v>
      </c>
      <c r="E69" s="88">
        <v>43007</v>
      </c>
    </row>
    <row r="70" spans="1:5" ht="14.25">
      <c r="A70" s="87">
        <v>59</v>
      </c>
      <c r="B70" s="87" t="s">
        <v>293</v>
      </c>
      <c r="C70" s="84" t="s">
        <v>152</v>
      </c>
      <c r="D70" s="88">
        <v>43009</v>
      </c>
      <c r="E70" s="88">
        <v>43010</v>
      </c>
    </row>
    <row r="71" spans="1:5" ht="14.25">
      <c r="A71" s="87">
        <v>3</v>
      </c>
      <c r="B71" s="87" t="s">
        <v>295</v>
      </c>
      <c r="C71" s="84" t="s">
        <v>153</v>
      </c>
      <c r="D71" s="88">
        <v>43009</v>
      </c>
      <c r="E71" s="88">
        <v>43010</v>
      </c>
    </row>
    <row r="72" spans="1:5" ht="14.25">
      <c r="A72" s="87">
        <v>49</v>
      </c>
      <c r="B72" s="87" t="s">
        <v>270</v>
      </c>
      <c r="C72" s="84" t="s">
        <v>153</v>
      </c>
      <c r="D72" s="88">
        <v>43003</v>
      </c>
      <c r="E72" s="88">
        <v>43004</v>
      </c>
    </row>
    <row r="73" spans="1:5" ht="14.25">
      <c r="A73" s="87">
        <v>33</v>
      </c>
      <c r="B73" s="87" t="s">
        <v>303</v>
      </c>
      <c r="C73" s="84" t="s">
        <v>153</v>
      </c>
      <c r="D73" s="88">
        <v>43007</v>
      </c>
      <c r="E73" s="88">
        <v>43010</v>
      </c>
    </row>
    <row r="74" spans="1:5" ht="14.25">
      <c r="A74" s="87">
        <v>20</v>
      </c>
      <c r="B74" s="87" t="s">
        <v>261</v>
      </c>
      <c r="C74" s="84" t="s">
        <v>153</v>
      </c>
      <c r="D74" s="88">
        <v>43003</v>
      </c>
      <c r="E74" s="88">
        <v>43003</v>
      </c>
    </row>
    <row r="75" spans="1:5" ht="14.25">
      <c r="A75" s="87">
        <v>66</v>
      </c>
      <c r="B75" s="87" t="s">
        <v>268</v>
      </c>
      <c r="C75" s="84" t="s">
        <v>153</v>
      </c>
      <c r="D75" s="88">
        <v>43003</v>
      </c>
      <c r="E75" s="88">
        <v>43005</v>
      </c>
    </row>
    <row r="76" spans="1:5" ht="14.25">
      <c r="A76" s="87">
        <v>12</v>
      </c>
      <c r="B76" s="87" t="s">
        <v>302</v>
      </c>
      <c r="C76" s="84" t="s">
        <v>153</v>
      </c>
      <c r="D76" s="88">
        <v>43004</v>
      </c>
      <c r="E76" s="88">
        <v>43007</v>
      </c>
    </row>
    <row r="77" spans="1:5" ht="14.25">
      <c r="A77" s="87">
        <v>58</v>
      </c>
      <c r="B77" s="87" t="s">
        <v>260</v>
      </c>
      <c r="C77" s="84" t="s">
        <v>153</v>
      </c>
      <c r="D77" s="88">
        <v>43003</v>
      </c>
      <c r="E77" s="88">
        <v>43004</v>
      </c>
    </row>
    <row r="78" spans="1:5" ht="14.25">
      <c r="A78" s="87">
        <v>40</v>
      </c>
      <c r="B78" s="87" t="s">
        <v>267</v>
      </c>
      <c r="C78" s="84" t="s">
        <v>153</v>
      </c>
      <c r="D78" s="88">
        <v>43008</v>
      </c>
      <c r="E78" s="88">
        <v>43007</v>
      </c>
    </row>
    <row r="79" spans="1:5" ht="14.25">
      <c r="A79" s="87">
        <v>91</v>
      </c>
      <c r="B79" s="87" t="s">
        <v>269</v>
      </c>
      <c r="C79" s="84" t="s">
        <v>153</v>
      </c>
      <c r="D79" s="88">
        <v>43006</v>
      </c>
      <c r="E79" s="88">
        <v>43006</v>
      </c>
    </row>
    <row r="80" spans="1:5" ht="14.25">
      <c r="A80" s="87">
        <v>75</v>
      </c>
      <c r="B80" s="87" t="s">
        <v>266</v>
      </c>
      <c r="C80" s="84" t="s">
        <v>153</v>
      </c>
      <c r="D80" s="88">
        <v>43008</v>
      </c>
      <c r="E80" s="88">
        <v>43004</v>
      </c>
    </row>
    <row r="81" spans="1:5" ht="14.25">
      <c r="A81" s="87">
        <v>95</v>
      </c>
      <c r="B81" s="87" t="s">
        <v>250</v>
      </c>
      <c r="C81" s="84" t="s">
        <v>154</v>
      </c>
      <c r="D81" s="88">
        <v>43003</v>
      </c>
      <c r="E81" s="88">
        <v>43005</v>
      </c>
    </row>
    <row r="82" spans="1:5" ht="14.25">
      <c r="A82" s="87">
        <v>4</v>
      </c>
      <c r="B82" s="87" t="s">
        <v>252</v>
      </c>
      <c r="C82" s="84" t="s">
        <v>154</v>
      </c>
      <c r="D82" s="88">
        <v>43005</v>
      </c>
      <c r="E82" s="88">
        <v>43007</v>
      </c>
    </row>
    <row r="83" spans="1:5" ht="14.25">
      <c r="A83" s="87">
        <v>78</v>
      </c>
      <c r="B83" s="87" t="s">
        <v>249</v>
      </c>
      <c r="C83" s="84" t="s">
        <v>154</v>
      </c>
      <c r="D83" s="88">
        <v>43002</v>
      </c>
      <c r="E83" s="88">
        <v>43010</v>
      </c>
    </row>
    <row r="84" spans="1:5" ht="14.25">
      <c r="A84" s="87">
        <v>30</v>
      </c>
      <c r="B84" s="87" t="s">
        <v>330</v>
      </c>
      <c r="C84" s="84" t="s">
        <v>154</v>
      </c>
      <c r="D84" s="88">
        <v>43006</v>
      </c>
      <c r="E84" s="88">
        <v>43005</v>
      </c>
    </row>
    <row r="85" spans="1:5" ht="14.25">
      <c r="A85" s="87">
        <v>43</v>
      </c>
      <c r="B85" s="87" t="s">
        <v>251</v>
      </c>
      <c r="C85" s="84" t="s">
        <v>154</v>
      </c>
      <c r="D85" s="88">
        <v>43007</v>
      </c>
      <c r="E85" s="88">
        <v>43010</v>
      </c>
    </row>
    <row r="86" spans="1:5" ht="14.25">
      <c r="A86" s="87">
        <v>52</v>
      </c>
      <c r="B86" s="87" t="s">
        <v>248</v>
      </c>
      <c r="C86" s="84" t="s">
        <v>154</v>
      </c>
      <c r="D86" s="88">
        <v>43006</v>
      </c>
      <c r="E86" s="88">
        <v>43006</v>
      </c>
    </row>
    <row r="87" spans="1:5" ht="14.25">
      <c r="A87" s="87">
        <v>21</v>
      </c>
      <c r="B87" s="87" t="s">
        <v>247</v>
      </c>
      <c r="C87" s="84" t="s">
        <v>154</v>
      </c>
      <c r="D87" s="88">
        <v>43010</v>
      </c>
      <c r="E87" s="88">
        <v>43010</v>
      </c>
    </row>
    <row r="88" spans="1:5" ht="14.25">
      <c r="A88" s="87">
        <v>7</v>
      </c>
      <c r="B88" s="87" t="s">
        <v>283</v>
      </c>
      <c r="C88" s="84" t="s">
        <v>154</v>
      </c>
      <c r="D88" s="88">
        <v>43006</v>
      </c>
      <c r="E88" s="88">
        <v>43007</v>
      </c>
    </row>
    <row r="89" spans="1:5" ht="14.25">
      <c r="A89" s="87">
        <v>47</v>
      </c>
      <c r="B89" s="87" t="s">
        <v>253</v>
      </c>
      <c r="C89" s="84" t="s">
        <v>154</v>
      </c>
      <c r="D89" s="88">
        <v>43006</v>
      </c>
      <c r="E89" s="88">
        <v>43006</v>
      </c>
    </row>
    <row r="90" spans="1:5" ht="14.25">
      <c r="A90" s="87">
        <v>56</v>
      </c>
      <c r="B90" s="87" t="s">
        <v>298</v>
      </c>
      <c r="C90" s="84" t="s">
        <v>154</v>
      </c>
      <c r="D90" s="88">
        <v>43007</v>
      </c>
      <c r="E90" s="88">
        <v>43004</v>
      </c>
    </row>
    <row r="91" spans="1:5" ht="14.25">
      <c r="A91" s="87">
        <v>94</v>
      </c>
      <c r="B91" s="87" t="s">
        <v>263</v>
      </c>
      <c r="C91" s="84" t="s">
        <v>155</v>
      </c>
      <c r="D91" s="88">
        <v>43003</v>
      </c>
      <c r="E91" s="88">
        <v>43005</v>
      </c>
    </row>
    <row r="92" spans="1:5" ht="14.25">
      <c r="A92" s="87">
        <v>36</v>
      </c>
      <c r="B92" s="87" t="s">
        <v>282</v>
      </c>
      <c r="C92" s="84" t="s">
        <v>155</v>
      </c>
      <c r="D92" s="88">
        <v>43005</v>
      </c>
      <c r="E92" s="88">
        <v>43006</v>
      </c>
    </row>
    <row r="93" spans="1:5" ht="14.25">
      <c r="A93" s="87">
        <v>6</v>
      </c>
      <c r="B93" s="87" t="s">
        <v>265</v>
      </c>
      <c r="C93" s="84" t="s">
        <v>155</v>
      </c>
      <c r="D93" s="88">
        <v>43007</v>
      </c>
      <c r="E93" s="88">
        <v>43007</v>
      </c>
    </row>
    <row r="94" spans="1:5" ht="14.25">
      <c r="A94" s="87">
        <v>71</v>
      </c>
      <c r="B94" s="87" t="s">
        <v>304</v>
      </c>
      <c r="C94" s="84" t="s">
        <v>155</v>
      </c>
      <c r="D94" s="88">
        <v>43005</v>
      </c>
      <c r="E94" s="88">
        <v>43007</v>
      </c>
    </row>
    <row r="95" spans="1:5" ht="14.25">
      <c r="A95" s="87">
        <v>77</v>
      </c>
      <c r="B95" s="87" t="s">
        <v>264</v>
      </c>
      <c r="C95" s="84" t="s">
        <v>155</v>
      </c>
      <c r="D95" s="88">
        <v>43005</v>
      </c>
      <c r="E95" s="88">
        <v>43004</v>
      </c>
    </row>
    <row r="96" spans="1:5" ht="14.25">
      <c r="A96" s="87">
        <v>62</v>
      </c>
      <c r="B96" s="87" t="s">
        <v>277</v>
      </c>
      <c r="C96" s="84" t="s">
        <v>155</v>
      </c>
      <c r="D96" s="88">
        <v>43005</v>
      </c>
      <c r="E96" s="88">
        <v>43005</v>
      </c>
    </row>
    <row r="97" spans="1:5" ht="14.25">
      <c r="A97" s="87">
        <v>86</v>
      </c>
      <c r="B97" s="87" t="s">
        <v>285</v>
      </c>
      <c r="C97" s="84" t="s">
        <v>155</v>
      </c>
      <c r="D97" s="88">
        <v>43004</v>
      </c>
      <c r="E97" s="88">
        <v>43007</v>
      </c>
    </row>
    <row r="98" spans="1:5" ht="14.25">
      <c r="A98" s="87">
        <v>22</v>
      </c>
      <c r="B98" s="87" t="s">
        <v>288</v>
      </c>
      <c r="C98" s="84" t="s">
        <v>155</v>
      </c>
      <c r="D98" s="88">
        <v>43004</v>
      </c>
      <c r="E98" s="88">
        <v>43007</v>
      </c>
    </row>
  </sheetData>
  <sheetProtection/>
  <autoFilter ref="A1:F9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大分市教育委員会</dc:creator>
  <cp:keywords/>
  <dc:description/>
  <cp:lastModifiedBy>takashi-ueno</cp:lastModifiedBy>
  <cp:lastPrinted>2017-11-26T04:38:26Z</cp:lastPrinted>
  <dcterms:created xsi:type="dcterms:W3CDTF">2015-08-18T01:34:27Z</dcterms:created>
  <dcterms:modified xsi:type="dcterms:W3CDTF">2017-11-26T04:38:37Z</dcterms:modified>
  <cp:category/>
  <cp:version/>
  <cp:contentType/>
  <cp:contentStatus/>
</cp:coreProperties>
</file>