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9260" windowHeight="4335" tabRatio="819" activeTab="6"/>
  </bookViews>
  <sheets>
    <sheet name="実施要綱 " sheetId="1" r:id="rId1"/>
    <sheet name="日程内容" sheetId="2" r:id="rId2"/>
    <sheet name="参加申込書" sheetId="3" r:id="rId3"/>
    <sheet name="予選組合せ" sheetId="4" r:id="rId4"/>
    <sheet name="予選リーグ日程" sheetId="5" r:id="rId5"/>
    <sheet name="予選星取表" sheetId="6" r:id="rId6"/>
    <sheet name="決勝トーナメント" sheetId="7" r:id="rId7"/>
    <sheet name="決勝T会場設営図" sheetId="8" r:id="rId8"/>
    <sheet name="駐車券" sheetId="9" r:id="rId9"/>
    <sheet name="大在東G使用上の注意" sheetId="10" r:id="rId10"/>
  </sheets>
  <definedNames>
    <definedName name="_xlnm.Print_Area" localSheetId="6">'決勝トーナメント'!$A$1:$BT$36</definedName>
    <definedName name="_xlnm.Print_Area" localSheetId="5">'予選星取表'!$A$1:$X$47,'予選星取表'!$A$49:$X$95,'予選星取表'!$A$97:$X$143,'予選星取表'!$A$145:$X$193</definedName>
    <definedName name="_xlnm.Print_Area" localSheetId="3">'予選組合せ'!$B$1:$S$38</definedName>
  </definedNames>
  <calcPr fullCalcOnLoad="1"/>
</workbook>
</file>

<file path=xl/comments3.xml><?xml version="1.0" encoding="utf-8"?>
<comments xmlns="http://schemas.openxmlformats.org/spreadsheetml/2006/main">
  <authors>
    <author>admin</author>
  </authors>
  <commentList>
    <comment ref="I20" authorId="0">
      <text>
        <r>
          <rPr>
            <b/>
            <sz val="9"/>
            <rFont val="ＭＳ Ｐゴシック"/>
            <family val="3"/>
          </rPr>
          <t>クリックして選択を</t>
        </r>
      </text>
    </comment>
    <comment ref="B27" authorId="0">
      <text>
        <r>
          <rPr>
            <b/>
            <sz val="9"/>
            <rFont val="ＭＳ Ｐゴシック"/>
            <family val="3"/>
          </rPr>
          <t>クリックして選択を</t>
        </r>
      </text>
    </comment>
    <comment ref="B28" authorId="0">
      <text>
        <r>
          <rPr>
            <b/>
            <sz val="9"/>
            <rFont val="ＭＳ Ｐゴシック"/>
            <family val="3"/>
          </rPr>
          <t>クリックして選択を</t>
        </r>
      </text>
    </comment>
    <comment ref="B29" authorId="0">
      <text>
        <r>
          <rPr>
            <b/>
            <sz val="9"/>
            <rFont val="ＭＳ Ｐゴシック"/>
            <family val="3"/>
          </rPr>
          <t>クリックして選択を</t>
        </r>
      </text>
    </comment>
    <comment ref="B30" authorId="0">
      <text>
        <r>
          <rPr>
            <b/>
            <sz val="9"/>
            <rFont val="ＭＳ Ｐゴシック"/>
            <family val="3"/>
          </rPr>
          <t>クリックして選択を</t>
        </r>
      </text>
    </comment>
    <comment ref="F31" authorId="0">
      <text>
        <r>
          <rPr>
            <b/>
            <sz val="9"/>
            <rFont val="ＭＳ Ｐゴシック"/>
            <family val="3"/>
          </rPr>
          <t>クリックして選択を</t>
        </r>
      </text>
    </comment>
    <comment ref="F33" authorId="0">
      <text>
        <r>
          <rPr>
            <b/>
            <sz val="9"/>
            <rFont val="ＭＳ Ｐゴシック"/>
            <family val="3"/>
          </rPr>
          <t>クリックして選択を</t>
        </r>
      </text>
    </comment>
    <comment ref="F34" authorId="0">
      <text>
        <r>
          <rPr>
            <b/>
            <sz val="9"/>
            <rFont val="ＭＳ Ｐゴシック"/>
            <family val="3"/>
          </rPr>
          <t>クリックして選択を</t>
        </r>
      </text>
    </comment>
    <comment ref="D37" authorId="0">
      <text>
        <r>
          <rPr>
            <b/>
            <sz val="9"/>
            <rFont val="ＭＳ Ｐゴシック"/>
            <family val="3"/>
          </rPr>
          <t>クリックして選択を</t>
        </r>
      </text>
    </comment>
    <comment ref="G37" authorId="0">
      <text>
        <r>
          <rPr>
            <b/>
            <sz val="9"/>
            <rFont val="ＭＳ Ｐゴシック"/>
            <family val="3"/>
          </rPr>
          <t>クリックして選択を</t>
        </r>
      </text>
    </comment>
    <comment ref="D38" authorId="0">
      <text>
        <r>
          <rPr>
            <b/>
            <sz val="9"/>
            <rFont val="ＭＳ Ｐゴシック"/>
            <family val="3"/>
          </rPr>
          <t>クリックして選択を</t>
        </r>
      </text>
    </comment>
    <comment ref="G38" authorId="0">
      <text>
        <r>
          <rPr>
            <b/>
            <sz val="9"/>
            <rFont val="ＭＳ Ｐゴシック"/>
            <family val="3"/>
          </rPr>
          <t>クリックして選択を</t>
        </r>
      </text>
    </comment>
    <comment ref="D39" authorId="0">
      <text>
        <r>
          <rPr>
            <b/>
            <sz val="9"/>
            <rFont val="ＭＳ Ｐゴシック"/>
            <family val="3"/>
          </rPr>
          <t>クリックして選択を</t>
        </r>
      </text>
    </comment>
    <comment ref="G39" authorId="0">
      <text>
        <r>
          <rPr>
            <b/>
            <sz val="9"/>
            <rFont val="ＭＳ Ｐゴシック"/>
            <family val="3"/>
          </rPr>
          <t>クリックして選択を</t>
        </r>
      </text>
    </comment>
    <comment ref="D40" authorId="0">
      <text>
        <r>
          <rPr>
            <b/>
            <sz val="9"/>
            <rFont val="ＭＳ Ｐゴシック"/>
            <family val="3"/>
          </rPr>
          <t>クリックして選択を</t>
        </r>
      </text>
    </comment>
    <comment ref="G40" authorId="0">
      <text>
        <r>
          <rPr>
            <b/>
            <sz val="9"/>
            <rFont val="ＭＳ Ｐゴシック"/>
            <family val="3"/>
          </rPr>
          <t>クリックして選択を</t>
        </r>
      </text>
    </comment>
    <comment ref="D41" authorId="0">
      <text>
        <r>
          <rPr>
            <b/>
            <sz val="9"/>
            <rFont val="ＭＳ Ｐゴシック"/>
            <family val="3"/>
          </rPr>
          <t>クリックして選択を</t>
        </r>
      </text>
    </comment>
    <comment ref="G41" authorId="0">
      <text>
        <r>
          <rPr>
            <b/>
            <sz val="9"/>
            <rFont val="ＭＳ Ｐゴシック"/>
            <family val="3"/>
          </rPr>
          <t>クリックして選択を</t>
        </r>
      </text>
    </comment>
    <comment ref="D42" authorId="0">
      <text>
        <r>
          <rPr>
            <b/>
            <sz val="9"/>
            <rFont val="ＭＳ Ｐゴシック"/>
            <family val="3"/>
          </rPr>
          <t>クリックして選択を</t>
        </r>
      </text>
    </comment>
    <comment ref="G42" authorId="0">
      <text>
        <r>
          <rPr>
            <b/>
            <sz val="9"/>
            <rFont val="ＭＳ Ｐゴシック"/>
            <family val="3"/>
          </rPr>
          <t>クリックして選択を</t>
        </r>
      </text>
    </comment>
    <comment ref="D43" authorId="0">
      <text>
        <r>
          <rPr>
            <b/>
            <sz val="9"/>
            <rFont val="ＭＳ Ｐゴシック"/>
            <family val="3"/>
          </rPr>
          <t>クリックして選択を</t>
        </r>
      </text>
    </comment>
    <comment ref="G43" authorId="0">
      <text>
        <r>
          <rPr>
            <b/>
            <sz val="9"/>
            <rFont val="ＭＳ Ｐゴシック"/>
            <family val="3"/>
          </rPr>
          <t>クリックして選択を</t>
        </r>
      </text>
    </comment>
    <comment ref="D44" authorId="0">
      <text>
        <r>
          <rPr>
            <b/>
            <sz val="9"/>
            <rFont val="ＭＳ Ｐゴシック"/>
            <family val="3"/>
          </rPr>
          <t>クリックして選択を</t>
        </r>
      </text>
    </comment>
    <comment ref="G44" authorId="0">
      <text>
        <r>
          <rPr>
            <b/>
            <sz val="9"/>
            <rFont val="ＭＳ Ｐゴシック"/>
            <family val="3"/>
          </rPr>
          <t>クリックして選択を</t>
        </r>
      </text>
    </comment>
    <comment ref="D45" authorId="0">
      <text>
        <r>
          <rPr>
            <b/>
            <sz val="9"/>
            <rFont val="ＭＳ Ｐゴシック"/>
            <family val="3"/>
          </rPr>
          <t>クリックして選択を</t>
        </r>
      </text>
    </comment>
    <comment ref="G45" authorId="0">
      <text>
        <r>
          <rPr>
            <b/>
            <sz val="9"/>
            <rFont val="ＭＳ Ｐゴシック"/>
            <family val="3"/>
          </rPr>
          <t>クリックして選択を</t>
        </r>
      </text>
    </comment>
    <comment ref="D46" authorId="0">
      <text>
        <r>
          <rPr>
            <b/>
            <sz val="9"/>
            <rFont val="ＭＳ Ｐゴシック"/>
            <family val="3"/>
          </rPr>
          <t>クリックして選択を</t>
        </r>
      </text>
    </comment>
    <comment ref="G46" authorId="0">
      <text>
        <r>
          <rPr>
            <b/>
            <sz val="9"/>
            <rFont val="ＭＳ Ｐゴシック"/>
            <family val="3"/>
          </rPr>
          <t>クリックして選択を</t>
        </r>
      </text>
    </comment>
    <comment ref="D47" authorId="0">
      <text>
        <r>
          <rPr>
            <b/>
            <sz val="9"/>
            <rFont val="ＭＳ Ｐゴシック"/>
            <family val="3"/>
          </rPr>
          <t>クリックして選択を</t>
        </r>
      </text>
    </comment>
    <comment ref="G47" authorId="0">
      <text>
        <r>
          <rPr>
            <b/>
            <sz val="9"/>
            <rFont val="ＭＳ Ｐゴシック"/>
            <family val="3"/>
          </rPr>
          <t>クリックして選択を</t>
        </r>
      </text>
    </comment>
    <comment ref="D48" authorId="0">
      <text>
        <r>
          <rPr>
            <b/>
            <sz val="9"/>
            <rFont val="ＭＳ Ｐゴシック"/>
            <family val="3"/>
          </rPr>
          <t>クリックして選択を</t>
        </r>
      </text>
    </comment>
    <comment ref="G48" authorId="0">
      <text>
        <r>
          <rPr>
            <b/>
            <sz val="9"/>
            <rFont val="ＭＳ Ｐゴシック"/>
            <family val="3"/>
          </rPr>
          <t>クリックして選択を</t>
        </r>
      </text>
    </comment>
    <comment ref="D49" authorId="0">
      <text>
        <r>
          <rPr>
            <b/>
            <sz val="9"/>
            <rFont val="ＭＳ Ｐゴシック"/>
            <family val="3"/>
          </rPr>
          <t>クリックして選択を</t>
        </r>
      </text>
    </comment>
    <comment ref="G49" authorId="0">
      <text>
        <r>
          <rPr>
            <b/>
            <sz val="9"/>
            <rFont val="ＭＳ Ｐゴシック"/>
            <family val="3"/>
          </rPr>
          <t>クリックして選択を</t>
        </r>
      </text>
    </comment>
    <comment ref="D50" authorId="0">
      <text>
        <r>
          <rPr>
            <b/>
            <sz val="9"/>
            <rFont val="ＭＳ Ｐゴシック"/>
            <family val="3"/>
          </rPr>
          <t>クリックして選択を</t>
        </r>
      </text>
    </comment>
    <comment ref="G50" authorId="0">
      <text>
        <r>
          <rPr>
            <b/>
            <sz val="9"/>
            <rFont val="ＭＳ Ｐゴシック"/>
            <family val="3"/>
          </rPr>
          <t>クリックして選択を</t>
        </r>
      </text>
    </comment>
    <comment ref="D51" authorId="0">
      <text>
        <r>
          <rPr>
            <b/>
            <sz val="9"/>
            <rFont val="ＭＳ Ｐゴシック"/>
            <family val="3"/>
          </rPr>
          <t>クリックして選択を</t>
        </r>
      </text>
    </comment>
    <comment ref="G51" authorId="0">
      <text>
        <r>
          <rPr>
            <b/>
            <sz val="9"/>
            <rFont val="ＭＳ Ｐゴシック"/>
            <family val="3"/>
          </rPr>
          <t>クリックして選択を</t>
        </r>
      </text>
    </comment>
    <comment ref="D52" authorId="0">
      <text>
        <r>
          <rPr>
            <b/>
            <sz val="9"/>
            <rFont val="ＭＳ Ｐゴシック"/>
            <family val="3"/>
          </rPr>
          <t>クリックして選択を</t>
        </r>
      </text>
    </comment>
    <comment ref="G52" authorId="0">
      <text>
        <r>
          <rPr>
            <b/>
            <sz val="9"/>
            <rFont val="ＭＳ Ｐゴシック"/>
            <family val="3"/>
          </rPr>
          <t>クリックして選択を</t>
        </r>
      </text>
    </comment>
    <comment ref="D53" authorId="0">
      <text>
        <r>
          <rPr>
            <b/>
            <sz val="9"/>
            <rFont val="ＭＳ Ｐゴシック"/>
            <family val="3"/>
          </rPr>
          <t>クリックして選択を</t>
        </r>
      </text>
    </comment>
    <comment ref="G53" authorId="0">
      <text>
        <r>
          <rPr>
            <b/>
            <sz val="9"/>
            <rFont val="ＭＳ Ｐゴシック"/>
            <family val="3"/>
          </rPr>
          <t>クリックして選択を</t>
        </r>
      </text>
    </comment>
    <comment ref="D54" authorId="0">
      <text>
        <r>
          <rPr>
            <b/>
            <sz val="9"/>
            <rFont val="ＭＳ Ｐゴシック"/>
            <family val="3"/>
          </rPr>
          <t>クリックして選択を</t>
        </r>
      </text>
    </comment>
    <comment ref="G54" authorId="0">
      <text>
        <r>
          <rPr>
            <b/>
            <sz val="9"/>
            <rFont val="ＭＳ Ｐゴシック"/>
            <family val="3"/>
          </rPr>
          <t>クリックして選択を</t>
        </r>
      </text>
    </comment>
    <comment ref="D55" authorId="0">
      <text>
        <r>
          <rPr>
            <b/>
            <sz val="9"/>
            <rFont val="ＭＳ Ｐゴシック"/>
            <family val="3"/>
          </rPr>
          <t>クリックして選択を</t>
        </r>
      </text>
    </comment>
    <comment ref="G55" authorId="0">
      <text>
        <r>
          <rPr>
            <b/>
            <sz val="9"/>
            <rFont val="ＭＳ Ｐゴシック"/>
            <family val="3"/>
          </rPr>
          <t>クリックして選択を</t>
        </r>
      </text>
    </comment>
    <comment ref="D56" authorId="0">
      <text>
        <r>
          <rPr>
            <b/>
            <sz val="9"/>
            <rFont val="ＭＳ Ｐゴシック"/>
            <family val="3"/>
          </rPr>
          <t>クリックして選択を</t>
        </r>
      </text>
    </comment>
    <comment ref="G56" authorId="0">
      <text>
        <r>
          <rPr>
            <b/>
            <sz val="9"/>
            <rFont val="ＭＳ Ｐゴシック"/>
            <family val="3"/>
          </rPr>
          <t>クリックして選択を</t>
        </r>
      </text>
    </comment>
    <comment ref="F32" authorId="0">
      <text>
        <r>
          <rPr>
            <b/>
            <sz val="9"/>
            <rFont val="ＭＳ Ｐゴシック"/>
            <family val="3"/>
          </rPr>
          <t>クリックして選択を</t>
        </r>
      </text>
    </comment>
  </commentList>
</comments>
</file>

<file path=xl/sharedStrings.xml><?xml version="1.0" encoding="utf-8"?>
<sst xmlns="http://schemas.openxmlformats.org/spreadsheetml/2006/main" count="1328" uniqueCount="573">
  <si>
    <t>（イ）</t>
  </si>
  <si>
    <t>（ロ）</t>
  </si>
  <si>
    <t>月　日（曜）　　　時　間</t>
  </si>
  <si>
    <t>交　流　（　競　技　）　日　程　内　容</t>
  </si>
  <si>
    <t>決</t>
  </si>
  <si>
    <t>予</t>
  </si>
  <si>
    <t>戦</t>
  </si>
  <si>
    <t>集　合　受　付</t>
  </si>
  <si>
    <t>勝</t>
  </si>
  <si>
    <t>グ</t>
  </si>
  <si>
    <t>リ</t>
  </si>
  <si>
    <t>ト</t>
  </si>
  <si>
    <t>ナ</t>
  </si>
  <si>
    <t>メ</t>
  </si>
  <si>
    <t>ン</t>
  </si>
  <si>
    <t>１2：００－</t>
  </si>
  <si>
    <t>戦</t>
  </si>
  <si>
    <t>（１，２回戦）</t>
  </si>
  <si>
    <t>背番号</t>
  </si>
  <si>
    <t>各小学校</t>
  </si>
  <si>
    <t>準決勝</t>
  </si>
  <si>
    <t>閉　会　式</t>
  </si>
  <si>
    <t>１5：３０－</t>
  </si>
  <si>
    <t>１4：３０－</t>
  </si>
  <si>
    <t>（Ａ）</t>
  </si>
  <si>
    <t>ｻｯｶｰﾗｸﾋﾞｰ場</t>
  </si>
  <si>
    <t>Ａ・Ｂ</t>
  </si>
  <si>
    <t>準々決勝</t>
  </si>
  <si>
    <t>大分ｽﾎﾟｰﾂ公園</t>
  </si>
  <si>
    <t>１０：００－　　（15分ハーフ）</t>
  </si>
  <si>
    <t>大分ｽﾎﾟｰﾂ公園</t>
  </si>
  <si>
    <r>
      <t>決　勝　　　　　</t>
    </r>
    <r>
      <rPr>
        <sz val="14"/>
        <rFont val="ＭＳ Ｐゴシック"/>
        <family val="3"/>
      </rPr>
      <t>（１１：５０－）</t>
    </r>
  </si>
  <si>
    <t>その他・16会場</t>
  </si>
  <si>
    <t>９：００－</t>
  </si>
  <si>
    <t>１０：００－</t>
  </si>
  <si>
    <t>初　日</t>
  </si>
  <si>
    <t>２　日　目</t>
  </si>
  <si>
    <t>「個人情報保護法案」の趣旨に沿って、個人情報を取り扱います。</t>
  </si>
  <si>
    <t>８０団程度とする（５ないし６チームで１５もしくは１６パートにする）</t>
  </si>
  <si>
    <t>開会式</t>
  </si>
  <si>
    <t>１１：３０－</t>
  </si>
  <si>
    <t>大 会 の 名 称</t>
  </si>
  <si>
    <t>主　　　　　　催</t>
  </si>
  <si>
    <t>大分県スポーツ少年団指導者協議会</t>
  </si>
  <si>
    <t>主　　　　　　管</t>
  </si>
  <si>
    <t>大分市スポーツ少年団</t>
  </si>
  <si>
    <t>後　　　　　　援</t>
  </si>
  <si>
    <t>協　　　　　　賛</t>
  </si>
  <si>
    <t>期　　　　　　間</t>
  </si>
  <si>
    <t>会　　　　　　場</t>
  </si>
  <si>
    <t>参  加  資  格</t>
  </si>
  <si>
    <t>小学生で編成されているチームであること、性別は問わない。</t>
  </si>
  <si>
    <t>（ハ）</t>
  </si>
  <si>
    <t>参  加  団  数</t>
  </si>
  <si>
    <t>（チーム）</t>
  </si>
  <si>
    <t>８．の資格ある県内サッカースポーツ少年団</t>
  </si>
  <si>
    <t>チ ー ム 編 成</t>
  </si>
  <si>
    <t>団員（選手）２０名以内とする。</t>
  </si>
  <si>
    <t>交流競技日程</t>
  </si>
  <si>
    <t>別紙交流（競技）日程表による。</t>
  </si>
  <si>
    <t>交流競技方法</t>
  </si>
  <si>
    <t>（ニ）</t>
  </si>
  <si>
    <t>（ホ）</t>
  </si>
  <si>
    <t>試合球は４号球とし各チームの持ち寄りとする。</t>
  </si>
  <si>
    <t>（へ）</t>
  </si>
  <si>
    <t>（ト）</t>
  </si>
  <si>
    <t>（チ）</t>
  </si>
  <si>
    <t>天候により飲水タイムを取る、又雷による一時中断もある。</t>
  </si>
  <si>
    <t>審　　　　　　判</t>
  </si>
  <si>
    <t>準々決勝からは、主審は本部審判とし準決勝・決勝主審副審は本部とします。</t>
  </si>
  <si>
    <t>資格ワッペンを用意し、審判服は必ず着用して下さい。</t>
  </si>
  <si>
    <t>参  　加　 　料</t>
  </si>
  <si>
    <t>表　　　　　　彰</t>
  </si>
  <si>
    <t>優勝チームに賞状、大分県スポーツ少年団本部長杯，大分県知事杯</t>
  </si>
  <si>
    <t>大分県スポーツ少年団指導者協議会会長杯，大分合同新聞社優勝旗</t>
  </si>
  <si>
    <t>※（いずれも持ち回り）及び金メダル(１６名以内）を授与し表彰する。</t>
  </si>
  <si>
    <t>申　込　方　法</t>
  </si>
  <si>
    <t>　振り込みは　○○○サッカースポーツ少年団　とチーム名で</t>
  </si>
  <si>
    <t>申込締め切り</t>
  </si>
  <si>
    <t>組み合わせ抽選</t>
  </si>
  <si>
    <t>開会式</t>
  </si>
  <si>
    <t>そ　　　の　　　他</t>
  </si>
  <si>
    <t>交通費、宿泊費などの費用は参加団の負担とする。</t>
  </si>
  <si>
    <t>ユニホームは正・副を用意し、背番号は団員本人と一致すること。</t>
  </si>
  <si>
    <t>出場団員は保護者の出場承諾を必ず受けること。</t>
  </si>
  <si>
    <t>救急箱は必ず持参すること。</t>
  </si>
  <si>
    <t>（ヘ）</t>
  </si>
  <si>
    <t>①個人情報を大会本部に提出し、表記の大会に出場することに同意する。</t>
  </si>
  <si>
    <t>②提出した情報を大会本部は、連絡・選手チェックに利用することに同意する。</t>
  </si>
  <si>
    <t>③名簿が提出された時点で、選手及び保護者が同意されたものとして取り扱わ</t>
  </si>
  <si>
    <t>　 せてもらいます。</t>
  </si>
  <si>
    <t>以上の他は大会本部の指示に従うこと。</t>
  </si>
  <si>
    <t>開会式は、南大分スポーツパークで行う。（会場の１０チーム参加）</t>
  </si>
  <si>
    <t>（受付　８時半～　　開会式　９時）</t>
  </si>
  <si>
    <t>８：３０－</t>
  </si>
  <si>
    <t>６年生の登録数が１６名以上で、常に１チームに６年生８名以上を登録できる団は、</t>
  </si>
  <si>
    <t>２チームエントリーも可とするが、参加チーム数が、８０を大幅に超えた場合は、</t>
  </si>
  <si>
    <t>登録６年生数が多いチームを優先とし、同数の場合は抽選を行う。なお、大会中</t>
  </si>
  <si>
    <t>予選リーグ戦は、試合時間40分（20分・10分ﾊｰﾌﾀｲﾑ・20分）、６チームの場合</t>
  </si>
  <si>
    <t>大分県、大分県教育委員会、（一社）大分県サッカー協会</t>
  </si>
  <si>
    <t>―</t>
  </si>
  <si>
    <t>津守　一雄</t>
  </si>
  <si>
    <t>〒870-0835　大分市上野丘１丁目２－２４</t>
  </si>
  <si>
    <t>公益財団法人大分県体育協会大分県スポーツ少年団・大分合同新聞社</t>
  </si>
  <si>
    <t xml:space="preserve"> </t>
  </si>
  <si>
    <t>スポーツ少年団
登録チーム名</t>
  </si>
  <si>
    <t>代表者</t>
  </si>
  <si>
    <t>フリガナ</t>
  </si>
  <si>
    <t>ユニフォーム</t>
  </si>
  <si>
    <t>シャツ</t>
  </si>
  <si>
    <t>ショーツ</t>
  </si>
  <si>
    <t>ストッキング</t>
  </si>
  <si>
    <t>氏名</t>
  </si>
  <si>
    <t>FP　正</t>
  </si>
  <si>
    <t>郵便番号</t>
  </si>
  <si>
    <t>FP　副</t>
  </si>
  <si>
    <t>住所</t>
  </si>
  <si>
    <t>GK　正</t>
  </si>
  <si>
    <t>携帯電話</t>
  </si>
  <si>
    <t>GK　副</t>
  </si>
  <si>
    <t>連絡先①</t>
  </si>
  <si>
    <t>E-mail　①</t>
  </si>
  <si>
    <t>自宅</t>
  </si>
  <si>
    <t>FAX</t>
  </si>
  <si>
    <r>
      <t xml:space="preserve">連絡先②
</t>
    </r>
    <r>
      <rPr>
        <sz val="9"/>
        <rFont val="ＭＳ Ｐゴシック"/>
        <family val="3"/>
      </rPr>
      <t>（必要に応じて記入下さい）</t>
    </r>
  </si>
  <si>
    <t>E-mail　②</t>
  </si>
  <si>
    <t>監　督</t>
  </si>
  <si>
    <t>　連絡/特記事項（必要に応じて記入下さい）</t>
  </si>
  <si>
    <t>その他役職</t>
  </si>
  <si>
    <t>氏　名</t>
  </si>
  <si>
    <t>帯同審判員</t>
  </si>
  <si>
    <t>NO.</t>
  </si>
  <si>
    <t>ポジション</t>
  </si>
  <si>
    <t>氏　　名</t>
  </si>
  <si>
    <t xml:space="preserve"> 学　校　名</t>
  </si>
  <si>
    <t>申込単位団名</t>
  </si>
  <si>
    <t>学　年</t>
  </si>
  <si>
    <t>代表責任者名</t>
  </si>
  <si>
    <t>大分県スポーツ少年団本部長　殿</t>
  </si>
  <si>
    <t>第３９回大分県スポーツ少年団（知事杯、大分合同新聞社旗争奪）サッカー交流大会参加申込書</t>
  </si>
  <si>
    <t>第３９回大分県スポーツ少年団サッカー交流大会実施要項了承の上、申込致します。</t>
  </si>
  <si>
    <t>主将氏名</t>
  </si>
  <si>
    <t>決勝トーナメント１・２回戦副審は、高校生を本部で準備予定ですが、準備困難な場合は、</t>
  </si>
  <si>
    <t>大分県サッカー協会４種のホームページより要項・申込みはダウンロードできます</t>
  </si>
  <si>
    <t>組み合わせ通知は、平成２７年７月７日（火）までに大分県サッカー協会４種の</t>
  </si>
  <si>
    <t>ホームページ上に掲載する。</t>
  </si>
  <si>
    <t>８／１（土）</t>
  </si>
  <si>
    <t>８／２（日）</t>
  </si>
  <si>
    <t>８／８（土）</t>
  </si>
  <si>
    <t>８／９（日）</t>
  </si>
  <si>
    <r>
      <t>予選リーグは、勝点（勝ち：３　引分け：１　負け：０）で順位を決める。尚、</t>
    </r>
    <r>
      <rPr>
        <u val="single"/>
        <sz val="11"/>
        <rFont val="ＭＳ Ｐゴシック"/>
        <family val="3"/>
      </rPr>
      <t>同一勝点の場合</t>
    </r>
    <r>
      <rPr>
        <sz val="11"/>
        <rFont val="ＭＳ Ｐゴシック"/>
        <family val="3"/>
      </rPr>
      <t>、</t>
    </r>
  </si>
  <si>
    <t>順位が決まらない場合は、抽選とする。</t>
  </si>
  <si>
    <t>平成２７年７月２日（木）&lt;予定&gt;　主管団体役員立会のもとで厳正に抽選する。</t>
  </si>
  <si>
    <t>副審も相互審判とします（別途連絡、有資格者とします）。</t>
  </si>
  <si>
    <t>注意）本大会に出場する選手、指導者は、必ずＨ２７年度スポーツ少年団登録が必要です！　未登録選手は、出場できません。</t>
  </si>
  <si>
    <r>
      <rPr>
        <u val="single"/>
        <sz val="11"/>
        <rFont val="ＭＳ Ｐゴシック"/>
        <family val="3"/>
      </rPr>
      <t>当該チーム同士の対戦結果</t>
    </r>
    <r>
      <rPr>
        <sz val="11"/>
        <rFont val="ＭＳ Ｐゴシック"/>
        <family val="3"/>
      </rPr>
      <t>・</t>
    </r>
    <r>
      <rPr>
        <u val="single"/>
        <sz val="11"/>
        <rFont val="ＭＳ Ｐゴシック"/>
        <family val="3"/>
      </rPr>
      <t>得失点差</t>
    </r>
    <r>
      <rPr>
        <sz val="11"/>
        <rFont val="ＭＳ Ｐゴシック"/>
        <family val="3"/>
      </rPr>
      <t>・</t>
    </r>
    <r>
      <rPr>
        <u val="single"/>
        <sz val="11"/>
        <rFont val="ＭＳ Ｐゴシック"/>
        <family val="3"/>
      </rPr>
      <t>多得点</t>
    </r>
    <r>
      <rPr>
        <sz val="11"/>
        <rFont val="ＭＳ Ｐゴシック"/>
        <family val="3"/>
      </rPr>
      <t>の順で決定するものとするが、それでも</t>
    </r>
  </si>
  <si>
    <t>ＰＫ時、ＧＫとＦＰが交替する場合、その際の対応についての優先順位は下記の通りとする。</t>
  </si>
  <si>
    <t>ベンチ入り指導者は、参加申込書に記入した中から３名までとする。</t>
  </si>
  <si>
    <t>会場の清掃美化には各団責任をもって、ゴミは持ち帰りにご協力ください。</t>
  </si>
  <si>
    <t>平成２７年６月３０日（火）必着</t>
  </si>
  <si>
    <t>口座名義　　　　大分県サッカー交流大会　代表　竹内　進</t>
  </si>
  <si>
    <t>参加料振込先　　　大分銀行本店　普通　口座番号７５５１９７５</t>
  </si>
  <si>
    <t>（ニ）</t>
  </si>
  <si>
    <t>ＴＥＬ．０９０－７４７２－７２４９</t>
  </si>
  <si>
    <t>問合せ先：</t>
  </si>
  <si>
    <t xml:space="preserve">申込先：メールアドレス　chijihai@gmail.com
</t>
  </si>
  <si>
    <t>下記に必ずチーム名で振り込むこと。</t>
  </si>
  <si>
    <t>別紙の申込書に必要事項を正確に記入のうえ（ロ）の申込先にメール送信し、参加料を</t>
  </si>
  <si>
    <t>優秀チームにグッドマナー賞等、賞状、賞品を授与し表彰する。</t>
  </si>
  <si>
    <t>を授与し表彰する。</t>
  </si>
  <si>
    <t>準優勝、第3位（2チーム）に賞状賞品（トロフィー・盾）、及び銀、銅メダル(１６名以内）</t>
  </si>
  <si>
    <t>１団（１チーム）金１０，０００円</t>
  </si>
  <si>
    <r>
      <rPr>
        <sz val="11"/>
        <color indexed="10"/>
        <rFont val="ＭＳ Ｐゴシック"/>
        <family val="3"/>
      </rPr>
      <t>小学生も可）</t>
    </r>
    <r>
      <rPr>
        <sz val="11"/>
        <rFont val="ＭＳ Ｐゴシック"/>
        <family val="3"/>
      </rPr>
      <t>）の帯同もお願いします。</t>
    </r>
  </si>
  <si>
    <r>
      <rPr>
        <u val="single"/>
        <sz val="11"/>
        <rFont val="ＭＳ Ｐゴシック"/>
        <family val="3"/>
      </rPr>
      <t>の主審</t>
    </r>
    <r>
      <rPr>
        <sz val="11"/>
        <rFont val="ＭＳ Ｐゴシック"/>
        <family val="3"/>
      </rPr>
      <t>、また、</t>
    </r>
    <r>
      <rPr>
        <u val="single"/>
        <sz val="11"/>
        <rFont val="ＭＳ Ｐゴシック"/>
        <family val="3"/>
      </rPr>
      <t>予選リーグ戦では、無資格でも可能ですので副審</t>
    </r>
    <r>
      <rPr>
        <sz val="11"/>
        <rFont val="ＭＳ Ｐゴシック"/>
        <family val="3"/>
      </rPr>
      <t>（</t>
    </r>
    <r>
      <rPr>
        <sz val="11"/>
        <color indexed="10"/>
        <rFont val="ＭＳ Ｐゴシック"/>
        <family val="3"/>
      </rPr>
      <t>中学生以上 （有資格の</t>
    </r>
  </si>
  <si>
    <r>
      <t>予選リーグ戦、決勝トーナメント戦の２回戦までは相互審判としますので必ず団で、</t>
    </r>
    <r>
      <rPr>
        <u val="single"/>
        <sz val="11"/>
        <rFont val="ＭＳ Ｐゴシック"/>
        <family val="3"/>
      </rPr>
      <t>有資格</t>
    </r>
  </si>
  <si>
    <t>ⅲの場合，主審はGKユニを着た選手の本来の背番号の確認をきちんと行うこと。</t>
  </si>
  <si>
    <t>ⅲ.どちらもない場合に限り、本来の番号とは違うGKユニの着用を認める。</t>
  </si>
  <si>
    <t>ⅱ.GKユニが無い場合は，同番号のFPサブユニを着用させること。（上着だけでよい）</t>
  </si>
  <si>
    <t>ⅰ.GKとなるFPと同番号のGKユニがあればそれを着用させること。（上着だけでよい）</t>
  </si>
  <si>
    <t>（ヲ）</t>
  </si>
  <si>
    <t>（ル）</t>
  </si>
  <si>
    <r>
      <t>大会期間中、</t>
    </r>
    <r>
      <rPr>
        <u val="single"/>
        <sz val="11"/>
        <rFont val="ＭＳ Ｐゴシック"/>
        <family val="3"/>
      </rPr>
      <t>累計２回の警告・退場を宣告された選手は次回戦に出場できない</t>
    </r>
    <r>
      <rPr>
        <sz val="11"/>
        <rFont val="ＭＳ Ｐゴシック"/>
        <family val="3"/>
      </rPr>
      <t>。</t>
    </r>
  </si>
  <si>
    <t>（ヌ）</t>
  </si>
  <si>
    <t>交替用紙に記入することとする。</t>
  </si>
  <si>
    <t>交替は登録団員であれば自由とする。ただし、準決勝・決勝はメンバー票を提出し、</t>
  </si>
  <si>
    <t>（リ）</t>
  </si>
  <si>
    <t>（チ）</t>
  </si>
  <si>
    <t>とし、なお勝敗の決しない時はＰＫ戦とする。</t>
  </si>
  <si>
    <t>決勝トーナメン戦は準々決勝戦までは延長戦はなくＰＫ戦、準決勝・決勝戦は延長１０分</t>
  </si>
  <si>
    <t>（ト）</t>
  </si>
  <si>
    <t>準決勝・決勝は40分とする。</t>
  </si>
  <si>
    <r>
      <t>30分（15分</t>
    </r>
    <r>
      <rPr>
        <sz val="11"/>
        <rFont val="ＭＳ Ｐゴシック"/>
        <family val="3"/>
      </rPr>
      <t>・5分ﾊｰﾌﾀｲﾑ・15分とする）、</t>
    </r>
    <r>
      <rPr>
        <u val="single"/>
        <sz val="11"/>
        <rFont val="ＭＳ Ｐゴシック"/>
        <family val="3"/>
      </rPr>
      <t>決勝トーナメント３回戦までは、30分</t>
    </r>
    <r>
      <rPr>
        <sz val="11"/>
        <rFont val="ＭＳ Ｐゴシック"/>
        <family val="3"/>
      </rPr>
      <t>、</t>
    </r>
  </si>
  <si>
    <t>ゴールポストは少年用を使用する。</t>
  </si>
  <si>
    <t>ぺナルテｲエリア１２ｍ、ぺナルテｲマーク８ｍ、ぺナルテｲアーク半径７ｍとし、</t>
  </si>
  <si>
    <t>競技場の大きさは、縦６８ｍ横５０ｍ、センターサークル半径７ｍ、ゴールエリア４ｍ、</t>
  </si>
  <si>
    <t>進出チームは各パート１・２位チームとする。</t>
  </si>
  <si>
    <t>　　　</t>
  </si>
  <si>
    <t>予選リーグ制を採り、これを通過したチームによる決勝トーナメント方式。決勝トーナメント</t>
  </si>
  <si>
    <t>　　</t>
  </si>
  <si>
    <r>
      <t>また、</t>
    </r>
    <r>
      <rPr>
        <u val="single"/>
        <sz val="11"/>
        <rFont val="ＭＳ Ｐゴシック"/>
        <family val="3"/>
      </rPr>
      <t>退場者が出た場合には、試合中に選手の補充は行わない</t>
    </r>
    <r>
      <rPr>
        <sz val="11"/>
        <rFont val="ＭＳ Ｐゴシック"/>
        <family val="3"/>
      </rPr>
      <t>こととする。</t>
    </r>
  </si>
  <si>
    <t>行うことができるが、ＧＫの交代は、アウトオブプレー中に主審の許可を得て行うものとする。</t>
  </si>
  <si>
    <t>交代は、登録の中であれば自由とし、交代ゾーンからインプレー、アウトプレー中に自由に</t>
  </si>
  <si>
    <t xml:space="preserve">　　 </t>
  </si>
  <si>
    <t>を認めない。ただし、審判は、３人制とする。</t>
  </si>
  <si>
    <t>試合は８人制とし、日本サッカー協会2015年度競技規則（8人制）に準じ、キックオフゴール</t>
  </si>
  <si>
    <r>
      <rPr>
        <u val="single"/>
        <sz val="11"/>
        <color indexed="8"/>
        <rFont val="ＭＳ Ｐゴシック"/>
        <family val="3"/>
      </rPr>
      <t>登録団員の変更は、７月２８日（火）まで</t>
    </r>
    <r>
      <rPr>
        <sz val="11"/>
        <color indexed="8"/>
        <rFont val="ＭＳ Ｐゴシック"/>
        <family val="3"/>
      </rPr>
      <t>に事務局へ電子メールで連絡すること。</t>
    </r>
  </si>
  <si>
    <t>の選手のチーム移動はできないので注意のこと。</t>
  </si>
  <si>
    <t>（ニ）</t>
  </si>
  <si>
    <t>指導者はスポーツ賠償保険に加入していること。</t>
  </si>
  <si>
    <t>選手（団員）は、スポーツ傷害保険に加入し、保護者の承諾を得た者であること、</t>
  </si>
  <si>
    <r>
      <t>平成２７年度</t>
    </r>
    <r>
      <rPr>
        <u val="single"/>
        <sz val="11"/>
        <rFont val="ＭＳ Ｐゴシック"/>
        <family val="3"/>
      </rPr>
      <t>日本スポーツ少年団登録の団員、指導者であること</t>
    </r>
    <r>
      <rPr>
        <sz val="11"/>
        <rFont val="ＭＳ Ｐゴシック"/>
        <family val="3"/>
      </rPr>
      <t>。</t>
    </r>
  </si>
  <si>
    <t>（イ）</t>
  </si>
  <si>
    <t>大分スポーツ公園だいぎんサッカー・ラクビー場、大分市内各小学校　他</t>
  </si>
  <si>
    <r>
      <t>平成２７年８月１日（土）、２日（日）、８日（土）、９日（日）</t>
    </r>
    <r>
      <rPr>
        <sz val="11"/>
        <color indexed="8"/>
        <rFont val="ＭＳ Ｐゴシック"/>
        <family val="3"/>
      </rPr>
      <t>　　４日間（雨天決行）</t>
    </r>
  </si>
  <si>
    <t>㈱モルテン、㈱アルペン・スポーツデポ大分店、丸果大分大同青果㈱、大塚製薬㈱</t>
  </si>
  <si>
    <t>大分市、大分市教育委員会、大分市サッカー協会</t>
  </si>
  <si>
    <t>第３９回大分県スポーツ少年団サッカー交流大会</t>
  </si>
  <si>
    <t>協和を高めるためよりよき研修の場となることを期待して実施するものであります。</t>
  </si>
  <si>
    <t>と技を遺憾なく発揮し、団員相互の交流の絆をより深く、友情と仲間意識、連帯と</t>
  </si>
  <si>
    <t>この大会を通じて、県下のサッカースポーツ少年団が日頃習得した秀れたる精神</t>
  </si>
  <si>
    <t>大会を開催いたします。</t>
  </si>
  <si>
    <t>活性化を促進いたしております。この事業もその一環としてサッカーによる交流</t>
  </si>
  <si>
    <t>　スポーツ少年団では育成事業の１つとして地域種目別交流方式の確立と団活動の</t>
  </si>
  <si>
    <t>趣　　　　　　旨</t>
  </si>
  <si>
    <t xml:space="preserve">第３９回大分県スポーツ少年団（知事杯・大分合同新聞社旗争奪）サッカー交流大会実施要項 </t>
  </si>
  <si>
    <t>・・別紙・・トーナメント表による</t>
  </si>
  <si>
    <t>◇決勝トーナメント　　</t>
  </si>
  <si>
    <t>・・別紙・・組み合わせ日程表による</t>
  </si>
  <si>
    <t>◇予選 １・２日　各会場 １０時００分キックオフ　</t>
  </si>
  <si>
    <t>◎試合開始時間</t>
  </si>
  <si>
    <t>◇南大分スポーツパーク　＝１０チームのみ参加</t>
  </si>
  <si>
    <t>◇８月１日　午前９時００分</t>
  </si>
  <si>
    <t>◎開　会　式</t>
  </si>
  <si>
    <t>千怒小</t>
  </si>
  <si>
    <t>竹田直入</t>
  </si>
  <si>
    <t>碩　田</t>
  </si>
  <si>
    <t>挾　間</t>
  </si>
  <si>
    <t>木　立</t>
  </si>
  <si>
    <t>津久見市</t>
  </si>
  <si>
    <t>竹田市</t>
  </si>
  <si>
    <t>大分市</t>
  </si>
  <si>
    <t>由布市</t>
  </si>
  <si>
    <t>佐伯市</t>
  </si>
  <si>
    <t>FC.Border</t>
  </si>
  <si>
    <t>鴛　野</t>
  </si>
  <si>
    <t>鶴　見</t>
  </si>
  <si>
    <t>県央おおの</t>
  </si>
  <si>
    <t>八　幡</t>
  </si>
  <si>
    <t>三　芳</t>
  </si>
  <si>
    <t>渡町台</t>
  </si>
  <si>
    <t>日　出</t>
  </si>
  <si>
    <t>武　蔵</t>
  </si>
  <si>
    <t>弥　生</t>
  </si>
  <si>
    <t>大平山</t>
  </si>
  <si>
    <t>佐伯ﾘﾍﾞﾛ</t>
  </si>
  <si>
    <t>青江小</t>
  </si>
  <si>
    <t>ＦＣ大野</t>
  </si>
  <si>
    <t>きつき</t>
  </si>
  <si>
    <t>津久見</t>
  </si>
  <si>
    <t>豊後高田市</t>
  </si>
  <si>
    <t>大分市</t>
  </si>
  <si>
    <t>佐伯市</t>
  </si>
  <si>
    <t>豊後大野市</t>
  </si>
  <si>
    <t>大分市</t>
  </si>
  <si>
    <t>日田市</t>
  </si>
  <si>
    <t>佐伯市</t>
  </si>
  <si>
    <t>速見郡</t>
  </si>
  <si>
    <t>国東市</t>
  </si>
  <si>
    <t>別府市</t>
  </si>
  <si>
    <t>杵築市</t>
  </si>
  <si>
    <t>津久見市</t>
  </si>
  <si>
    <t>エラン横瀬</t>
  </si>
  <si>
    <t>城　東</t>
  </si>
  <si>
    <t>判　田</t>
  </si>
  <si>
    <t>北郡坂ノ市</t>
  </si>
  <si>
    <t>明治北</t>
  </si>
  <si>
    <t>東大分</t>
  </si>
  <si>
    <t>南大分</t>
  </si>
  <si>
    <t>東稙田</t>
  </si>
  <si>
    <t>戸　次</t>
  </si>
  <si>
    <t>三　佐</t>
  </si>
  <si>
    <t>賀　来</t>
  </si>
  <si>
    <t>桃　園</t>
  </si>
  <si>
    <t>鶴　崎</t>
  </si>
  <si>
    <t>明　治</t>
  </si>
  <si>
    <t>春　日</t>
  </si>
  <si>
    <t>敷　戸</t>
  </si>
  <si>
    <t>玖　珠</t>
  </si>
  <si>
    <t>三　保</t>
  </si>
  <si>
    <t>くにさき</t>
  </si>
  <si>
    <t>城　南</t>
  </si>
  <si>
    <t>ＦＣ安岐</t>
  </si>
  <si>
    <t>鶴　居</t>
  </si>
  <si>
    <t>中津沖代</t>
  </si>
  <si>
    <t>咸宜日隈</t>
  </si>
  <si>
    <t>若　宮</t>
  </si>
  <si>
    <t>荏　隈</t>
  </si>
  <si>
    <t>中津豊南</t>
  </si>
  <si>
    <t>小楠今津</t>
  </si>
  <si>
    <t>ＦＣ中津</t>
  </si>
  <si>
    <t>庄　内</t>
  </si>
  <si>
    <t>はやぶさ</t>
  </si>
  <si>
    <t>下　毛</t>
  </si>
  <si>
    <t>玖珠郡</t>
  </si>
  <si>
    <t>中津市</t>
  </si>
  <si>
    <t>中津市</t>
  </si>
  <si>
    <t>日田市</t>
  </si>
  <si>
    <t>中津市</t>
  </si>
  <si>
    <t>由布市</t>
  </si>
  <si>
    <t>中津市</t>
  </si>
  <si>
    <t>滝尾下郡</t>
  </si>
  <si>
    <t>田　尻</t>
  </si>
  <si>
    <t>宗　方</t>
  </si>
  <si>
    <t>由布川</t>
  </si>
  <si>
    <t>豊　府</t>
  </si>
  <si>
    <t>西の台</t>
  </si>
  <si>
    <t>別　保</t>
  </si>
  <si>
    <t>吉　野</t>
  </si>
  <si>
    <t>明野北</t>
  </si>
  <si>
    <t>明野東</t>
  </si>
  <si>
    <t>明野西</t>
  </si>
  <si>
    <t>東　陽</t>
  </si>
  <si>
    <t>大　道</t>
  </si>
  <si>
    <t>大　在</t>
  </si>
  <si>
    <t>森　岡</t>
  </si>
  <si>
    <t>金池長浜</t>
  </si>
  <si>
    <t>由布市</t>
  </si>
  <si>
    <t>下郡小</t>
  </si>
  <si>
    <t>田尻小</t>
  </si>
  <si>
    <t>宗方小</t>
  </si>
  <si>
    <t>由布川小</t>
  </si>
  <si>
    <t>豊府小</t>
  </si>
  <si>
    <t>西の台小</t>
  </si>
  <si>
    <t>大在東Ｂ</t>
  </si>
  <si>
    <t>大在東Ａ</t>
  </si>
  <si>
    <t>明野北小</t>
  </si>
  <si>
    <t>明野東小</t>
  </si>
  <si>
    <t>明野西小</t>
  </si>
  <si>
    <t>川添小</t>
  </si>
  <si>
    <t>長浜小</t>
  </si>
  <si>
    <t>大在西小</t>
  </si>
  <si>
    <t>南大分北</t>
  </si>
  <si>
    <t>南大分南</t>
  </si>
  <si>
    <t>Ｐ</t>
  </si>
  <si>
    <t>O</t>
  </si>
  <si>
    <t>Ｎ</t>
  </si>
  <si>
    <t>Ｍ</t>
  </si>
  <si>
    <t>Ｌ</t>
  </si>
  <si>
    <t>Ｋ</t>
  </si>
  <si>
    <t>Ｊ</t>
  </si>
  <si>
    <t>Ｉ</t>
  </si>
  <si>
    <t xml:space="preserve"> Ｈ</t>
  </si>
  <si>
    <t xml:space="preserve"> Ｇ</t>
  </si>
  <si>
    <t xml:space="preserve"> Ｆ</t>
  </si>
  <si>
    <t>Ｅ</t>
  </si>
  <si>
    <t>Ｄ</t>
  </si>
  <si>
    <t>Ｃ</t>
  </si>
  <si>
    <t xml:space="preserve"> Ｂ</t>
  </si>
  <si>
    <t>Ａ</t>
  </si>
  <si>
    <t>注意）朱書きチームが、会場担当</t>
  </si>
  <si>
    <t xml:space="preserve">      予選リーグ戦組分け</t>
  </si>
  <si>
    <t>　</t>
  </si>
  <si>
    <t>（本部審判）</t>
  </si>
  <si>
    <t xml:space="preserve">準決勝・決勝戦     </t>
  </si>
  <si>
    <t>　　８月９日（日）</t>
  </si>
  <si>
    <t>大在東Ａ・Ｂ＝大在東グランド（２面）</t>
  </si>
  <si>
    <t>（相互審判）</t>
  </si>
  <si>
    <t>決勝トーナメント（１回戦，２回戦，準々決勝）</t>
  </si>
  <si>
    <t>　　８月８日（土）</t>
  </si>
  <si>
    <t>南大分南・北＝南大分スポーツパーク（南側･北側）</t>
  </si>
  <si>
    <t>（相互審判）</t>
  </si>
  <si>
    <t>予選リーグ　　　　　</t>
  </si>
  <si>
    <t>　　８月１日（土）・２日（日）</t>
  </si>
  <si>
    <t>会場について</t>
  </si>
  <si>
    <t>試合日程</t>
  </si>
  <si>
    <t>尚、同一勝点の場合、当該チーム同士の対戦結果・得失点差・多得点の順で決定するものとするが、それでも順位が決まらない場合は、抽選とする。</t>
  </si>
  <si>
    <t>予選リーグ戦は、試合時間は４０分とし、延長はせず、勝ち点方式（勝３、分１、負０）とする。</t>
  </si>
  <si>
    <t>２．</t>
  </si>
  <si>
    <t>予選リーグは参加６９チームを１６パートに分け総当たり戦を行い、各パートの１・２位をもって決勝トーナメント出場チームとする。</t>
  </si>
  <si>
    <t>１．</t>
  </si>
  <si>
    <t>試合方法</t>
  </si>
  <si>
    <t>　　　第３９回大分県スポーツ少年団サッカー交流大会</t>
  </si>
  <si>
    <r>
      <rPr>
        <b/>
        <sz val="16"/>
        <color indexed="10"/>
        <rFont val="ＭＳ Ｐゴシック"/>
        <family val="3"/>
      </rPr>
      <t>注意）</t>
    </r>
    <r>
      <rPr>
        <sz val="16"/>
        <color indexed="10"/>
        <rFont val="ＭＳ Ｐゴシック"/>
        <family val="3"/>
      </rPr>
      <t>予選各パート１位、２位は、決勝トーナメント会場（大分県スポーツ公園　だいぎんサッカーラグビー場）のAコートの管理棟で16：30から抽選会を行います。抽選時は、指導者１名、選手１名のみの入室とさせていただきます。</t>
    </r>
  </si>
  <si>
    <t>－</t>
  </si>
  <si>
    <t>(５)　１４：３０－</t>
  </si>
  <si>
    <t>(４)　１３：３０－</t>
  </si>
  <si>
    <t>日</t>
  </si>
  <si>
    <t>(３)　１２：３０－</t>
  </si>
  <si>
    <t>(２)　１１：００－</t>
  </si>
  <si>
    <t>月</t>
  </si>
  <si>
    <t>(１)　１０：００－</t>
  </si>
  <si>
    <t>－</t>
  </si>
  <si>
    <t>主審</t>
  </si>
  <si>
    <t>試合時間</t>
  </si>
  <si>
    <t>Pパート</t>
  </si>
  <si>
    <t>Ｏパート</t>
  </si>
  <si>
    <t>Ｎパート</t>
  </si>
  <si>
    <t>Ｍパート</t>
  </si>
  <si>
    <t>Ｌパート</t>
  </si>
  <si>
    <t>Ｋパート</t>
  </si>
  <si>
    <t>Ｊパート</t>
  </si>
  <si>
    <t>Ｉパート</t>
  </si>
  <si>
    <t>パート</t>
  </si>
  <si>
    <t>Ｈパート</t>
  </si>
  <si>
    <t>Ｇパート</t>
  </si>
  <si>
    <t>Ｆパート</t>
  </si>
  <si>
    <t>Eパート</t>
  </si>
  <si>
    <t>Dパート</t>
  </si>
  <si>
    <t>Cパート</t>
  </si>
  <si>
    <t>Ｂパート</t>
  </si>
  <si>
    <t>Aパート</t>
  </si>
  <si>
    <t>予選リーグ日程</t>
  </si>
  <si>
    <t>-</t>
  </si>
  <si>
    <t>得失点RANK</t>
  </si>
  <si>
    <t>勝点RANK</t>
  </si>
  <si>
    <t>順位</t>
  </si>
  <si>
    <t>得失点差</t>
  </si>
  <si>
    <t>失点</t>
  </si>
  <si>
    <t>得点</t>
  </si>
  <si>
    <t>勝点</t>
  </si>
  <si>
    <t>分</t>
  </si>
  <si>
    <t>負</t>
  </si>
  <si>
    <t>勝</t>
  </si>
  <si>
    <t>Ｐパート</t>
  </si>
  <si>
    <t>Oパート</t>
  </si>
  <si>
    <t>Nパート</t>
  </si>
  <si>
    <t>Mパート</t>
  </si>
  <si>
    <t>Lパート</t>
  </si>
  <si>
    <t>Kパート</t>
  </si>
  <si>
    <t>Jパート</t>
  </si>
  <si>
    <t>Iパート</t>
  </si>
  <si>
    <t>Hパート</t>
  </si>
  <si>
    <t>Gパート</t>
  </si>
  <si>
    <t>Fパート</t>
  </si>
  <si>
    <t>Eパート</t>
  </si>
  <si>
    <t>Dパート</t>
  </si>
  <si>
    <t>Cパート</t>
  </si>
  <si>
    <t>Bパート</t>
  </si>
  <si>
    <t>Aパート</t>
  </si>
  <si>
    <t>B2</t>
  </si>
  <si>
    <t>B1</t>
  </si>
  <si>
    <t>Ｂ2</t>
  </si>
  <si>
    <t>Ｂ1</t>
  </si>
  <si>
    <t>A2</t>
  </si>
  <si>
    <t>A1</t>
  </si>
  <si>
    <t>4</t>
  </si>
  <si>
    <t>3</t>
  </si>
  <si>
    <t>2</t>
  </si>
  <si>
    <t>1</t>
  </si>
  <si>
    <t>8/8
（土）</t>
  </si>
  <si>
    <t>サッカーラグビー場B-2</t>
  </si>
  <si>
    <t>サッカーラグビー場B-1</t>
  </si>
  <si>
    <t>サッカーラグビー場A-2</t>
  </si>
  <si>
    <t>サッカーラグビー場A-1</t>
  </si>
  <si>
    <t>サッカーラグビー場A-2</t>
  </si>
  <si>
    <t>8/9
（日）</t>
  </si>
  <si>
    <t>グッドマナー賞：</t>
  </si>
  <si>
    <t>３位：</t>
  </si>
  <si>
    <t>フェアプレイ賞：</t>
  </si>
  <si>
    <t>準優勝：</t>
  </si>
  <si>
    <t>1～8 まで副審は大分工業高校サッカー部員</t>
  </si>
  <si>
    <t>敢闘賞：</t>
  </si>
  <si>
    <t>優勝：</t>
  </si>
  <si>
    <r>
      <t>　 2.3.4.5.6は前の試合の</t>
    </r>
    <r>
      <rPr>
        <b/>
        <u val="single"/>
        <sz val="11"/>
        <color indexed="12"/>
        <rFont val="ＭＳ Ｐゴシック"/>
        <family val="3"/>
      </rPr>
      <t>負けﾁｰﾑが審判</t>
    </r>
    <r>
      <rPr>
        <b/>
        <sz val="11"/>
        <color indexed="10"/>
        <rFont val="ＭＳ Ｐゴシック"/>
        <family val="3"/>
      </rPr>
      <t>。</t>
    </r>
  </si>
  <si>
    <t>◎第１試合及び準々決勝以上は本部審判(1・7・8)</t>
  </si>
  <si>
    <t>第３９回大分県スポーツ少年団サッカー交流大会決勝トーナメント</t>
  </si>
  <si>
    <t>Ａ管理棟裏を含む。</t>
  </si>
  <si>
    <t>※チーム用横断幕は、ネットへの取り付け不可。</t>
  </si>
  <si>
    <t>※喫煙は、本部テント裏の吸い殻入れ付近のみとする。</t>
  </si>
  <si>
    <t>※チーム用テントの搬入は、②応援出入り口より行うこと。</t>
  </si>
  <si>
    <t>①芝生・応援席</t>
  </si>
  <si>
    <t>○</t>
  </si>
  <si>
    <t>○</t>
  </si>
  <si>
    <t>○</t>
  </si>
  <si>
    <t>○</t>
  </si>
  <si>
    <t>ベンチ</t>
  </si>
  <si>
    <t>ベンチ</t>
  </si>
  <si>
    <t>68m</t>
  </si>
  <si>
    <t>○</t>
  </si>
  <si>
    <t>○</t>
  </si>
  <si>
    <t>センターサークル半径７ｍ、ゴールエリア４ｍ、
ぺナルテｲエリア１２ｍ、ぺナルテｲマーク８ｍ、ぺナルテｲアーク半径７ｍ</t>
  </si>
  <si>
    <t>ベンチ</t>
  </si>
  <si>
    <t>○</t>
  </si>
  <si>
    <t>5m</t>
  </si>
  <si>
    <t>5m</t>
  </si>
  <si>
    <t>50m</t>
  </si>
  <si>
    <t>↓</t>
  </si>
  <si>
    <t>→</t>
  </si>
  <si>
    <t>本部ﾃﾝﾄ</t>
  </si>
  <si>
    <t>←</t>
  </si>
  <si>
    <t>芝生・応援席</t>
  </si>
  <si>
    <t>②応援出入り口</t>
  </si>
  <si>
    <t>③出入口締切</t>
  </si>
  <si>
    <t>口</t>
  </si>
  <si>
    <t>援</t>
  </si>
  <si>
    <t>（役員のみ）</t>
  </si>
  <si>
    <t>入</t>
  </si>
  <si>
    <t>応</t>
  </si>
  <si>
    <t>出</t>
  </si>
  <si>
    <t>②</t>
  </si>
  <si>
    <t>WC</t>
  </si>
  <si>
    <t>倉庫</t>
  </si>
  <si>
    <t>テント設営可</t>
  </si>
  <si>
    <t>⑥Ｂ駐車場</t>
  </si>
  <si>
    <t>⑥車進入禁止</t>
  </si>
  <si>
    <t>↑</t>
  </si>
  <si>
    <t>①応援席(スタンド）</t>
  </si>
  <si>
    <t>④管理棟（来賓・役員）</t>
  </si>
  <si>
    <t>ベンチ</t>
  </si>
  <si>
    <t>68m</t>
  </si>
  <si>
    <t>センターサークル半径７ｍ、ゴールエリア４ｍ、
ぺナルテｲエリア１２ｍ、ぺナルテｲマーク８ｍ、ぺナルテｲアーク半径７ｍ</t>
  </si>
  <si>
    <t>大分県スポーツ公園　サッカーラグビー場</t>
  </si>
  <si>
    <t>第３９回大分県スポーツ少年団サッカー交流大会　会場図</t>
  </si>
  <si>
    <t>第３９回大分県スポーツ少年団サッカー交流大会　大会実行本部</t>
  </si>
  <si>
    <t xml:space="preserve">                                                           </t>
  </si>
  <si>
    <t xml:space="preserve">　　の大会関係者のものです。 </t>
  </si>
  <si>
    <r>
      <t xml:space="preserve">     </t>
    </r>
    <r>
      <rPr>
        <sz val="22.6"/>
        <rFont val="書院太ゴシック体"/>
        <family val="3"/>
      </rPr>
      <t>「第３９回大分県スポーツ少年団サッカー交流大会」</t>
    </r>
  </si>
  <si>
    <t>　　この車は、</t>
  </si>
  <si>
    <r>
      <t xml:space="preserve">  </t>
    </r>
    <r>
      <rPr>
        <sz val="110"/>
        <rFont val="書院太ゴシック体"/>
        <family val="3"/>
      </rPr>
      <t>駐車許可証</t>
    </r>
  </si>
  <si>
    <r>
      <t>Ｎｏ．　　　　　</t>
    </r>
    <r>
      <rPr>
        <b/>
        <sz val="14"/>
        <color indexed="10"/>
        <rFont val="書院中明朝体"/>
        <family val="3"/>
      </rPr>
      <t>（予選8/1-2は、各チーム７台以内でお願いします。通し番号を記入下さい。）</t>
    </r>
  </si>
  <si>
    <t>チーム名ｏｒ役員名（　　　　　　　　　　　　　　　　　）</t>
  </si>
  <si>
    <r>
      <t xml:space="preserve">             </t>
    </r>
  </si>
  <si>
    <t xml:space="preserve"> </t>
  </si>
  <si>
    <t>代表責任者・指導者は、チーム関係者（選手・応援者）に
必ず徹底をしてください。</t>
  </si>
  <si>
    <t>８．テントの設営場所は、会場担当チームの指示に従って指定された場所に設営のこと。</t>
  </si>
  <si>
    <t xml:space="preserve">    (指示された場所（チーム毎に）に駐車をお願いします）</t>
  </si>
  <si>
    <r>
      <t>７．各チームの</t>
    </r>
    <r>
      <rPr>
        <sz val="12"/>
        <color indexed="10"/>
        <rFont val="ＭＳ Ｐゴシック"/>
        <family val="3"/>
      </rPr>
      <t>車輌制限を７台</t>
    </r>
    <r>
      <rPr>
        <sz val="12"/>
        <color indexed="8"/>
        <rFont val="ＭＳ Ｐゴシック"/>
        <family val="3"/>
      </rPr>
      <t>とします。</t>
    </r>
  </si>
  <si>
    <t xml:space="preserve">    (ネット破損防止のため、登ったり、ボールを蹴ったりしないようにしてください)</t>
  </si>
  <si>
    <t>６．駐車場内でネットフェンスに向かってボールを蹴らない事。</t>
  </si>
  <si>
    <t>５．ゴミのポイ捨て禁止。ゴミは必ず持ち帰るようにお願いします。</t>
  </si>
  <si>
    <r>
      <t>　　（喫煙は</t>
    </r>
    <r>
      <rPr>
        <sz val="12"/>
        <color indexed="10"/>
        <rFont val="ＭＳ Ｐゴシック"/>
        <family val="3"/>
      </rPr>
      <t>駐車場出入り口に灰皿を準備</t>
    </r>
    <r>
      <rPr>
        <sz val="12"/>
        <color indexed="8"/>
        <rFont val="ＭＳ Ｐゴシック"/>
        <family val="3"/>
      </rPr>
      <t>しますので、お願致します）</t>
    </r>
  </si>
  <si>
    <r>
      <t>４．施設内（グランド・駐車場）は全て</t>
    </r>
    <r>
      <rPr>
        <sz val="12"/>
        <color indexed="10"/>
        <rFont val="ＭＳ Ｐゴシック"/>
        <family val="3"/>
      </rPr>
      <t>禁煙</t>
    </r>
    <r>
      <rPr>
        <sz val="12"/>
        <color indexed="8"/>
        <rFont val="ＭＳ Ｐゴシック"/>
        <family val="3"/>
      </rPr>
      <t>です。所定の場所で喫煙をお願いします。</t>
    </r>
  </si>
  <si>
    <t xml:space="preserve">   （近隣住民より苦情が発生した場合は、大会が中止になる可能性もあります）</t>
  </si>
  <si>
    <r>
      <t>３．</t>
    </r>
    <r>
      <rPr>
        <sz val="12"/>
        <color indexed="10"/>
        <rFont val="ＭＳ Ｐゴシック"/>
        <family val="3"/>
      </rPr>
      <t>路上駐車は厳禁</t>
    </r>
    <r>
      <rPr>
        <sz val="12"/>
        <color indexed="8"/>
        <rFont val="ＭＳ Ｐゴシック"/>
        <family val="3"/>
      </rPr>
      <t>です。</t>
    </r>
  </si>
  <si>
    <t>　　（周辺は住宅地ですので、子供の飛び出しなど危険な状況が想定されます）</t>
  </si>
  <si>
    <t>２．駐車場内、周辺道路での自動車速度超過をしない事（30km/h以内）</t>
  </si>
  <si>
    <r>
      <t>１．駐車場内停車中は</t>
    </r>
    <r>
      <rPr>
        <sz val="12"/>
        <color indexed="10"/>
        <rFont val="ＭＳ Ｐゴシック"/>
        <family val="3"/>
      </rPr>
      <t>エンジンストップ</t>
    </r>
    <r>
      <rPr>
        <sz val="12"/>
        <color indexed="8"/>
        <rFont val="ＭＳ Ｐゴシック"/>
        <family val="3"/>
      </rPr>
      <t>の事</t>
    </r>
  </si>
  <si>
    <t>大在東グランド使用心得</t>
  </si>
  <si>
    <t>宗方</t>
  </si>
  <si>
    <t>別保</t>
  </si>
  <si>
    <t>鶴居</t>
  </si>
  <si>
    <t>若宮</t>
  </si>
  <si>
    <t>荏隈</t>
  </si>
  <si>
    <t>大在</t>
  </si>
  <si>
    <t>鴛野</t>
  </si>
  <si>
    <t>ＦＣ安岐</t>
  </si>
  <si>
    <t>FC Border</t>
  </si>
  <si>
    <t>津久見</t>
  </si>
  <si>
    <t>はやぶさ</t>
  </si>
  <si>
    <t>桃園</t>
  </si>
  <si>
    <t>吉野</t>
  </si>
  <si>
    <t>北郡坂ノ市</t>
  </si>
  <si>
    <t>豊府</t>
  </si>
  <si>
    <t>弥生</t>
  </si>
  <si>
    <t>下毛</t>
  </si>
  <si>
    <t>判田</t>
  </si>
  <si>
    <t>大道</t>
  </si>
  <si>
    <t>エラン横瀬</t>
  </si>
  <si>
    <t>明治</t>
  </si>
  <si>
    <t>東稙田</t>
  </si>
  <si>
    <t>佐伯リベロ</t>
  </si>
  <si>
    <t>田尻</t>
  </si>
  <si>
    <t>明野西</t>
  </si>
  <si>
    <t>きつき</t>
  </si>
  <si>
    <t>戸次</t>
  </si>
  <si>
    <t>竹田直入</t>
  </si>
  <si>
    <t>別　保</t>
  </si>
  <si>
    <t>弥　生</t>
  </si>
  <si>
    <t>大　在</t>
  </si>
  <si>
    <t>下　毛</t>
  </si>
  <si>
    <t>明　治</t>
  </si>
  <si>
    <t>鶴　居</t>
  </si>
  <si>
    <t>優　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</si>
</sst>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5">
    <font>
      <sz val="11"/>
      <name val="ＭＳ Ｐゴシック"/>
      <family val="3"/>
    </font>
    <font>
      <sz val="11"/>
      <color indexed="8"/>
      <name val="ＭＳ Ｐゴシック"/>
      <family val="3"/>
    </font>
    <font>
      <b/>
      <sz val="11"/>
      <name val="ＭＳ Ｐゴシック"/>
      <family val="3"/>
    </font>
    <font>
      <sz val="14"/>
      <name val="ＭＳ Ｐゴシック"/>
      <family val="3"/>
    </font>
    <font>
      <sz val="12"/>
      <name val="ＭＳ Ｐゴシック"/>
      <family val="3"/>
    </font>
    <font>
      <sz val="6"/>
      <name val="ＭＳ Ｐゴシック"/>
      <family val="3"/>
    </font>
    <font>
      <sz val="9"/>
      <name val="ＭＳ Ｐゴシック"/>
      <family val="3"/>
    </font>
    <font>
      <sz val="20"/>
      <name val="ＭＳ Ｐゴシック"/>
      <family val="3"/>
    </font>
    <font>
      <b/>
      <sz val="12"/>
      <name val="ＭＳ Ｐゴシック"/>
      <family val="3"/>
    </font>
    <font>
      <b/>
      <sz val="14"/>
      <name val="ＭＳ Ｐゴシック"/>
      <family val="3"/>
    </font>
    <font>
      <sz val="11"/>
      <color indexed="10"/>
      <name val="ＭＳ Ｐゴシック"/>
      <family val="3"/>
    </font>
    <font>
      <u val="single"/>
      <sz val="11"/>
      <name val="ＭＳ Ｐゴシック"/>
      <family val="3"/>
    </font>
    <font>
      <sz val="10"/>
      <name val="ＭＳ Ｐゴシック"/>
      <family val="3"/>
    </font>
    <font>
      <b/>
      <sz val="16"/>
      <name val="ＭＳ Ｐゴシック"/>
      <family val="3"/>
    </font>
    <font>
      <b/>
      <sz val="12"/>
      <color indexed="10"/>
      <name val="ＭＳ Ｐゴシック"/>
      <family val="3"/>
    </font>
    <font>
      <b/>
      <sz val="10"/>
      <color indexed="10"/>
      <name val="ＭＳ Ｐゴシック"/>
      <family val="3"/>
    </font>
    <font>
      <u val="single"/>
      <sz val="11"/>
      <color indexed="12"/>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u val="single"/>
      <sz val="11"/>
      <color indexed="8"/>
      <name val="ＭＳ Ｐゴシック"/>
      <family val="3"/>
    </font>
    <font>
      <b/>
      <sz val="11"/>
      <color indexed="10"/>
      <name val="ＭＳ Ｐゴシック"/>
      <family val="3"/>
    </font>
    <font>
      <sz val="12"/>
      <color indexed="8"/>
      <name val="ＭＳ Ｐゴシック"/>
      <family val="3"/>
    </font>
    <font>
      <sz val="9"/>
      <color indexed="8"/>
      <name val="ＭＳ Ｐゴシック"/>
      <family val="3"/>
    </font>
    <font>
      <sz val="11.3"/>
      <name val="書院中明朝体"/>
      <family val="3"/>
    </font>
    <font>
      <sz val="16"/>
      <name val="ＭＳ Ｐゴシック"/>
      <family val="3"/>
    </font>
    <font>
      <sz val="16"/>
      <color indexed="10"/>
      <name val="ＭＳ Ｐゴシック"/>
      <family val="3"/>
    </font>
    <font>
      <b/>
      <sz val="14"/>
      <color indexed="10"/>
      <name val="ＭＳ Ｐゴシック"/>
      <family val="3"/>
    </font>
    <font>
      <b/>
      <u val="single"/>
      <sz val="16"/>
      <name val="ＭＳ Ｐゴシック"/>
      <family val="3"/>
    </font>
    <font>
      <u val="single"/>
      <sz val="16"/>
      <name val="ＭＳ Ｐゴシック"/>
      <family val="3"/>
    </font>
    <font>
      <sz val="22"/>
      <name val="ＭＳ Ｐゴシック"/>
      <family val="3"/>
    </font>
    <font>
      <sz val="28"/>
      <name val="ＭＳ Ｐゴシック"/>
      <family val="3"/>
    </font>
    <font>
      <sz val="24"/>
      <name val="ＭＳ Ｐゴシック"/>
      <family val="3"/>
    </font>
    <font>
      <b/>
      <sz val="16"/>
      <color indexed="10"/>
      <name val="ＭＳ Ｐゴシック"/>
      <family val="3"/>
    </font>
    <font>
      <sz val="18"/>
      <name val="ＭＳ Ｐゴシック"/>
      <family val="3"/>
    </font>
    <font>
      <sz val="36"/>
      <name val="ＭＳ Ｐゴシック"/>
      <family val="3"/>
    </font>
    <font>
      <sz val="8"/>
      <name val="ＭＳ Ｐゴシック"/>
      <family val="3"/>
    </font>
    <font>
      <sz val="9"/>
      <color indexed="10"/>
      <name val="ＭＳ Ｐゴシック"/>
      <family val="3"/>
    </font>
    <font>
      <sz val="8"/>
      <color indexed="8"/>
      <name val="ＭＳ Ｐゴシック"/>
      <family val="3"/>
    </font>
    <font>
      <sz val="26"/>
      <name val="ＭＳ Ｐゴシック"/>
      <family val="3"/>
    </font>
    <font>
      <b/>
      <u val="single"/>
      <sz val="11"/>
      <color indexed="12"/>
      <name val="ＭＳ Ｐゴシック"/>
      <family val="3"/>
    </font>
    <font>
      <sz val="16"/>
      <color indexed="12"/>
      <name val="ＭＳ Ｐゴシック"/>
      <family val="3"/>
    </font>
    <font>
      <sz val="20"/>
      <color indexed="10"/>
      <name val="ＭＳ Ｐゴシック"/>
      <family val="3"/>
    </font>
    <font>
      <b/>
      <sz val="18"/>
      <name val="ＭＳ Ｐゴシック"/>
      <family val="3"/>
    </font>
    <font>
      <sz val="14"/>
      <name val="書院中明朝体"/>
      <family val="3"/>
    </font>
    <font>
      <sz val="10.8"/>
      <name val="書院太ゴシック体"/>
      <family val="3"/>
    </font>
    <font>
      <sz val="14"/>
      <name val="書院太ゴシック体"/>
      <family val="3"/>
    </font>
    <font>
      <sz val="22.6"/>
      <name val="書院太ゴシック体"/>
      <family val="3"/>
    </font>
    <font>
      <sz val="6"/>
      <name val="書院中明朝体"/>
      <family val="3"/>
    </font>
    <font>
      <sz val="110"/>
      <name val="書院太ゴシック体"/>
      <family val="3"/>
    </font>
    <font>
      <b/>
      <u val="single"/>
      <sz val="16"/>
      <name val="書院中明朝体"/>
      <family val="3"/>
    </font>
    <font>
      <b/>
      <sz val="14"/>
      <color indexed="10"/>
      <name val="書院中明朝体"/>
      <family val="3"/>
    </font>
    <font>
      <b/>
      <sz val="22"/>
      <name val="書院中明朝体"/>
      <family val="3"/>
    </font>
    <font>
      <sz val="12"/>
      <color indexed="10"/>
      <name val="ＭＳ Ｐゴシック"/>
      <family val="3"/>
    </font>
    <font>
      <b/>
      <sz val="18"/>
      <color indexed="62"/>
      <name val="ＭＳ Ｐゴシック"/>
      <family val="3"/>
    </font>
    <font>
      <sz val="11"/>
      <color indexed="19"/>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22"/>
      <color indexed="10"/>
      <name val="ＭＳ Ｐゴシック"/>
      <family val="3"/>
    </font>
    <font>
      <b/>
      <sz val="22"/>
      <color indexed="8"/>
      <name val="ＭＳ Ｐゴシック"/>
      <family val="3"/>
    </font>
    <font>
      <sz val="14"/>
      <color indexed="8"/>
      <name val="ＭＳ Ｐゴシック"/>
      <family val="3"/>
    </font>
    <font>
      <sz val="10"/>
      <color indexed="8"/>
      <name val="ＭＳ Ｐゴシック"/>
      <family val="3"/>
    </font>
    <font>
      <b/>
      <sz val="16"/>
      <color indexed="8"/>
      <name val="ＭＳ Ｐゴシック"/>
      <family val="3"/>
    </font>
    <font>
      <b/>
      <sz val="14"/>
      <color indexed="8"/>
      <name val="ＭＳ Ｐゴシック"/>
      <family val="3"/>
    </font>
    <font>
      <b/>
      <u val="single"/>
      <sz val="12"/>
      <color indexed="10"/>
      <name val="ＭＳ Ｐゴシック"/>
      <family val="3"/>
    </font>
    <font>
      <sz val="16"/>
      <color indexed="8"/>
      <name val="ＭＳ Ｐゴシック"/>
      <family val="3"/>
    </font>
    <font>
      <sz val="12"/>
      <color indexed="14"/>
      <name val="ＭＳ Ｐゴシック"/>
      <family val="3"/>
    </font>
    <font>
      <sz val="12"/>
      <color indexed="12"/>
      <name val="ＭＳ Ｐゴシック"/>
      <family val="3"/>
    </font>
    <font>
      <sz val="12"/>
      <color indexed="17"/>
      <name val="ＭＳ Ｐゴシック"/>
      <family val="3"/>
    </font>
    <font>
      <sz val="26"/>
      <color indexed="10"/>
      <name val="ＭＳ Ｐゴシック"/>
      <family val="3"/>
    </font>
    <font>
      <sz val="10"/>
      <color indexed="12"/>
      <name val="ＭＳ Ｐゴシック"/>
      <family val="3"/>
    </font>
    <font>
      <sz val="11"/>
      <color indexed="12"/>
      <name val="ＭＳ Ｐゴシック"/>
      <family val="3"/>
    </font>
    <font>
      <b/>
      <sz val="20"/>
      <color indexed="8"/>
      <name val="ＭＳ Ｐゴシック"/>
      <family val="3"/>
    </font>
    <font>
      <b/>
      <sz val="10.5"/>
      <color indexed="10"/>
      <name val="ＭＳ Ｐゴシック"/>
      <family val="3"/>
    </font>
    <font>
      <sz val="10.5"/>
      <color indexed="8"/>
      <name val="ＭＳ Ｐゴシック"/>
      <family val="3"/>
    </font>
    <font>
      <sz val="10.5"/>
      <color indexed="10"/>
      <name val="ＭＳ Ｐゴシック"/>
      <family val="3"/>
    </font>
    <font>
      <u val="single"/>
      <sz val="10.5"/>
      <color indexed="10"/>
      <name val="ＭＳ Ｐゴシック"/>
      <family val="3"/>
    </font>
    <font>
      <sz val="11"/>
      <color indexed="12"/>
      <name val="Calibri"/>
      <family val="2"/>
    </font>
    <font>
      <sz val="16"/>
      <color indexed="8"/>
      <name val="Calibri"/>
      <family val="2"/>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b/>
      <sz val="22"/>
      <color rgb="FFC00000"/>
      <name val="ＭＳ Ｐゴシック"/>
      <family val="3"/>
    </font>
    <font>
      <b/>
      <sz val="22"/>
      <color theme="1"/>
      <name val="Calibri"/>
      <family val="3"/>
    </font>
    <font>
      <sz val="14"/>
      <color theme="1"/>
      <name val="Calibri"/>
      <family val="3"/>
    </font>
    <font>
      <sz val="10"/>
      <color theme="1"/>
      <name val="Calibri"/>
      <family val="3"/>
    </font>
    <font>
      <b/>
      <sz val="16"/>
      <color theme="1"/>
      <name val="Calibri"/>
      <family val="3"/>
    </font>
    <font>
      <b/>
      <sz val="14"/>
      <color theme="1"/>
      <name val="Calibri"/>
      <family val="3"/>
    </font>
    <font>
      <b/>
      <sz val="11"/>
      <color rgb="FFFF0000"/>
      <name val="ＭＳ Ｐゴシック"/>
      <family val="3"/>
    </font>
    <font>
      <b/>
      <u val="single"/>
      <sz val="12"/>
      <color rgb="FFFF0000"/>
      <name val="ＭＳ Ｐゴシック"/>
      <family val="3"/>
    </font>
    <font>
      <b/>
      <sz val="12"/>
      <color rgb="FFFF0000"/>
      <name val="ＭＳ Ｐゴシック"/>
      <family val="3"/>
    </font>
    <font>
      <sz val="11"/>
      <color rgb="FFFF0000"/>
      <name val="ＭＳ Ｐゴシック"/>
      <family val="3"/>
    </font>
    <font>
      <b/>
      <sz val="16"/>
      <color rgb="FFFF0000"/>
      <name val="ＭＳ Ｐゴシック"/>
      <family val="3"/>
    </font>
    <font>
      <sz val="16"/>
      <color rgb="FFFF0000"/>
      <name val="ＭＳ Ｐゴシック"/>
      <family val="3"/>
    </font>
    <font>
      <sz val="12"/>
      <color rgb="FFFF0000"/>
      <name val="ＭＳ Ｐゴシック"/>
      <family val="3"/>
    </font>
    <font>
      <sz val="16"/>
      <color theme="1"/>
      <name val="ＭＳ Ｐゴシック"/>
      <family val="3"/>
    </font>
    <font>
      <b/>
      <sz val="14"/>
      <color rgb="FFFF0000"/>
      <name val="ＭＳ Ｐゴシック"/>
      <family val="3"/>
    </font>
    <font>
      <sz val="12"/>
      <color rgb="FFFF00FF"/>
      <name val="ＭＳ Ｐゴシック"/>
      <family val="3"/>
    </font>
    <font>
      <sz val="12"/>
      <color rgb="FF0000FF"/>
      <name val="ＭＳ Ｐゴシック"/>
      <family val="3"/>
    </font>
    <font>
      <sz val="12"/>
      <color rgb="FF009900"/>
      <name val="ＭＳ Ｐゴシック"/>
      <family val="3"/>
    </font>
    <font>
      <sz val="26"/>
      <color rgb="FFFF0000"/>
      <name val="ＭＳ Ｐゴシック"/>
      <family val="3"/>
    </font>
    <font>
      <b/>
      <sz val="12"/>
      <color rgb="FFFF0000"/>
      <name val="Calibri"/>
      <family val="3"/>
    </font>
    <font>
      <sz val="12"/>
      <color theme="1"/>
      <name val="Calibri"/>
      <family val="3"/>
    </font>
    <font>
      <b/>
      <sz val="12"/>
      <color theme="1"/>
      <name val="Calibri"/>
      <family val="3"/>
    </font>
    <font>
      <sz val="10"/>
      <color rgb="FF0000FF"/>
      <name val="ＭＳ Ｐゴシック"/>
      <family val="3"/>
    </font>
    <font>
      <sz val="11"/>
      <color rgb="FF0000FF"/>
      <name val="ＭＳ Ｐゴシック"/>
      <family val="3"/>
    </font>
    <font>
      <sz val="9"/>
      <name val="Calibri"/>
      <family val="3"/>
    </font>
    <font>
      <sz val="9"/>
      <color theme="1"/>
      <name val="Calibri"/>
      <family val="3"/>
    </font>
    <font>
      <b/>
      <sz val="22"/>
      <color theme="1"/>
      <name val="ＭＳ Ｐゴシック"/>
      <family val="3"/>
    </font>
    <font>
      <sz val="10"/>
      <color theme="1"/>
      <name val="ＭＳ Ｐゴシック"/>
      <family val="3"/>
    </font>
    <font>
      <b/>
      <sz val="20"/>
      <color theme="1"/>
      <name val="Calibri"/>
      <family val="3"/>
    </font>
    <font>
      <b/>
      <sz val="8"/>
      <name val="ＭＳ Ｐゴシック"/>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2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style="thin">
        <color indexed="62"/>
      </top>
      <bottom style="double">
        <color indexed="6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medium"/>
      <top style="medium"/>
      <bottom style="medium"/>
    </border>
    <border>
      <left style="thin"/>
      <right style="medium"/>
      <top/>
      <bottom/>
    </border>
    <border>
      <left style="thin"/>
      <right style="medium"/>
      <top/>
      <bottom style="medium"/>
    </border>
    <border>
      <left style="medium"/>
      <right/>
      <top style="medium"/>
      <bottom style="medium"/>
    </border>
    <border>
      <left style="medium"/>
      <right/>
      <top/>
      <bottom/>
    </border>
    <border>
      <left style="medium"/>
      <right/>
      <top/>
      <bottom style="medium"/>
    </border>
    <border>
      <left/>
      <right style="medium"/>
      <top/>
      <bottom/>
    </border>
    <border>
      <left style="thin"/>
      <right/>
      <top/>
      <bottom/>
    </border>
    <border>
      <left style="medium"/>
      <right style="thin"/>
      <top/>
      <bottom/>
    </border>
    <border>
      <left style="medium"/>
      <right style="double"/>
      <top style="medium"/>
      <bottom style="double"/>
    </border>
    <border>
      <left style="double"/>
      <right style="thin"/>
      <top style="medium"/>
      <bottom style="double"/>
    </border>
    <border>
      <left style="thin"/>
      <right style="thin"/>
      <top style="medium"/>
      <bottom style="double"/>
    </border>
    <border>
      <left style="thin"/>
      <right style="medium"/>
      <top style="medium"/>
      <bottom style="double"/>
    </border>
    <border>
      <left style="medium"/>
      <right style="double"/>
      <top/>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double"/>
      <top style="thin"/>
      <bottom style="medium"/>
    </border>
    <border>
      <left style="double"/>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style="medium"/>
      <bottom style="thin"/>
    </border>
    <border>
      <left style="medium"/>
      <right style="medium"/>
      <top style="thin"/>
      <bottom style="thin"/>
    </border>
    <border>
      <left style="medium"/>
      <right style="thin"/>
      <top/>
      <bottom style="thin"/>
    </border>
    <border>
      <left style="thin"/>
      <right/>
      <top/>
      <bottom style="thin"/>
    </border>
    <border>
      <left style="thin"/>
      <right style="thin"/>
      <top/>
      <bottom style="thin"/>
    </border>
    <border>
      <left style="medium"/>
      <right style="medium"/>
      <top style="thin"/>
      <bottom/>
    </border>
    <border>
      <left style="medium"/>
      <right style="medium"/>
      <top style="thin"/>
      <bottom style="medium"/>
    </border>
    <border>
      <left style="thin"/>
      <right style="thin"/>
      <top/>
      <bottom style="medium"/>
    </border>
    <border>
      <left style="thin"/>
      <right/>
      <top/>
      <bottom style="medium"/>
    </border>
    <border>
      <left style="thin"/>
      <right/>
      <top style="thin"/>
      <bottom style="thin"/>
    </border>
    <border>
      <left/>
      <right style="thin"/>
      <top style="medium"/>
      <bottom style="medium"/>
    </border>
    <border>
      <left style="thin"/>
      <right/>
      <top style="medium"/>
      <bottom style="thin"/>
    </border>
    <border>
      <left style="medium"/>
      <right style="thin"/>
      <top style="thin"/>
      <bottom style="thin"/>
    </border>
    <border>
      <left style="medium"/>
      <right style="thin"/>
      <top/>
      <bottom style="medium"/>
    </border>
    <border>
      <left style="thin"/>
      <right/>
      <top style="thin"/>
      <bottom style="medium"/>
    </border>
    <border>
      <left/>
      <right/>
      <top style="thin"/>
      <bottom style="medium"/>
    </border>
    <border>
      <left/>
      <right style="medium"/>
      <top style="thin"/>
      <bottom style="medium"/>
    </border>
    <border>
      <left/>
      <right/>
      <top style="medium"/>
      <bottom/>
    </border>
    <border>
      <left/>
      <right style="medium"/>
      <top style="hair"/>
      <bottom style="medium"/>
    </border>
    <border>
      <left style="thin"/>
      <right style="thin"/>
      <top style="hair"/>
      <bottom style="medium"/>
    </border>
    <border>
      <left style="medium"/>
      <right style="medium"/>
      <top/>
      <bottom style="medium"/>
    </border>
    <border>
      <left/>
      <right style="medium"/>
      <top style="medium"/>
      <bottom/>
    </border>
    <border>
      <left style="thin"/>
      <right style="thin"/>
      <top/>
      <bottom/>
    </border>
    <border>
      <left style="thin"/>
      <right style="thin"/>
      <top style="medium"/>
      <bottom/>
    </border>
    <border>
      <left style="thin"/>
      <right style="thin"/>
      <top style="medium"/>
      <bottom style="hair"/>
    </border>
    <border>
      <left style="medium"/>
      <right style="thin"/>
      <top style="medium"/>
      <bottom style="hair"/>
    </border>
    <border>
      <left style="medium"/>
      <right style="medium"/>
      <top/>
      <bottom/>
    </border>
    <border>
      <left/>
      <right style="medium"/>
      <top/>
      <bottom style="medium"/>
    </border>
    <border>
      <left style="medium"/>
      <right style="thin"/>
      <top style="hair"/>
      <bottom style="medium"/>
    </border>
    <border>
      <left/>
      <right style="medium"/>
      <top style="medium"/>
      <bottom style="hair"/>
    </border>
    <border>
      <left style="medium"/>
      <right style="medium"/>
      <top style="medium"/>
      <bottom/>
    </border>
    <border>
      <left/>
      <right style="medium"/>
      <top style="medium"/>
      <bottom style="medium"/>
    </border>
    <border>
      <left style="medium"/>
      <right style="thin"/>
      <top style="medium"/>
      <bottom style="medium"/>
    </border>
    <border>
      <left style="medium"/>
      <right style="thin"/>
      <top style="medium"/>
      <bottom/>
    </border>
    <border>
      <left style="double"/>
      <right style="medium"/>
      <top style="thin"/>
      <bottom style="medium"/>
    </border>
    <border>
      <left/>
      <right style="thin"/>
      <top style="thin"/>
      <bottom style="medium"/>
    </border>
    <border>
      <left/>
      <right/>
      <top style="thin"/>
      <bottom/>
    </border>
    <border>
      <left style="medium"/>
      <right/>
      <top style="thin"/>
      <bottom style="medium"/>
    </border>
    <border>
      <left/>
      <right style="double"/>
      <top/>
      <bottom style="medium"/>
    </border>
    <border>
      <left style="double"/>
      <right style="medium"/>
      <top style="thin"/>
      <bottom style="thin"/>
    </border>
    <border>
      <left/>
      <right style="thin"/>
      <top style="thin"/>
      <bottom style="thin"/>
    </border>
    <border>
      <left/>
      <right/>
      <top style="thin"/>
      <bottom style="thin"/>
    </border>
    <border>
      <left style="medium"/>
      <right/>
      <top style="thin"/>
      <bottom style="thin"/>
    </border>
    <border>
      <left/>
      <right style="medium"/>
      <top style="thin"/>
      <bottom style="thin"/>
    </border>
    <border>
      <left/>
      <right style="double"/>
      <top style="thin"/>
      <bottom style="thin"/>
    </border>
    <border>
      <left/>
      <right style="double"/>
      <top/>
      <bottom/>
    </border>
    <border>
      <left style="double"/>
      <right style="medium"/>
      <top style="medium"/>
      <bottom style="thin"/>
    </border>
    <border>
      <left/>
      <right style="thin"/>
      <top style="medium"/>
      <bottom style="thin"/>
    </border>
    <border>
      <left/>
      <right/>
      <top style="medium"/>
      <bottom style="thin"/>
    </border>
    <border>
      <left style="medium"/>
      <right/>
      <top style="medium"/>
      <bottom style="thin"/>
    </border>
    <border>
      <left/>
      <right style="medium"/>
      <top/>
      <bottom style="thin"/>
    </border>
    <border>
      <left/>
      <right style="double"/>
      <top/>
      <bottom style="thin"/>
    </border>
    <border>
      <left style="medium"/>
      <right/>
      <top/>
      <bottom style="thin"/>
    </border>
    <border>
      <left style="medium"/>
      <right/>
      <top style="medium"/>
      <bottom/>
    </border>
    <border>
      <left style="double"/>
      <right style="medium"/>
      <top style="thin"/>
      <bottom/>
    </border>
    <border>
      <left/>
      <right style="thin"/>
      <top style="thin"/>
      <bottom/>
    </border>
    <border>
      <left style="medium"/>
      <right/>
      <top style="thin"/>
      <bottom/>
    </border>
    <border>
      <left/>
      <right style="double"/>
      <top style="thin"/>
      <bottom style="medium"/>
    </border>
    <border>
      <left/>
      <right style="medium"/>
      <top style="thin"/>
      <bottom/>
    </border>
    <border>
      <left/>
      <right style="double"/>
      <top style="thin"/>
      <bottom/>
    </border>
    <border>
      <left style="medium"/>
      <right style="medium"/>
      <top style="medium"/>
      <bottom style="thin"/>
    </border>
    <border>
      <left/>
      <right style="thin"/>
      <top/>
      <bottom style="thin"/>
    </border>
    <border>
      <left/>
      <right/>
      <top/>
      <bottom style="thin"/>
    </border>
    <border>
      <left/>
      <right style="thin"/>
      <top/>
      <bottom/>
    </border>
    <border>
      <left/>
      <right style="thick">
        <color indexed="10"/>
      </right>
      <top/>
      <bottom/>
    </border>
    <border>
      <left style="thick">
        <color indexed="10"/>
      </left>
      <right/>
      <top/>
      <bottom/>
    </border>
    <border>
      <left/>
      <right style="thick">
        <color indexed="10"/>
      </right>
      <top style="thin"/>
      <bottom/>
    </border>
    <border>
      <left style="thick">
        <color indexed="10"/>
      </left>
      <right/>
      <top/>
      <bottom style="thin"/>
    </border>
    <border>
      <left/>
      <right/>
      <top/>
      <bottom style="mediumDashed"/>
    </border>
    <border>
      <left style="thick">
        <color indexed="10"/>
      </left>
      <right/>
      <top/>
      <bottom style="mediumDashed"/>
    </border>
    <border>
      <left style="thick">
        <color indexed="10"/>
      </left>
      <right/>
      <top style="thin"/>
      <bottom/>
    </border>
    <border>
      <left/>
      <right/>
      <top/>
      <bottom style="medium"/>
    </border>
    <border>
      <left/>
      <right/>
      <top style="medium"/>
      <bottom style="medium"/>
    </border>
    <border>
      <left/>
      <right style="thin"/>
      <top/>
      <bottom style="medium"/>
    </border>
    <border>
      <left/>
      <right/>
      <top/>
      <bottom style="thick"/>
    </border>
    <border>
      <left/>
      <right/>
      <top style="thick"/>
      <bottom/>
    </border>
    <border>
      <left/>
      <right/>
      <top style="double"/>
      <bottom/>
    </border>
    <border>
      <left style="double"/>
      <right style="double"/>
      <top/>
      <bottom/>
    </border>
    <border>
      <left style="double"/>
      <right style="double"/>
      <top style="double"/>
      <bottom/>
    </border>
    <border>
      <left/>
      <right style="thick">
        <color rgb="FFFF0000"/>
      </right>
      <top/>
      <bottom/>
    </border>
    <border>
      <left style="thick">
        <color rgb="FFFF0000"/>
      </left>
      <right/>
      <top/>
      <bottom/>
    </border>
    <border>
      <left/>
      <right/>
      <top/>
      <bottom style="thick">
        <color indexed="10"/>
      </bottom>
    </border>
    <border>
      <left/>
      <right/>
      <top/>
      <bottom style="thick">
        <color rgb="FFFF0000"/>
      </bottom>
    </border>
    <border>
      <left/>
      <right/>
      <top style="thin"/>
      <bottom style="thick">
        <color indexed="10"/>
      </bottom>
    </border>
    <border>
      <left/>
      <right/>
      <top style="thin"/>
      <bottom style="thick">
        <color rgb="FFFF0000"/>
      </bottom>
    </border>
    <border>
      <left/>
      <right style="thick">
        <color indexed="10"/>
      </right>
      <top/>
      <bottom style="thin"/>
    </border>
    <border>
      <left/>
      <right style="thick">
        <color indexed="10"/>
      </right>
      <top/>
      <bottom style="thick">
        <color rgb="FFFF0000"/>
      </bottom>
    </border>
    <border>
      <left style="thick">
        <color indexed="10"/>
      </left>
      <right/>
      <top/>
      <bottom style="thick">
        <color indexed="10"/>
      </bottom>
    </border>
    <border>
      <left/>
      <right style="thick">
        <color indexed="10"/>
      </right>
      <top style="thin"/>
      <bottom style="thick">
        <color rgb="FFFF0000"/>
      </bottom>
    </border>
    <border>
      <left style="thick">
        <color indexed="10"/>
      </left>
      <right/>
      <top style="thin"/>
      <bottom style="thin"/>
    </border>
    <border>
      <left style="thick">
        <color indexed="10"/>
      </left>
      <right/>
      <top style="thin"/>
      <bottom style="thick">
        <color indexed="10"/>
      </bottom>
    </border>
    <border>
      <left/>
      <right style="medium"/>
      <top style="medium"/>
      <bottom style="thin"/>
    </border>
    <border>
      <left style="medium"/>
      <right style="thin"/>
      <top style="thin"/>
      <bottom style="medium"/>
    </border>
    <border>
      <left style="medium"/>
      <right style="thin"/>
      <top style="medium"/>
      <bottom style="double"/>
    </border>
    <border>
      <left style="thin"/>
      <right/>
      <top style="medium"/>
      <bottom style="double"/>
    </border>
    <border>
      <left/>
      <right/>
      <top style="medium"/>
      <bottom style="double"/>
    </border>
    <border>
      <left/>
      <right style="medium"/>
      <top style="medium"/>
      <bottom style="double"/>
    </border>
    <border>
      <left style="medium"/>
      <right style="thin"/>
      <top style="double"/>
      <bottom style="thin"/>
    </border>
    <border>
      <left style="thin"/>
      <right style="thin"/>
      <top style="double"/>
      <bottom style="thin"/>
    </border>
    <border>
      <left style="thin"/>
      <right/>
      <top style="double"/>
      <bottom style="thin"/>
    </border>
    <border>
      <left/>
      <right/>
      <top style="double"/>
      <bottom style="thin"/>
    </border>
    <border>
      <left/>
      <right style="medium"/>
      <top style="double"/>
      <bottom style="thin"/>
    </border>
    <border>
      <left style="thin"/>
      <right style="thin"/>
      <top style="thin"/>
      <bottom/>
    </border>
    <border>
      <left style="thin"/>
      <right/>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medium"/>
      <right style="medium"/>
      <top/>
      <bottom style="medium">
        <color indexed="8"/>
      </bottom>
    </border>
    <border>
      <left style="dashed"/>
      <right/>
      <top style="dashed"/>
      <bottom style="dashed"/>
    </border>
    <border>
      <left/>
      <right/>
      <top style="dashed"/>
      <bottom style="dashed"/>
    </border>
    <border>
      <left/>
      <right style="medium"/>
      <top style="dashed"/>
      <bottom style="dashed"/>
    </border>
    <border>
      <left/>
      <right style="thick"/>
      <top style="thick"/>
      <bottom/>
    </border>
    <border>
      <left/>
      <right style="thick"/>
      <top/>
      <bottom/>
    </border>
    <border>
      <left/>
      <right style="thick"/>
      <top/>
      <bottom style="thick"/>
    </border>
    <border>
      <left style="thick"/>
      <right/>
      <top style="thick"/>
      <bottom/>
    </border>
    <border>
      <left style="thick"/>
      <right/>
      <top/>
      <bottom/>
    </border>
    <border>
      <left style="thick"/>
      <right/>
      <top/>
      <bottom style="thick"/>
    </border>
  </borders>
  <cellStyleXfs count="15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6" fillId="2" borderId="0" applyNumberFormat="0" applyBorder="0" applyAlignment="0" applyProtection="0"/>
    <xf numFmtId="0" fontId="1" fillId="3" borderId="0" applyNumberFormat="0" applyBorder="0" applyAlignment="0" applyProtection="0"/>
    <xf numFmtId="0" fontId="96" fillId="4" borderId="0" applyNumberFormat="0" applyBorder="0" applyAlignment="0" applyProtection="0"/>
    <xf numFmtId="0" fontId="1" fillId="5" borderId="0" applyNumberFormat="0" applyBorder="0" applyAlignment="0" applyProtection="0"/>
    <xf numFmtId="0" fontId="96" fillId="6" borderId="0" applyNumberFormat="0" applyBorder="0" applyAlignment="0" applyProtection="0"/>
    <xf numFmtId="0" fontId="1" fillId="7" borderId="0" applyNumberFormat="0" applyBorder="0" applyAlignment="0" applyProtection="0"/>
    <xf numFmtId="0" fontId="96" fillId="8" borderId="0" applyNumberFormat="0" applyBorder="0" applyAlignment="0" applyProtection="0"/>
    <xf numFmtId="0" fontId="1" fillId="9" borderId="0" applyNumberFormat="0" applyBorder="0" applyAlignment="0" applyProtection="0"/>
    <xf numFmtId="0" fontId="96" fillId="10" borderId="0" applyNumberFormat="0" applyBorder="0" applyAlignment="0" applyProtection="0"/>
    <xf numFmtId="0" fontId="1" fillId="11" borderId="0" applyNumberFormat="0" applyBorder="0" applyAlignment="0" applyProtection="0"/>
    <xf numFmtId="0" fontId="9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6" fillId="16" borderId="0" applyNumberFormat="0" applyBorder="0" applyAlignment="0" applyProtection="0"/>
    <xf numFmtId="0" fontId="1" fillId="17" borderId="0" applyNumberFormat="0" applyBorder="0" applyAlignment="0" applyProtection="0"/>
    <xf numFmtId="0" fontId="96" fillId="18" borderId="0" applyNumberFormat="0" applyBorder="0" applyAlignment="0" applyProtection="0"/>
    <xf numFmtId="0" fontId="1" fillId="19" borderId="0" applyNumberFormat="0" applyBorder="0" applyAlignment="0" applyProtection="0"/>
    <xf numFmtId="0" fontId="96" fillId="20" borderId="0" applyNumberFormat="0" applyBorder="0" applyAlignment="0" applyProtection="0"/>
    <xf numFmtId="0" fontId="1" fillId="21" borderId="0" applyNumberFormat="0" applyBorder="0" applyAlignment="0" applyProtection="0"/>
    <xf numFmtId="0" fontId="96" fillId="22" borderId="0" applyNumberFormat="0" applyBorder="0" applyAlignment="0" applyProtection="0"/>
    <xf numFmtId="0" fontId="1" fillId="9" borderId="0" applyNumberFormat="0" applyBorder="0" applyAlignment="0" applyProtection="0"/>
    <xf numFmtId="0" fontId="96" fillId="23" borderId="0" applyNumberFormat="0" applyBorder="0" applyAlignment="0" applyProtection="0"/>
    <xf numFmtId="0" fontId="1" fillId="17" borderId="0" applyNumberFormat="0" applyBorder="0" applyAlignment="0" applyProtection="0"/>
    <xf numFmtId="0" fontId="96"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97" fillId="26" borderId="0" applyNumberFormat="0" applyBorder="0" applyAlignment="0" applyProtection="0"/>
    <xf numFmtId="0" fontId="18" fillId="27" borderId="0" applyNumberFormat="0" applyBorder="0" applyAlignment="0" applyProtection="0"/>
    <xf numFmtId="0" fontId="97" fillId="28" borderId="0" applyNumberFormat="0" applyBorder="0" applyAlignment="0" applyProtection="0"/>
    <xf numFmtId="0" fontId="18" fillId="19" borderId="0" applyNumberFormat="0" applyBorder="0" applyAlignment="0" applyProtection="0"/>
    <xf numFmtId="0" fontId="97" fillId="29" borderId="0" applyNumberFormat="0" applyBorder="0" applyAlignment="0" applyProtection="0"/>
    <xf numFmtId="0" fontId="18" fillId="21" borderId="0" applyNumberFormat="0" applyBorder="0" applyAlignment="0" applyProtection="0"/>
    <xf numFmtId="0" fontId="97" fillId="30" borderId="0" applyNumberFormat="0" applyBorder="0" applyAlignment="0" applyProtection="0"/>
    <xf numFmtId="0" fontId="18" fillId="31" borderId="0" applyNumberFormat="0" applyBorder="0" applyAlignment="0" applyProtection="0"/>
    <xf numFmtId="0" fontId="97" fillId="32" borderId="0" applyNumberFormat="0" applyBorder="0" applyAlignment="0" applyProtection="0"/>
    <xf numFmtId="0" fontId="18" fillId="33" borderId="0" applyNumberFormat="0" applyBorder="0" applyAlignment="0" applyProtection="0"/>
    <xf numFmtId="0" fontId="97" fillId="34" borderId="0" applyNumberFormat="0" applyBorder="0" applyAlignment="0" applyProtection="0"/>
    <xf numFmtId="0" fontId="18" fillId="35"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97" fillId="37" borderId="0" applyNumberFormat="0" applyBorder="0" applyAlignment="0" applyProtection="0"/>
    <xf numFmtId="0" fontId="18" fillId="38" borderId="0" applyNumberFormat="0" applyBorder="0" applyAlignment="0" applyProtection="0"/>
    <xf numFmtId="0" fontId="97" fillId="39" borderId="0" applyNumberFormat="0" applyBorder="0" applyAlignment="0" applyProtection="0"/>
    <xf numFmtId="0" fontId="18" fillId="40" borderId="0" applyNumberFormat="0" applyBorder="0" applyAlignment="0" applyProtection="0"/>
    <xf numFmtId="0" fontId="97" fillId="41" borderId="0" applyNumberFormat="0" applyBorder="0" applyAlignment="0" applyProtection="0"/>
    <xf numFmtId="0" fontId="18" fillId="42" borderId="0" applyNumberFormat="0" applyBorder="0" applyAlignment="0" applyProtection="0"/>
    <xf numFmtId="0" fontId="97" fillId="43" borderId="0" applyNumberFormat="0" applyBorder="0" applyAlignment="0" applyProtection="0"/>
    <xf numFmtId="0" fontId="18" fillId="31" borderId="0" applyNumberFormat="0" applyBorder="0" applyAlignment="0" applyProtection="0"/>
    <xf numFmtId="0" fontId="97" fillId="44" borderId="0" applyNumberFormat="0" applyBorder="0" applyAlignment="0" applyProtection="0"/>
    <xf numFmtId="0" fontId="18" fillId="33" borderId="0" applyNumberFormat="0" applyBorder="0" applyAlignment="0" applyProtection="0"/>
    <xf numFmtId="0" fontId="97" fillId="45" borderId="0" applyNumberFormat="0" applyBorder="0" applyAlignment="0" applyProtection="0"/>
    <xf numFmtId="0" fontId="18" fillId="46" borderId="0" applyNumberFormat="0" applyBorder="0" applyAlignment="0" applyProtection="0"/>
    <xf numFmtId="0" fontId="98" fillId="0" borderId="0" applyNumberFormat="0" applyFill="0" applyBorder="0" applyAlignment="0" applyProtection="0"/>
    <xf numFmtId="0" fontId="19" fillId="0" borderId="0" applyNumberFormat="0" applyFill="0" applyBorder="0" applyAlignment="0" applyProtection="0"/>
    <xf numFmtId="0" fontId="99" fillId="47" borderId="1" applyNumberFormat="0" applyAlignment="0" applyProtection="0"/>
    <xf numFmtId="0" fontId="20" fillId="48" borderId="2" applyNumberFormat="0" applyAlignment="0" applyProtection="0"/>
    <xf numFmtId="0" fontId="100" fillId="49" borderId="0" applyNumberFormat="0" applyBorder="0" applyAlignment="0" applyProtection="0"/>
    <xf numFmtId="0" fontId="21" fillId="50"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0" fillId="51" borderId="3" applyNumberFormat="0" applyFont="0" applyAlignment="0" applyProtection="0"/>
    <xf numFmtId="0" fontId="0" fillId="52" borderId="4" applyNumberFormat="0" applyFont="0" applyAlignment="0" applyProtection="0"/>
    <xf numFmtId="0" fontId="101" fillId="0" borderId="5" applyNumberFormat="0" applyFill="0" applyAlignment="0" applyProtection="0"/>
    <xf numFmtId="0" fontId="23" fillId="0" borderId="6" applyNumberFormat="0" applyFill="0" applyAlignment="0" applyProtection="0"/>
    <xf numFmtId="0" fontId="102" fillId="53" borderId="0" applyNumberFormat="0" applyBorder="0" applyAlignment="0" applyProtection="0"/>
    <xf numFmtId="0" fontId="24" fillId="5" borderId="0" applyNumberFormat="0" applyBorder="0" applyAlignment="0" applyProtection="0"/>
    <xf numFmtId="0" fontId="103" fillId="54" borderId="7" applyNumberFormat="0" applyAlignment="0" applyProtection="0"/>
    <xf numFmtId="0" fontId="25" fillId="36" borderId="8" applyNumberFormat="0" applyAlignment="0" applyProtection="0"/>
    <xf numFmtId="0" fontId="104"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5" fillId="0" borderId="9" applyNumberFormat="0" applyFill="0" applyAlignment="0" applyProtection="0"/>
    <xf numFmtId="0" fontId="26" fillId="0" borderId="10" applyNumberFormat="0" applyFill="0" applyAlignment="0" applyProtection="0"/>
    <xf numFmtId="0" fontId="106" fillId="0" borderId="11" applyNumberFormat="0" applyFill="0" applyAlignment="0" applyProtection="0"/>
    <xf numFmtId="0" fontId="27" fillId="0" borderId="12" applyNumberFormat="0" applyFill="0" applyAlignment="0" applyProtection="0"/>
    <xf numFmtId="0" fontId="107" fillId="0" borderId="13" applyNumberFormat="0" applyFill="0" applyAlignment="0" applyProtection="0"/>
    <xf numFmtId="0" fontId="28" fillId="0" borderId="14" applyNumberFormat="0" applyFill="0" applyAlignment="0" applyProtection="0"/>
    <xf numFmtId="0" fontId="107" fillId="0" borderId="0" applyNumberForma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108" fillId="0" borderId="16" applyNumberFormat="0" applyFill="0" applyAlignment="0" applyProtection="0"/>
    <xf numFmtId="0" fontId="29" fillId="0" borderId="15" applyNumberFormat="0" applyFill="0" applyAlignment="0" applyProtection="0"/>
    <xf numFmtId="0" fontId="109" fillId="54" borderId="17" applyNumberFormat="0" applyAlignment="0" applyProtection="0"/>
    <xf numFmtId="0" fontId="30" fillId="36" borderId="18" applyNumberFormat="0" applyAlignment="0" applyProtection="0"/>
    <xf numFmtId="0" fontId="110" fillId="0" borderId="0" applyNumberFormat="0" applyFill="0" applyBorder="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11" fillId="55" borderId="7" applyNumberFormat="0" applyAlignment="0" applyProtection="0"/>
    <xf numFmtId="0" fontId="32" fillId="13" borderId="8"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9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37" fillId="0" borderId="0">
      <alignment/>
      <protection/>
    </xf>
    <xf numFmtId="0" fontId="39" fillId="0" borderId="0">
      <alignment/>
      <protection/>
    </xf>
    <xf numFmtId="0" fontId="21" fillId="52" borderId="0" applyNumberFormat="0" applyBorder="0" applyAlignment="0" applyProtection="0"/>
    <xf numFmtId="0" fontId="21" fillId="52" borderId="0" applyNumberFormat="0" applyBorder="0" applyAlignment="0" applyProtection="0"/>
    <xf numFmtId="0" fontId="112" fillId="56" borderId="0" applyNumberFormat="0" applyBorder="0" applyAlignment="0" applyProtection="0"/>
    <xf numFmtId="0" fontId="33" fillId="7" borderId="0" applyNumberFormat="0" applyBorder="0" applyAlignment="0" applyProtection="0"/>
  </cellStyleXfs>
  <cellXfs count="832">
    <xf numFmtId="0" fontId="0" fillId="0" borderId="0" xfId="0" applyAlignment="1">
      <alignment/>
    </xf>
    <xf numFmtId="0" fontId="3" fillId="0" borderId="0" xfId="0" applyFont="1" applyAlignment="1">
      <alignment/>
    </xf>
    <xf numFmtId="0" fontId="7" fillId="0" borderId="0" xfId="0" applyFont="1" applyAlignment="1">
      <alignment/>
    </xf>
    <xf numFmtId="0" fontId="3" fillId="0" borderId="19"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wrapText="1"/>
    </xf>
    <xf numFmtId="0" fontId="3" fillId="0" borderId="23" xfId="0" applyFont="1" applyBorder="1" applyAlignment="1" quotePrefix="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27" xfId="0" applyFont="1" applyBorder="1" applyAlignment="1">
      <alignment horizontal="center" vertical="center" textRotation="255" wrapText="1"/>
    </xf>
    <xf numFmtId="0" fontId="0" fillId="0" borderId="0" xfId="142">
      <alignment/>
      <protection/>
    </xf>
    <xf numFmtId="0" fontId="113" fillId="0" borderId="0" xfId="142" applyFont="1">
      <alignment/>
      <protection/>
    </xf>
    <xf numFmtId="0" fontId="0" fillId="0" borderId="0" xfId="142" applyAlignment="1">
      <alignment horizontal="center"/>
      <protection/>
    </xf>
    <xf numFmtId="0" fontId="12" fillId="0" borderId="0" xfId="142" applyFont="1" applyFill="1" applyBorder="1" applyAlignment="1">
      <alignment vertical="center" shrinkToFit="1"/>
      <protection/>
    </xf>
    <xf numFmtId="0" fontId="12" fillId="0" borderId="0" xfId="142" applyFont="1" applyFill="1" applyBorder="1" applyAlignment="1">
      <alignment horizontal="center" vertical="center" shrinkToFit="1"/>
      <protection/>
    </xf>
    <xf numFmtId="0" fontId="12" fillId="0" borderId="0" xfId="142" applyFont="1" applyFill="1" applyBorder="1" applyAlignment="1">
      <alignment horizontal="right" vertical="center" shrinkToFit="1"/>
      <protection/>
    </xf>
    <xf numFmtId="0" fontId="15" fillId="0" borderId="0" xfId="142" applyFont="1" applyFill="1" applyBorder="1" applyAlignment="1">
      <alignment horizontal="center" vertical="center" shrinkToFit="1"/>
      <protection/>
    </xf>
    <xf numFmtId="0" fontId="12" fillId="0" borderId="28" xfId="142" applyFont="1" applyFill="1" applyBorder="1" applyAlignment="1">
      <alignment horizontal="center" vertical="center" shrinkToFit="1"/>
      <protection/>
    </xf>
    <xf numFmtId="0" fontId="4" fillId="0" borderId="29" xfId="142" applyFont="1" applyFill="1" applyBorder="1" applyAlignment="1">
      <alignment horizontal="center" vertical="center" shrinkToFit="1"/>
      <protection/>
    </xf>
    <xf numFmtId="0" fontId="4" fillId="0" borderId="30" xfId="142" applyFont="1" applyFill="1" applyBorder="1" applyAlignment="1">
      <alignment horizontal="center" vertical="center" shrinkToFit="1"/>
      <protection/>
    </xf>
    <xf numFmtId="0" fontId="4" fillId="0" borderId="31" xfId="142" applyFont="1" applyFill="1" applyBorder="1" applyAlignment="1">
      <alignment horizontal="center" vertical="center" shrinkToFit="1"/>
      <protection/>
    </xf>
    <xf numFmtId="0" fontId="0" fillId="0" borderId="0" xfId="142" applyFont="1" applyFill="1" applyBorder="1" applyAlignment="1">
      <alignment horizontal="center" vertical="center" shrinkToFit="1"/>
      <protection/>
    </xf>
    <xf numFmtId="0" fontId="4" fillId="0" borderId="32" xfId="142" applyFont="1" applyFill="1" applyBorder="1" applyAlignment="1">
      <alignment horizontal="center" vertical="center" shrinkToFit="1"/>
      <protection/>
    </xf>
    <xf numFmtId="0" fontId="4" fillId="0" borderId="33" xfId="143" applyFont="1" applyFill="1" applyBorder="1" applyAlignment="1">
      <alignment horizontal="center" vertical="center" shrinkToFit="1"/>
      <protection/>
    </xf>
    <xf numFmtId="0" fontId="4" fillId="0" borderId="34" xfId="143" applyFont="1" applyFill="1" applyBorder="1" applyAlignment="1">
      <alignment horizontal="center" vertical="center" shrinkToFit="1"/>
      <protection/>
    </xf>
    <xf numFmtId="0" fontId="4" fillId="0" borderId="35" xfId="143" applyFont="1" applyFill="1" applyBorder="1" applyAlignment="1">
      <alignment horizontal="center" vertical="center" shrinkToFit="1"/>
      <protection/>
    </xf>
    <xf numFmtId="0" fontId="4" fillId="0" borderId="36" xfId="142" applyFont="1" applyFill="1" applyBorder="1" applyAlignment="1">
      <alignment horizontal="center" vertical="center" shrinkToFit="1"/>
      <protection/>
    </xf>
    <xf numFmtId="0" fontId="4" fillId="0" borderId="37" xfId="143" applyFont="1" applyFill="1" applyBorder="1" applyAlignment="1">
      <alignment horizontal="center" vertical="center" shrinkToFit="1"/>
      <protection/>
    </xf>
    <xf numFmtId="0" fontId="4" fillId="0" borderId="38" xfId="143" applyFont="1" applyFill="1" applyBorder="1" applyAlignment="1">
      <alignment horizontal="center" vertical="center" shrinkToFit="1"/>
      <protection/>
    </xf>
    <xf numFmtId="0" fontId="4" fillId="0" borderId="39" xfId="143" applyFont="1" applyFill="1" applyBorder="1" applyAlignment="1">
      <alignment horizontal="center" vertical="center" shrinkToFit="1"/>
      <protection/>
    </xf>
    <xf numFmtId="0" fontId="4" fillId="0" borderId="40" xfId="142" applyFont="1" applyFill="1" applyBorder="1" applyAlignment="1">
      <alignment horizontal="center" vertical="center" shrinkToFit="1"/>
      <protection/>
    </xf>
    <xf numFmtId="0" fontId="4" fillId="0" borderId="41" xfId="143" applyFont="1" applyFill="1" applyBorder="1" applyAlignment="1">
      <alignment horizontal="center" vertical="center" shrinkToFit="1"/>
      <protection/>
    </xf>
    <xf numFmtId="0" fontId="4" fillId="0" borderId="42" xfId="143" applyFont="1" applyFill="1" applyBorder="1" applyAlignment="1">
      <alignment horizontal="center" vertical="center" shrinkToFit="1"/>
      <protection/>
    </xf>
    <xf numFmtId="0" fontId="4" fillId="0" borderId="43" xfId="143" applyFont="1" applyFill="1" applyBorder="1" applyAlignment="1">
      <alignment horizontal="center" vertical="center" shrinkToFit="1"/>
      <protection/>
    </xf>
    <xf numFmtId="49" fontId="12" fillId="0" borderId="0" xfId="142" applyNumberFormat="1" applyFont="1" applyFill="1" applyBorder="1" applyAlignment="1">
      <alignment horizontal="center" vertical="center" shrinkToFit="1"/>
      <protection/>
    </xf>
    <xf numFmtId="0" fontId="12" fillId="0" borderId="0" xfId="142" applyFont="1" applyFill="1" applyBorder="1" applyAlignment="1">
      <alignment vertical="center"/>
      <protection/>
    </xf>
    <xf numFmtId="0" fontId="0" fillId="0" borderId="0" xfId="150" applyFont="1" applyFill="1" applyBorder="1" applyAlignment="1">
      <alignment vertical="center" wrapText="1"/>
      <protection/>
    </xf>
    <xf numFmtId="0" fontId="15" fillId="0" borderId="0" xfId="142" applyFont="1" applyFill="1" applyBorder="1" applyAlignment="1">
      <alignment vertical="center"/>
      <protection/>
    </xf>
    <xf numFmtId="0" fontId="4" fillId="0" borderId="0" xfId="142" applyFont="1" applyFill="1" applyBorder="1" applyAlignment="1">
      <alignment horizontal="center" vertical="center" shrinkToFit="1"/>
      <protection/>
    </xf>
    <xf numFmtId="0" fontId="0" fillId="0" borderId="0" xfId="142" applyFont="1" applyFill="1" applyBorder="1" applyAlignment="1">
      <alignment vertical="center" shrinkToFit="1"/>
      <protection/>
    </xf>
    <xf numFmtId="0" fontId="4" fillId="0" borderId="35" xfId="142" applyFont="1" applyFill="1" applyBorder="1" applyAlignment="1">
      <alignment horizontal="center" vertical="center" shrinkToFit="1"/>
      <protection/>
    </xf>
    <xf numFmtId="0" fontId="4" fillId="0" borderId="39" xfId="142" applyFont="1" applyFill="1" applyBorder="1" applyAlignment="1">
      <alignment horizontal="center" vertical="center" shrinkToFit="1"/>
      <protection/>
    </xf>
    <xf numFmtId="0" fontId="4" fillId="0" borderId="43" xfId="142" applyFont="1" applyFill="1" applyBorder="1" applyAlignment="1">
      <alignment vertical="center" shrinkToFit="1"/>
      <protection/>
    </xf>
    <xf numFmtId="0" fontId="12" fillId="0" borderId="0" xfId="142" applyFont="1" applyFill="1" applyAlignment="1">
      <alignment vertical="center" shrinkToFit="1"/>
      <protection/>
    </xf>
    <xf numFmtId="0" fontId="4" fillId="0" borderId="44" xfId="142" applyFont="1" applyFill="1" applyBorder="1" applyAlignment="1">
      <alignment horizontal="center" vertical="center" shrinkToFit="1"/>
      <protection/>
    </xf>
    <xf numFmtId="0" fontId="4" fillId="0" borderId="45" xfId="142" applyFont="1" applyFill="1" applyBorder="1" applyAlignment="1">
      <alignment horizontal="center" vertical="center" shrinkToFit="1"/>
      <protection/>
    </xf>
    <xf numFmtId="0" fontId="4" fillId="0" borderId="46" xfId="142" applyFont="1" applyFill="1" applyBorder="1" applyAlignment="1">
      <alignment horizontal="center" vertical="center" wrapText="1" shrinkToFit="1"/>
      <protection/>
    </xf>
    <xf numFmtId="0" fontId="4" fillId="0" borderId="47" xfId="142" applyFont="1" applyFill="1" applyBorder="1" applyAlignment="1">
      <alignment horizontal="center" vertical="center" shrinkToFit="1"/>
      <protection/>
    </xf>
    <xf numFmtId="0" fontId="3" fillId="0" borderId="48" xfId="142" applyFont="1" applyFill="1" applyBorder="1" applyAlignment="1">
      <alignment horizontal="center" vertical="center" shrinkToFit="1"/>
      <protection/>
    </xf>
    <xf numFmtId="0" fontId="4" fillId="0" borderId="49" xfId="142" applyFont="1" applyFill="1" applyBorder="1" applyAlignment="1">
      <alignment horizontal="center" vertical="center" shrinkToFit="1"/>
      <protection/>
    </xf>
    <xf numFmtId="0" fontId="3" fillId="0" borderId="50" xfId="142" applyFont="1" applyFill="1" applyBorder="1" applyAlignment="1">
      <alignment horizontal="center" vertical="center" shrinkToFit="1"/>
      <protection/>
    </xf>
    <xf numFmtId="0" fontId="4" fillId="0" borderId="51" xfId="142" applyFont="1" applyFill="1" applyBorder="1" applyAlignment="1">
      <alignment horizontal="center" vertical="center" shrinkToFit="1"/>
      <protection/>
    </xf>
    <xf numFmtId="0" fontId="114" fillId="0" borderId="50" xfId="142" applyFont="1" applyFill="1" applyBorder="1" applyAlignment="1">
      <alignment horizontal="center" vertical="center" shrinkToFit="1"/>
      <protection/>
    </xf>
    <xf numFmtId="0" fontId="114" fillId="0" borderId="52" xfId="142" applyFont="1" applyFill="1" applyBorder="1" applyAlignment="1">
      <alignment horizontal="center" vertical="center" shrinkToFit="1"/>
      <protection/>
    </xf>
    <xf numFmtId="0" fontId="114" fillId="0" borderId="51" xfId="142" applyFont="1" applyFill="1" applyBorder="1" applyAlignment="1">
      <alignment horizontal="center" vertical="center" shrinkToFit="1"/>
      <protection/>
    </xf>
    <xf numFmtId="0" fontId="4" fillId="0" borderId="53" xfId="142" applyFont="1" applyFill="1" applyBorder="1" applyAlignment="1">
      <alignment horizontal="center" vertical="center" shrinkToFit="1"/>
      <protection/>
    </xf>
    <xf numFmtId="0" fontId="4" fillId="0" borderId="54" xfId="142" applyFont="1" applyFill="1" applyBorder="1" applyAlignment="1">
      <alignment horizontal="center" vertical="center" shrinkToFit="1"/>
      <protection/>
    </xf>
    <xf numFmtId="0" fontId="4" fillId="0" borderId="55" xfId="142" applyFont="1" applyFill="1" applyBorder="1" applyAlignment="1">
      <alignment horizontal="center" vertical="center" shrinkToFit="1"/>
      <protection/>
    </xf>
    <xf numFmtId="0" fontId="4" fillId="0" borderId="56" xfId="142" applyFont="1" applyFill="1" applyBorder="1" applyAlignment="1">
      <alignment horizontal="center" vertical="center" shrinkToFit="1"/>
      <protection/>
    </xf>
    <xf numFmtId="0" fontId="12" fillId="0" borderId="0" xfId="150" applyFont="1" applyFill="1" applyAlignment="1">
      <alignment vertical="center" shrinkToFit="1"/>
      <protection/>
    </xf>
    <xf numFmtId="0" fontId="115" fillId="0" borderId="0" xfId="142" applyFont="1" applyFill="1" applyBorder="1" applyAlignment="1">
      <alignment horizontal="center" vertical="center" shrinkToFit="1"/>
      <protection/>
    </xf>
    <xf numFmtId="0" fontId="115" fillId="0" borderId="0" xfId="142" applyFont="1" applyFill="1" applyBorder="1" applyAlignment="1">
      <alignment vertical="center" shrinkToFit="1"/>
      <protection/>
    </xf>
    <xf numFmtId="0" fontId="4" fillId="0" borderId="38" xfId="142" applyFont="1" applyFill="1" applyBorder="1" applyAlignment="1">
      <alignment horizontal="center" vertical="center" shrinkToFit="1"/>
      <protection/>
    </xf>
    <xf numFmtId="0" fontId="114" fillId="0" borderId="57" xfId="142" applyFont="1" applyFill="1" applyBorder="1" applyAlignment="1">
      <alignment horizontal="center" vertical="center" shrinkToFit="1"/>
      <protection/>
    </xf>
    <xf numFmtId="0" fontId="4" fillId="0" borderId="58" xfId="142" applyFont="1" applyFill="1" applyBorder="1" applyAlignment="1">
      <alignment horizontal="center" vertical="center" shrinkToFit="1"/>
      <protection/>
    </xf>
    <xf numFmtId="0" fontId="4" fillId="0" borderId="59" xfId="142" applyFont="1" applyFill="1" applyBorder="1" applyAlignment="1">
      <alignment horizontal="center" vertical="center" shrinkToFit="1"/>
      <protection/>
    </xf>
    <xf numFmtId="0" fontId="4" fillId="0" borderId="34" xfId="142" applyFont="1" applyFill="1" applyBorder="1" applyAlignment="1">
      <alignment horizontal="center" vertical="center" shrinkToFit="1"/>
      <protection/>
    </xf>
    <xf numFmtId="0" fontId="4" fillId="0" borderId="50" xfId="142" applyFont="1" applyFill="1" applyBorder="1" applyAlignment="1">
      <alignment horizontal="center" vertical="center" shrinkToFit="1"/>
      <protection/>
    </xf>
    <xf numFmtId="0" fontId="4" fillId="0" borderId="52" xfId="142" applyFont="1" applyFill="1" applyBorder="1" applyAlignment="1">
      <alignment horizontal="center" vertical="center" shrinkToFit="1"/>
      <protection/>
    </xf>
    <xf numFmtId="0" fontId="4" fillId="0" borderId="60" xfId="142" applyFont="1" applyFill="1" applyBorder="1" applyAlignment="1">
      <alignment horizontal="center" vertical="center" shrinkToFit="1"/>
      <protection/>
    </xf>
    <xf numFmtId="0" fontId="116" fillId="0" borderId="0" xfId="142" applyFont="1" applyFill="1" applyBorder="1" applyAlignment="1">
      <alignment horizontal="center" vertical="center" shrinkToFit="1"/>
      <protection/>
    </xf>
    <xf numFmtId="0" fontId="117" fillId="0" borderId="0" xfId="0" applyFont="1" applyAlignment="1">
      <alignment/>
    </xf>
    <xf numFmtId="0" fontId="118" fillId="0" borderId="0" xfId="142" applyFont="1" applyFill="1" applyBorder="1" applyAlignment="1">
      <alignment vertical="center" shrinkToFit="1"/>
      <protection/>
    </xf>
    <xf numFmtId="0" fontId="3" fillId="0" borderId="46" xfId="0" applyFont="1" applyBorder="1" applyAlignment="1">
      <alignment horizontal="center" vertical="center"/>
    </xf>
    <xf numFmtId="0" fontId="0" fillId="0" borderId="26" xfId="0" applyBorder="1" applyAlignment="1">
      <alignment horizontal="center" vertical="center" wrapText="1"/>
    </xf>
    <xf numFmtId="0" fontId="3" fillId="0" borderId="26" xfId="0" applyFont="1" applyBorder="1" applyAlignment="1">
      <alignment horizontal="center" vertical="center" textRotation="255" wrapText="1"/>
    </xf>
    <xf numFmtId="0" fontId="0" fillId="0" borderId="56" xfId="0" applyBorder="1" applyAlignment="1">
      <alignment horizontal="center" vertical="center" wrapText="1"/>
    </xf>
    <xf numFmtId="0" fontId="0" fillId="0" borderId="27" xfId="0" applyBorder="1" applyAlignment="1">
      <alignment horizontal="center" vertical="center" wrapText="1"/>
    </xf>
    <xf numFmtId="49" fontId="3" fillId="0" borderId="27" xfId="0" applyNumberFormat="1" applyFont="1" applyBorder="1" applyAlignment="1">
      <alignment horizontal="center" vertical="center" wrapText="1"/>
    </xf>
    <xf numFmtId="0" fontId="3" fillId="0" borderId="27" xfId="0" applyFont="1" applyBorder="1" applyAlignment="1">
      <alignment horizontal="center" vertical="center"/>
    </xf>
    <xf numFmtId="0" fontId="4" fillId="0" borderId="27" xfId="0" applyFont="1" applyBorder="1" applyAlignment="1">
      <alignment horizontal="center" vertical="center" wrapText="1"/>
    </xf>
    <xf numFmtId="0" fontId="2" fillId="0" borderId="24" xfId="0" applyFont="1" applyBorder="1" applyAlignment="1">
      <alignment horizontal="center" vertical="center" wrapText="1"/>
    </xf>
    <xf numFmtId="0" fontId="119" fillId="0" borderId="0" xfId="0" applyFont="1" applyAlignment="1">
      <alignment vertical="center"/>
    </xf>
    <xf numFmtId="0" fontId="0" fillId="0" borderId="34" xfId="142" applyFont="1" applyFill="1" applyBorder="1" applyAlignment="1">
      <alignment horizontal="right" vertical="center" shrinkToFit="1"/>
      <protection/>
    </xf>
    <xf numFmtId="0" fontId="0" fillId="0" borderId="38" xfId="142" applyFont="1" applyFill="1" applyBorder="1" applyAlignment="1">
      <alignment horizontal="right" vertical="center" shrinkToFit="1"/>
      <protection/>
    </xf>
    <xf numFmtId="0" fontId="4" fillId="0" borderId="61" xfId="142" applyFont="1" applyFill="1" applyBorder="1" applyAlignment="1">
      <alignment horizontal="center" vertical="center" shrinkToFit="1"/>
      <protection/>
    </xf>
    <xf numFmtId="0" fontId="0" fillId="0" borderId="52" xfId="142" applyFont="1" applyFill="1" applyBorder="1" applyAlignment="1">
      <alignment horizontal="center" vertical="center" shrinkToFit="1"/>
      <protection/>
    </xf>
    <xf numFmtId="0" fontId="0" fillId="0" borderId="42" xfId="142" applyFont="1" applyFill="1" applyBorder="1" applyAlignment="1">
      <alignment horizontal="right" vertical="center" shrinkToFit="1"/>
      <protection/>
    </xf>
    <xf numFmtId="0" fontId="0" fillId="51" borderId="34" xfId="142" applyFont="1" applyFill="1" applyBorder="1" applyAlignment="1">
      <alignment horizontal="right" vertical="center" shrinkToFit="1"/>
      <protection/>
    </xf>
    <xf numFmtId="0" fontId="0" fillId="51" borderId="34" xfId="142" applyFont="1" applyFill="1" applyBorder="1" applyAlignment="1">
      <alignment horizontal="right" vertical="center" shrinkToFit="1"/>
      <protection/>
    </xf>
    <xf numFmtId="0" fontId="0" fillId="51" borderId="38" xfId="142" applyFont="1" applyFill="1" applyBorder="1" applyAlignment="1">
      <alignment horizontal="right" vertical="center" shrinkToFit="1"/>
      <protection/>
    </xf>
    <xf numFmtId="0" fontId="0" fillId="51" borderId="42" xfId="142" applyFont="1" applyFill="1" applyBorder="1" applyAlignment="1">
      <alignment horizontal="right" vertical="center" shrinkToFit="1"/>
      <protection/>
    </xf>
    <xf numFmtId="0" fontId="4" fillId="51" borderId="62" xfId="143" applyFont="1" applyFill="1" applyBorder="1" applyAlignment="1">
      <alignment horizontal="center" vertical="center" shrinkToFit="1"/>
      <protection/>
    </xf>
    <xf numFmtId="49" fontId="12" fillId="51" borderId="63" xfId="143" applyNumberFormat="1" applyFont="1" applyFill="1" applyBorder="1" applyAlignment="1">
      <alignment horizontal="center" vertical="center" shrinkToFit="1"/>
      <protection/>
    </xf>
    <xf numFmtId="49" fontId="12" fillId="51" borderId="64" xfId="143" applyNumberFormat="1" applyFont="1" applyFill="1" applyBorder="1" applyAlignment="1">
      <alignment horizontal="center" vertical="center" shrinkToFit="1"/>
      <protection/>
    </xf>
    <xf numFmtId="0" fontId="0" fillId="10" borderId="34" xfId="142" applyFont="1" applyFill="1" applyBorder="1" applyAlignment="1">
      <alignment horizontal="right" vertical="center" shrinkToFit="1"/>
      <protection/>
    </xf>
    <xf numFmtId="0" fontId="0" fillId="10" borderId="38" xfId="142" applyFont="1" applyFill="1" applyBorder="1" applyAlignment="1">
      <alignment horizontal="right" vertical="center" shrinkToFit="1"/>
      <protection/>
    </xf>
    <xf numFmtId="0" fontId="4" fillId="0" borderId="23" xfId="142" applyFont="1" applyFill="1" applyBorder="1" applyAlignment="1">
      <alignment vertical="center" shrinkToFit="1"/>
      <protection/>
    </xf>
    <xf numFmtId="0" fontId="4" fillId="0" borderId="0" xfId="142" applyFont="1" applyFill="1" applyBorder="1" applyAlignment="1">
      <alignment vertical="center" shrinkToFit="1"/>
      <protection/>
    </xf>
    <xf numFmtId="0" fontId="114" fillId="0" borderId="23" xfId="142" applyFont="1" applyFill="1" applyBorder="1" applyAlignment="1">
      <alignment vertical="center" shrinkToFit="1"/>
      <protection/>
    </xf>
    <xf numFmtId="0" fontId="114" fillId="0" borderId="0" xfId="142" applyFont="1" applyFill="1" applyBorder="1" applyAlignment="1">
      <alignment vertical="center" shrinkToFit="1"/>
      <protection/>
    </xf>
    <xf numFmtId="0" fontId="120" fillId="0" borderId="0" xfId="0" applyFont="1" applyAlignment="1">
      <alignment horizontal="right"/>
    </xf>
    <xf numFmtId="0" fontId="0" fillId="0" borderId="0" xfId="147">
      <alignment/>
      <protection/>
    </xf>
    <xf numFmtId="0" fontId="0" fillId="0" borderId="0" xfId="147" quotePrefix="1">
      <alignment/>
      <protection/>
    </xf>
    <xf numFmtId="0" fontId="2" fillId="0" borderId="0" xfId="147" applyFont="1">
      <alignment/>
      <protection/>
    </xf>
    <xf numFmtId="0" fontId="121" fillId="0" borderId="0" xfId="147" applyFont="1">
      <alignment/>
      <protection/>
    </xf>
    <xf numFmtId="0" fontId="11" fillId="0" borderId="0" xfId="147" applyFont="1">
      <alignment/>
      <protection/>
    </xf>
    <xf numFmtId="0" fontId="0" fillId="0" borderId="0" xfId="147" applyFont="1">
      <alignment/>
      <protection/>
    </xf>
    <xf numFmtId="0" fontId="122" fillId="0" borderId="0" xfId="147" applyFont="1">
      <alignment/>
      <protection/>
    </xf>
    <xf numFmtId="0" fontId="0" fillId="0" borderId="0" xfId="147" applyBorder="1">
      <alignment/>
      <protection/>
    </xf>
    <xf numFmtId="0" fontId="0" fillId="0" borderId="0" xfId="147" applyBorder="1" applyAlignment="1">
      <alignment vertical="center"/>
      <protection/>
    </xf>
    <xf numFmtId="0" fontId="2" fillId="0" borderId="0" xfId="147" applyFont="1" applyBorder="1" applyAlignment="1">
      <alignment vertical="center"/>
      <protection/>
    </xf>
    <xf numFmtId="0" fontId="17" fillId="0" borderId="0" xfId="147" applyFont="1">
      <alignment/>
      <protection/>
    </xf>
    <xf numFmtId="0" fontId="0" fillId="0" borderId="0" xfId="147" applyAlignment="1">
      <alignment horizontal="right" shrinkToFit="1"/>
      <protection/>
    </xf>
    <xf numFmtId="0" fontId="123" fillId="0" borderId="0" xfId="147" applyFont="1" applyAlignment="1">
      <alignment horizontal="left" vertical="center"/>
      <protection/>
    </xf>
    <xf numFmtId="0" fontId="123" fillId="0" borderId="0" xfId="147" applyFont="1" applyAlignment="1">
      <alignment horizontal="left"/>
      <protection/>
    </xf>
    <xf numFmtId="0" fontId="124" fillId="0" borderId="0" xfId="147" applyFont="1">
      <alignment/>
      <protection/>
    </xf>
    <xf numFmtId="0" fontId="0" fillId="0" borderId="0" xfId="147" applyAlignment="1">
      <alignment horizontal="center"/>
      <protection/>
    </xf>
    <xf numFmtId="0" fontId="0" fillId="0" borderId="0" xfId="147" applyFont="1">
      <alignment/>
      <protection/>
    </xf>
    <xf numFmtId="0" fontId="96" fillId="0" borderId="0" xfId="147" applyFont="1" applyAlignment="1">
      <alignment horizontal="left" vertical="center"/>
      <protection/>
    </xf>
    <xf numFmtId="0" fontId="113" fillId="0" borderId="0" xfId="147" applyFont="1">
      <alignment/>
      <protection/>
    </xf>
    <xf numFmtId="0" fontId="0" fillId="0" borderId="0" xfId="148" applyFont="1" applyFill="1">
      <alignment vertical="center"/>
      <protection/>
    </xf>
    <xf numFmtId="0" fontId="40" fillId="0" borderId="0" xfId="148" applyFont="1" applyFill="1" applyAlignment="1">
      <alignment horizontal="left" wrapText="1"/>
      <protection/>
    </xf>
    <xf numFmtId="0" fontId="40" fillId="0" borderId="0" xfId="148" applyFont="1" applyFill="1" applyAlignment="1">
      <alignment horizontal="left" vertical="center"/>
      <protection/>
    </xf>
    <xf numFmtId="0" fontId="40" fillId="0" borderId="0" xfId="148" applyFont="1" applyFill="1">
      <alignment vertical="center"/>
      <protection/>
    </xf>
    <xf numFmtId="0" fontId="40" fillId="0" borderId="0" xfId="148" applyFont="1" applyFill="1" applyAlignment="1">
      <alignment horizontal="left"/>
      <protection/>
    </xf>
    <xf numFmtId="56" fontId="40" fillId="0" borderId="0" xfId="148" applyNumberFormat="1" applyFont="1" applyFill="1" applyAlignment="1">
      <alignment horizontal="left" vertical="center"/>
      <protection/>
    </xf>
    <xf numFmtId="0" fontId="3" fillId="0" borderId="0" xfId="148" applyFont="1" applyFill="1" applyAlignment="1">
      <alignment horizontal="left" vertical="center"/>
      <protection/>
    </xf>
    <xf numFmtId="0" fontId="3" fillId="57" borderId="0" xfId="148" applyFont="1" applyFill="1" applyAlignment="1">
      <alignment horizontal="left" vertical="center"/>
      <protection/>
    </xf>
    <xf numFmtId="0" fontId="3" fillId="57" borderId="0" xfId="148" applyFont="1" applyFill="1" applyAlignment="1">
      <alignment vertical="center"/>
      <protection/>
    </xf>
    <xf numFmtId="0" fontId="125" fillId="57" borderId="0" xfId="148" applyFont="1" applyFill="1" applyAlignment="1">
      <alignment horizontal="left" vertical="center"/>
      <protection/>
    </xf>
    <xf numFmtId="0" fontId="126" fillId="0" borderId="0" xfId="148" applyFont="1" applyFill="1">
      <alignment vertical="center"/>
      <protection/>
    </xf>
    <xf numFmtId="0" fontId="3" fillId="0" borderId="0" xfId="148" applyFont="1" applyFill="1" applyAlignment="1">
      <alignment horizontal="left"/>
      <protection/>
    </xf>
    <xf numFmtId="0" fontId="40" fillId="0" borderId="0" xfId="148" applyFont="1" applyFill="1" applyBorder="1" applyAlignment="1">
      <alignment horizontal="center" vertical="center" shrinkToFit="1"/>
      <protection/>
    </xf>
    <xf numFmtId="0" fontId="4" fillId="0" borderId="0" xfId="148" applyFont="1" applyFill="1" applyBorder="1" applyAlignment="1">
      <alignment horizontal="distributed" vertical="center" shrinkToFit="1"/>
      <protection/>
    </xf>
    <xf numFmtId="0" fontId="40" fillId="0" borderId="65" xfId="148" applyFont="1" applyFill="1" applyBorder="1" applyAlignment="1">
      <alignment horizontal="center" vertical="center"/>
      <protection/>
    </xf>
    <xf numFmtId="0" fontId="40" fillId="0" borderId="0" xfId="148" applyFont="1" applyFill="1" applyBorder="1" applyAlignment="1">
      <alignment horizontal="center" vertical="top"/>
      <protection/>
    </xf>
    <xf numFmtId="0" fontId="40" fillId="0" borderId="66" xfId="148" applyFont="1" applyFill="1" applyBorder="1" applyAlignment="1">
      <alignment horizontal="center" vertical="center" shrinkToFit="1"/>
      <protection/>
    </xf>
    <xf numFmtId="0" fontId="40" fillId="0" borderId="67" xfId="148" applyFont="1" applyFill="1" applyBorder="1" applyAlignment="1">
      <alignment horizontal="center" vertical="center" shrinkToFit="1"/>
      <protection/>
    </xf>
    <xf numFmtId="0" fontId="41" fillId="0" borderId="67" xfId="148" applyFont="1" applyFill="1" applyBorder="1" applyAlignment="1">
      <alignment horizontal="center" vertical="center" shrinkToFit="1"/>
      <protection/>
    </xf>
    <xf numFmtId="0" fontId="40" fillId="0" borderId="55" xfId="148" applyFont="1" applyFill="1" applyBorder="1" applyAlignment="1">
      <alignment horizontal="center" vertical="center" shrinkToFit="1"/>
      <protection/>
    </xf>
    <xf numFmtId="0" fontId="40" fillId="57" borderId="67" xfId="148" applyFont="1" applyFill="1" applyBorder="1" applyAlignment="1">
      <alignment horizontal="center" vertical="center" shrinkToFit="1"/>
      <protection/>
    </xf>
    <xf numFmtId="0" fontId="40" fillId="57" borderId="61" xfId="148" applyFont="1" applyFill="1" applyBorder="1" applyAlignment="1">
      <alignment horizontal="center" vertical="center" shrinkToFit="1"/>
      <protection/>
    </xf>
    <xf numFmtId="0" fontId="40" fillId="0" borderId="68" xfId="148" applyFont="1" applyFill="1" applyBorder="1" applyAlignment="1">
      <alignment horizontal="center" vertical="top"/>
      <protection/>
    </xf>
    <xf numFmtId="0" fontId="4" fillId="0" borderId="69" xfId="148" applyFont="1" applyFill="1" applyBorder="1" applyAlignment="1">
      <alignment horizontal="distributed" vertical="center" shrinkToFit="1"/>
      <protection/>
    </xf>
    <xf numFmtId="0" fontId="4" fillId="0" borderId="70" xfId="148" applyFont="1" applyFill="1" applyBorder="1" applyAlignment="1">
      <alignment horizontal="distributed" vertical="center" shrinkToFit="1"/>
      <protection/>
    </xf>
    <xf numFmtId="0" fontId="4" fillId="0" borderId="71" xfId="148" applyFont="1" applyFill="1" applyBorder="1" applyAlignment="1">
      <alignment horizontal="distributed" vertical="center" shrinkToFit="1"/>
      <protection/>
    </xf>
    <xf numFmtId="0" fontId="4" fillId="0" borderId="72" xfId="148" applyFont="1" applyFill="1" applyBorder="1" applyAlignment="1">
      <alignment horizontal="distributed" vertical="center" shrinkToFit="1"/>
      <protection/>
    </xf>
    <xf numFmtId="0" fontId="4" fillId="57" borderId="71" xfId="148" applyFont="1" applyFill="1" applyBorder="1" applyAlignment="1">
      <alignment horizontal="distributed" vertical="center" shrinkToFit="1"/>
      <protection/>
    </xf>
    <xf numFmtId="0" fontId="114" fillId="57" borderId="73" xfId="148" applyFont="1" applyFill="1" applyBorder="1" applyAlignment="1">
      <alignment horizontal="distributed" vertical="center" shrinkToFit="1"/>
      <protection/>
    </xf>
    <xf numFmtId="0" fontId="40" fillId="0" borderId="74" xfId="148" applyFont="1" applyFill="1" applyBorder="1" applyAlignment="1">
      <alignment horizontal="center" vertical="top"/>
      <protection/>
    </xf>
    <xf numFmtId="0" fontId="40" fillId="0" borderId="75" xfId="148" applyFont="1" applyFill="1" applyBorder="1" applyAlignment="1">
      <alignment horizontal="center" vertical="center" shrinkToFit="1"/>
      <protection/>
    </xf>
    <xf numFmtId="0" fontId="40" fillId="57" borderId="55" xfId="148" applyFont="1" applyFill="1" applyBorder="1" applyAlignment="1">
      <alignment horizontal="center" vertical="center" shrinkToFit="1"/>
      <protection/>
    </xf>
    <xf numFmtId="0" fontId="40" fillId="57" borderId="76" xfId="148" applyFont="1" applyFill="1" applyBorder="1" applyAlignment="1">
      <alignment horizontal="center" vertical="center" shrinkToFit="1"/>
      <protection/>
    </xf>
    <xf numFmtId="0" fontId="4" fillId="0" borderId="77" xfId="148" applyFont="1" applyFill="1" applyBorder="1" applyAlignment="1">
      <alignment horizontal="distributed" vertical="center" shrinkToFit="1"/>
      <protection/>
    </xf>
    <xf numFmtId="0" fontId="114" fillId="0" borderId="72" xfId="148" applyFont="1" applyFill="1" applyBorder="1" applyAlignment="1">
      <alignment horizontal="distributed" vertical="center" shrinkToFit="1"/>
      <protection/>
    </xf>
    <xf numFmtId="0" fontId="4" fillId="57" borderId="72" xfId="148" applyFont="1" applyFill="1" applyBorder="1" applyAlignment="1">
      <alignment horizontal="distributed" vertical="center" shrinkToFit="1"/>
      <protection/>
    </xf>
    <xf numFmtId="0" fontId="4" fillId="57" borderId="27" xfId="148" applyFont="1" applyFill="1" applyBorder="1" applyAlignment="1">
      <alignment horizontal="distributed" vertical="center" shrinkToFit="1"/>
      <protection/>
    </xf>
    <xf numFmtId="0" fontId="4" fillId="57" borderId="73" xfId="148" applyFont="1" applyFill="1" applyBorder="1" applyAlignment="1">
      <alignment horizontal="distributed" vertical="center" shrinkToFit="1"/>
      <protection/>
    </xf>
    <xf numFmtId="0" fontId="40" fillId="0" borderId="70" xfId="148" applyFont="1" applyFill="1" applyBorder="1" applyAlignment="1">
      <alignment horizontal="distributed" vertical="center" shrinkToFit="1"/>
      <protection/>
    </xf>
    <xf numFmtId="0" fontId="40" fillId="0" borderId="78" xfId="148" applyFont="1" applyFill="1" applyBorder="1" applyAlignment="1">
      <alignment horizontal="center" vertical="top"/>
      <protection/>
    </xf>
    <xf numFmtId="0" fontId="125" fillId="0" borderId="75" xfId="148" applyFont="1" applyFill="1" applyBorder="1" applyAlignment="1">
      <alignment horizontal="center" vertical="center" shrinkToFit="1"/>
      <protection/>
    </xf>
    <xf numFmtId="0" fontId="125" fillId="0" borderId="55" xfId="148" applyFont="1" applyFill="1" applyBorder="1" applyAlignment="1">
      <alignment horizontal="center" vertical="center" shrinkToFit="1"/>
      <protection/>
    </xf>
    <xf numFmtId="0" fontId="125" fillId="57" borderId="55" xfId="148" applyFont="1" applyFill="1" applyBorder="1" applyAlignment="1">
      <alignment horizontal="center" vertical="center" shrinkToFit="1"/>
      <protection/>
    </xf>
    <xf numFmtId="0" fontId="125" fillId="57" borderId="61" xfId="148" applyFont="1" applyFill="1" applyBorder="1" applyAlignment="1">
      <alignment horizontal="center" vertical="center" shrinkToFit="1"/>
      <protection/>
    </xf>
    <xf numFmtId="0" fontId="127" fillId="0" borderId="77" xfId="148" applyFont="1" applyFill="1" applyBorder="1" applyAlignment="1">
      <alignment horizontal="distributed" vertical="center" shrinkToFit="1"/>
      <protection/>
    </xf>
    <xf numFmtId="0" fontId="127" fillId="0" borderId="72" xfId="148" applyFont="1" applyFill="1" applyBorder="1" applyAlignment="1">
      <alignment horizontal="distributed" vertical="center" shrinkToFit="1"/>
      <protection/>
    </xf>
    <xf numFmtId="0" fontId="127" fillId="57" borderId="72" xfId="148" applyFont="1" applyFill="1" applyBorder="1" applyAlignment="1">
      <alignment horizontal="distributed" vertical="center" shrinkToFit="1"/>
      <protection/>
    </xf>
    <xf numFmtId="0" fontId="127" fillId="57" borderId="73" xfId="148" applyFont="1" applyFill="1" applyBorder="1" applyAlignment="1">
      <alignment horizontal="distributed" vertical="center" shrinkToFit="1"/>
      <protection/>
    </xf>
    <xf numFmtId="0" fontId="40" fillId="0" borderId="74" xfId="148" applyFont="1" applyFill="1" applyBorder="1" applyAlignment="1">
      <alignment horizontal="left"/>
      <protection/>
    </xf>
    <xf numFmtId="0" fontId="0" fillId="0" borderId="0" xfId="148" applyFont="1" applyFill="1" applyAlignment="1">
      <alignment shrinkToFit="1"/>
      <protection/>
    </xf>
    <xf numFmtId="0" fontId="128" fillId="0" borderId="79" xfId="148" applyFont="1" applyFill="1" applyBorder="1" applyAlignment="1">
      <alignment horizontal="center" vertical="center" shrinkToFit="1"/>
      <protection/>
    </xf>
    <xf numFmtId="0" fontId="128" fillId="0" borderId="45" xfId="148" applyFont="1" applyFill="1" applyBorder="1" applyAlignment="1">
      <alignment horizontal="center" vertical="center" shrinkToFit="1"/>
      <protection/>
    </xf>
    <xf numFmtId="0" fontId="40" fillId="57" borderId="45" xfId="148" applyFont="1" applyFill="1" applyBorder="1" applyAlignment="1">
      <alignment horizontal="center" vertical="center" shrinkToFit="1"/>
      <protection/>
    </xf>
    <xf numFmtId="0" fontId="40" fillId="57" borderId="80" xfId="148" applyFont="1" applyFill="1" applyBorder="1" applyAlignment="1">
      <alignment horizontal="center" vertical="center" shrinkToFit="1"/>
      <protection/>
    </xf>
    <xf numFmtId="0" fontId="40" fillId="0" borderId="68" xfId="148" applyFont="1" applyFill="1" applyBorder="1" applyAlignment="1">
      <alignment horizontal="left" shrinkToFit="1"/>
      <protection/>
    </xf>
    <xf numFmtId="0" fontId="40" fillId="0" borderId="0" xfId="148" applyFont="1" applyFill="1" applyBorder="1" applyAlignment="1">
      <alignment horizontal="center" vertical="center" wrapText="1"/>
      <protection/>
    </xf>
    <xf numFmtId="0" fontId="40" fillId="0" borderId="69" xfId="148" applyFont="1" applyFill="1" applyBorder="1" applyAlignment="1">
      <alignment horizontal="center" vertical="center" wrapText="1"/>
      <protection/>
    </xf>
    <xf numFmtId="0" fontId="40" fillId="0" borderId="71" xfId="148" applyFont="1" applyFill="1" applyBorder="1" applyAlignment="1">
      <alignment horizontal="center" vertical="center" wrapText="1"/>
      <protection/>
    </xf>
    <xf numFmtId="0" fontId="40" fillId="57" borderId="71" xfId="148" applyFont="1" applyFill="1" applyBorder="1" applyAlignment="1">
      <alignment horizontal="center" vertical="center" wrapText="1"/>
      <protection/>
    </xf>
    <xf numFmtId="0" fontId="40" fillId="57" borderId="81" xfId="148" applyFont="1" applyFill="1" applyBorder="1" applyAlignment="1">
      <alignment horizontal="center" vertical="center" wrapText="1"/>
      <protection/>
    </xf>
    <xf numFmtId="0" fontId="40" fillId="0" borderId="78" xfId="148" applyFont="1" applyFill="1" applyBorder="1" applyAlignment="1">
      <alignment horizontal="left"/>
      <protection/>
    </xf>
    <xf numFmtId="0" fontId="129" fillId="0" borderId="0" xfId="148" applyFont="1" applyFill="1" applyAlignment="1">
      <alignment horizontal="left" vertical="center"/>
      <protection/>
    </xf>
    <xf numFmtId="0" fontId="40" fillId="0" borderId="0" xfId="148" applyFont="1" applyFill="1" applyAlignment="1">
      <alignment vertical="top"/>
      <protection/>
    </xf>
    <xf numFmtId="0" fontId="40" fillId="0" borderId="0" xfId="148" applyFont="1" applyFill="1" applyAlignment="1">
      <alignment vertical="top" wrapText="1"/>
      <protection/>
    </xf>
    <xf numFmtId="0" fontId="13" fillId="0" borderId="0" xfId="148" applyFont="1" applyFill="1" applyAlignment="1">
      <alignment vertical="top"/>
      <protection/>
    </xf>
    <xf numFmtId="0" fontId="9" fillId="0" borderId="0" xfId="148" applyFont="1" applyFill="1">
      <alignment vertical="center"/>
      <protection/>
    </xf>
    <xf numFmtId="0" fontId="40" fillId="0" borderId="0" xfId="148" applyFont="1" applyFill="1" applyAlignment="1">
      <alignment horizontal="left" vertical="center" wrapText="1"/>
      <protection/>
    </xf>
    <xf numFmtId="0" fontId="9" fillId="0" borderId="0" xfId="148" applyFont="1" applyFill="1" applyBorder="1" applyAlignment="1">
      <alignment horizontal="left" vertical="top"/>
      <protection/>
    </xf>
    <xf numFmtId="0" fontId="9" fillId="0" borderId="0" xfId="148" applyFont="1" applyFill="1" applyBorder="1" applyAlignment="1">
      <alignment vertical="top"/>
      <protection/>
    </xf>
    <xf numFmtId="0" fontId="40" fillId="0" borderId="0" xfId="148" applyFont="1" applyFill="1" applyAlignment="1" quotePrefix="1">
      <alignment horizontal="left"/>
      <protection/>
    </xf>
    <xf numFmtId="0" fontId="0" fillId="0" borderId="0" xfId="148" applyFont="1" applyFill="1" applyAlignment="1">
      <alignment horizontal="left"/>
      <protection/>
    </xf>
    <xf numFmtId="56" fontId="40" fillId="0" borderId="0" xfId="148" applyNumberFormat="1" applyFont="1" applyFill="1" applyAlignment="1" quotePrefix="1">
      <alignment horizontal="left" vertical="center"/>
      <protection/>
    </xf>
    <xf numFmtId="0" fontId="9" fillId="0" borderId="0" xfId="148" applyFont="1" applyFill="1" applyBorder="1" applyAlignment="1">
      <alignment horizontal="left" vertical="center"/>
      <protection/>
    </xf>
    <xf numFmtId="0" fontId="42" fillId="0" borderId="0" xfId="148" applyFont="1" applyFill="1">
      <alignment vertical="center"/>
      <protection/>
    </xf>
    <xf numFmtId="0" fontId="43" fillId="0" borderId="0" xfId="148" applyFont="1" applyFill="1" applyAlignment="1">
      <alignment horizontal="left"/>
      <protection/>
    </xf>
    <xf numFmtId="0" fontId="44" fillId="0" borderId="0" xfId="148" applyFont="1" applyFill="1" applyAlignment="1">
      <alignment horizontal="left" vertical="center"/>
      <protection/>
    </xf>
    <xf numFmtId="0" fontId="0" fillId="0" borderId="0" xfId="148" applyFont="1" applyFill="1" quotePrefix="1">
      <alignment vertical="center"/>
      <protection/>
    </xf>
    <xf numFmtId="0" fontId="40" fillId="0" borderId="0" xfId="148" applyFont="1" applyFill="1" quotePrefix="1">
      <alignment vertical="center"/>
      <protection/>
    </xf>
    <xf numFmtId="0" fontId="40" fillId="0" borderId="0" xfId="148" applyFont="1" applyFill="1" applyAlignment="1">
      <alignment vertical="center"/>
      <protection/>
    </xf>
    <xf numFmtId="0" fontId="13" fillId="0" borderId="0" xfId="148" applyFont="1" applyFill="1" applyAlignment="1">
      <alignment horizontal="left" vertical="center" wrapText="1"/>
      <protection/>
    </xf>
    <xf numFmtId="0" fontId="45" fillId="0" borderId="0" xfId="148" applyFont="1" applyFill="1" applyAlignment="1">
      <alignment horizontal="left" vertical="center"/>
      <protection/>
    </xf>
    <xf numFmtId="0" fontId="46" fillId="0" borderId="0" xfId="148" applyFont="1" applyFill="1" applyAlignment="1">
      <alignment horizontal="left" vertical="center"/>
      <protection/>
    </xf>
    <xf numFmtId="0" fontId="45" fillId="0" borderId="0" xfId="148" applyFont="1" applyFill="1" applyAlignment="1">
      <alignment horizontal="left" vertical="center" wrapText="1"/>
      <protection/>
    </xf>
    <xf numFmtId="0" fontId="47" fillId="0" borderId="0" xfId="148" applyFont="1" applyFill="1" applyAlignment="1">
      <alignment horizontal="left"/>
      <protection/>
    </xf>
    <xf numFmtId="0" fontId="0" fillId="0" borderId="0" xfId="143" applyNumberFormat="1" applyFont="1" applyFill="1" applyAlignment="1">
      <alignment vertical="center"/>
      <protection/>
    </xf>
    <xf numFmtId="0" fontId="4" fillId="0" borderId="0" xfId="143" applyNumberFormat="1" applyFont="1" applyFill="1" applyAlignment="1">
      <alignment vertical="center"/>
      <protection/>
    </xf>
    <xf numFmtId="0" fontId="127" fillId="0" borderId="82" xfId="143" applyNumberFormat="1" applyFont="1" applyFill="1" applyBorder="1" applyAlignment="1">
      <alignment horizontal="center" vertical="center" shrinkToFit="1"/>
      <protection/>
    </xf>
    <xf numFmtId="0" fontId="130" fillId="0" borderId="83" xfId="143" applyNumberFormat="1" applyFont="1" applyFill="1" applyBorder="1" applyAlignment="1">
      <alignment horizontal="center" vertical="center" shrinkToFit="1"/>
      <protection/>
    </xf>
    <xf numFmtId="0" fontId="127" fillId="0" borderId="63" xfId="143" applyNumberFormat="1" applyFont="1" applyFill="1" applyBorder="1" applyAlignment="1">
      <alignment horizontal="center" vertical="center" shrinkToFit="1"/>
      <protection/>
    </xf>
    <xf numFmtId="0" fontId="127" fillId="0" borderId="84" xfId="143" applyNumberFormat="1" applyFont="1" applyFill="1" applyBorder="1" applyAlignment="1">
      <alignment horizontal="center" vertical="center" shrinkToFit="1"/>
      <protection/>
    </xf>
    <xf numFmtId="0" fontId="131" fillId="0" borderId="85" xfId="143" applyNumberFormat="1" applyFont="1" applyFill="1" applyBorder="1" applyAlignment="1">
      <alignment horizontal="center" vertical="center" shrinkToFit="1"/>
      <protection/>
    </xf>
    <xf numFmtId="0" fontId="131" fillId="0" borderId="75" xfId="143" applyNumberFormat="1" applyFont="1" applyFill="1" applyBorder="1" applyAlignment="1">
      <alignment horizontal="center" vertical="center" shrinkToFit="1"/>
      <protection/>
    </xf>
    <xf numFmtId="0" fontId="130" fillId="0" borderId="86" xfId="143" applyNumberFormat="1" applyFont="1" applyFill="1" applyBorder="1" applyAlignment="1">
      <alignment horizontal="center" vertical="center" shrinkToFit="1"/>
      <protection/>
    </xf>
    <xf numFmtId="0" fontId="127" fillId="0" borderId="24" xfId="143" applyNumberFormat="1" applyFont="1" applyFill="1" applyBorder="1" applyAlignment="1">
      <alignment horizontal="center" vertical="center" shrinkToFit="1"/>
      <protection/>
    </xf>
    <xf numFmtId="0" fontId="131" fillId="0" borderId="82" xfId="143" applyNumberFormat="1" applyFont="1" applyFill="1" applyBorder="1" applyAlignment="1">
      <alignment horizontal="center" vertical="center" shrinkToFit="1"/>
      <protection/>
    </xf>
    <xf numFmtId="0" fontId="127" fillId="0" borderId="85" xfId="143" applyNumberFormat="1" applyFont="1" applyFill="1" applyBorder="1" applyAlignment="1">
      <alignment horizontal="center" vertical="center" shrinkToFit="1"/>
      <protection/>
    </xf>
    <xf numFmtId="0" fontId="4" fillId="0" borderId="54" xfId="143" applyNumberFormat="1" applyFont="1" applyFill="1" applyBorder="1" applyAlignment="1" quotePrefix="1">
      <alignment horizontal="center" vertical="center"/>
      <protection/>
    </xf>
    <xf numFmtId="0" fontId="4" fillId="0" borderId="24" xfId="143" applyNumberFormat="1" applyFont="1" applyFill="1" applyBorder="1" applyAlignment="1">
      <alignment horizontal="center"/>
      <protection/>
    </xf>
    <xf numFmtId="0" fontId="131" fillId="0" borderId="87" xfId="143" applyNumberFormat="1" applyFont="1" applyFill="1" applyBorder="1" applyAlignment="1">
      <alignment horizontal="center" vertical="center" shrinkToFit="1"/>
      <protection/>
    </xf>
    <xf numFmtId="0" fontId="132" fillId="0" borderId="88" xfId="143" applyNumberFormat="1" applyFont="1" applyFill="1" applyBorder="1" applyAlignment="1">
      <alignment horizontal="center" vertical="center" shrinkToFit="1"/>
      <protection/>
    </xf>
    <xf numFmtId="0" fontId="127" fillId="0" borderId="89" xfId="143" applyNumberFormat="1" applyFont="1" applyFill="1" applyBorder="1" applyAlignment="1">
      <alignment horizontal="center" vertical="center" shrinkToFit="1"/>
      <protection/>
    </xf>
    <xf numFmtId="0" fontId="127" fillId="0" borderId="90" xfId="143" applyNumberFormat="1" applyFont="1" applyFill="1" applyBorder="1" applyAlignment="1">
      <alignment horizontal="center" vertical="center" shrinkToFit="1"/>
      <protection/>
    </xf>
    <xf numFmtId="0" fontId="132" fillId="0" borderId="91" xfId="143" applyNumberFormat="1" applyFont="1" applyFill="1" applyBorder="1" applyAlignment="1">
      <alignment horizontal="center" vertical="center" shrinkToFit="1"/>
      <protection/>
    </xf>
    <xf numFmtId="0" fontId="4" fillId="0" borderId="92" xfId="143" applyNumberFormat="1" applyFont="1" applyFill="1" applyBorder="1" applyAlignment="1">
      <alignment horizontal="center" vertical="center" shrinkToFit="1"/>
      <protection/>
    </xf>
    <xf numFmtId="0" fontId="131" fillId="0" borderId="90" xfId="143" applyNumberFormat="1" applyFont="1" applyFill="1" applyBorder="1" applyAlignment="1">
      <alignment horizontal="center" vertical="center" shrinkToFit="1"/>
      <protection/>
    </xf>
    <xf numFmtId="0" fontId="132" fillId="0" borderId="87" xfId="143" applyNumberFormat="1" applyFont="1" applyFill="1" applyBorder="1" applyAlignment="1">
      <alignment horizontal="center" vertical="center" shrinkToFit="1"/>
      <protection/>
    </xf>
    <xf numFmtId="0" fontId="4" fillId="0" borderId="88" xfId="143" applyNumberFormat="1" applyFont="1" applyFill="1" applyBorder="1" applyAlignment="1">
      <alignment horizontal="center" vertical="center" shrinkToFit="1"/>
      <protection/>
    </xf>
    <xf numFmtId="0" fontId="4" fillId="0" borderId="49" xfId="143" applyNumberFormat="1" applyFont="1" applyFill="1" applyBorder="1" applyAlignment="1" quotePrefix="1">
      <alignment horizontal="center" vertical="center"/>
      <protection/>
    </xf>
    <xf numFmtId="0" fontId="4" fillId="0" borderId="23" xfId="143" applyNumberFormat="1" applyFont="1" applyFill="1" applyBorder="1" applyAlignment="1">
      <alignment horizontal="center"/>
      <protection/>
    </xf>
    <xf numFmtId="0" fontId="4" fillId="0" borderId="87" xfId="143" applyNumberFormat="1" applyFont="1" applyFill="1" applyBorder="1" applyAlignment="1">
      <alignment horizontal="center" vertical="center" shrinkToFit="1"/>
      <protection/>
    </xf>
    <xf numFmtId="0" fontId="130" fillId="0" borderId="91" xfId="143" applyNumberFormat="1" applyFont="1" applyFill="1" applyBorder="1" applyAlignment="1">
      <alignment horizontal="center" vertical="center" shrinkToFit="1"/>
      <protection/>
    </xf>
    <xf numFmtId="0" fontId="132" fillId="0" borderId="92" xfId="143" applyNumberFormat="1" applyFont="1" applyFill="1" applyBorder="1" applyAlignment="1">
      <alignment horizontal="center" vertical="center" shrinkToFit="1"/>
      <protection/>
    </xf>
    <xf numFmtId="0" fontId="130" fillId="0" borderId="87" xfId="143" applyNumberFormat="1" applyFont="1" applyFill="1" applyBorder="1" applyAlignment="1">
      <alignment horizontal="center" vertical="center" shrinkToFit="1"/>
      <protection/>
    </xf>
    <xf numFmtId="0" fontId="4" fillId="0" borderId="23" xfId="143" applyNumberFormat="1" applyFont="1" applyFill="1" applyBorder="1" applyAlignment="1" quotePrefix="1">
      <alignment horizontal="center"/>
      <protection/>
    </xf>
    <xf numFmtId="0" fontId="127" fillId="0" borderId="87" xfId="143" applyNumberFormat="1" applyFont="1" applyFill="1" applyBorder="1" applyAlignment="1">
      <alignment horizontal="center" vertical="center" shrinkToFit="1"/>
      <protection/>
    </xf>
    <xf numFmtId="0" fontId="130" fillId="0" borderId="88" xfId="143" applyNumberFormat="1" applyFont="1" applyFill="1" applyBorder="1" applyAlignment="1">
      <alignment horizontal="center" vertical="center" shrinkToFit="1"/>
      <protection/>
    </xf>
    <xf numFmtId="0" fontId="4" fillId="0" borderId="25" xfId="143" applyNumberFormat="1" applyFont="1" applyFill="1" applyBorder="1" applyAlignment="1">
      <alignment horizontal="center" vertical="center" shrinkToFit="1"/>
      <protection/>
    </xf>
    <xf numFmtId="0" fontId="130" fillId="0" borderId="93" xfId="143" applyNumberFormat="1" applyFont="1" applyFill="1" applyBorder="1" applyAlignment="1">
      <alignment horizontal="center" vertical="center" shrinkToFit="1"/>
      <protection/>
    </xf>
    <xf numFmtId="0" fontId="131" fillId="0" borderId="23" xfId="143" applyNumberFormat="1" applyFont="1" applyFill="1" applyBorder="1" applyAlignment="1">
      <alignment horizontal="center" vertical="center" shrinkToFit="1"/>
      <protection/>
    </xf>
    <xf numFmtId="0" fontId="131" fillId="0" borderId="94" xfId="143" applyNumberFormat="1" applyFont="1" applyFill="1" applyBorder="1" applyAlignment="1">
      <alignment horizontal="center" vertical="center" shrinkToFit="1"/>
      <protection/>
    </xf>
    <xf numFmtId="0" fontId="132" fillId="0" borderId="95" xfId="143" applyNumberFormat="1" applyFont="1" applyFill="1" applyBorder="1" applyAlignment="1">
      <alignment horizontal="center" vertical="center" shrinkToFit="1"/>
      <protection/>
    </xf>
    <xf numFmtId="0" fontId="127" fillId="0" borderId="96" xfId="143" applyNumberFormat="1" applyFont="1" applyFill="1" applyBorder="1" applyAlignment="1">
      <alignment horizontal="center" vertical="center" shrinkToFit="1"/>
      <protection/>
    </xf>
    <xf numFmtId="0" fontId="127" fillId="0" borderId="97" xfId="143" applyNumberFormat="1" applyFont="1" applyFill="1" applyBorder="1" applyAlignment="1">
      <alignment horizontal="center" vertical="center" shrinkToFit="1"/>
      <protection/>
    </xf>
    <xf numFmtId="0" fontId="127" fillId="0" borderId="98" xfId="143" applyNumberFormat="1" applyFont="1" applyFill="1" applyBorder="1" applyAlignment="1">
      <alignment horizontal="center" vertical="center" shrinkToFit="1"/>
      <protection/>
    </xf>
    <xf numFmtId="0" fontId="4" fillId="0" borderId="99" xfId="143" applyNumberFormat="1" applyFont="1" applyFill="1" applyBorder="1" applyAlignment="1">
      <alignment horizontal="center" vertical="center" shrinkToFit="1"/>
      <protection/>
    </xf>
    <xf numFmtId="0" fontId="132" fillId="0" borderId="100" xfId="143" applyNumberFormat="1" applyFont="1" applyFill="1" applyBorder="1" applyAlignment="1">
      <alignment horizontal="center" vertical="center" shrinkToFit="1"/>
      <protection/>
    </xf>
    <xf numFmtId="0" fontId="127" fillId="0" borderId="94" xfId="143" applyNumberFormat="1" applyFont="1" applyFill="1" applyBorder="1" applyAlignment="1">
      <alignment horizontal="center" vertical="center" shrinkToFit="1"/>
      <protection/>
    </xf>
    <xf numFmtId="0" fontId="4" fillId="0" borderId="95" xfId="143" applyNumberFormat="1" applyFont="1" applyFill="1" applyBorder="1" applyAlignment="1">
      <alignment horizontal="center" vertical="center" shrinkToFit="1"/>
      <protection/>
    </xf>
    <xf numFmtId="0" fontId="132" fillId="0" borderId="97" xfId="143" applyNumberFormat="1" applyFont="1" applyFill="1" applyBorder="1" applyAlignment="1">
      <alignment horizontal="center" vertical="center" shrinkToFit="1"/>
      <protection/>
    </xf>
    <xf numFmtId="0" fontId="4" fillId="0" borderId="101" xfId="143" applyNumberFormat="1" applyFont="1" applyFill="1" applyBorder="1" applyAlignment="1" quotePrefix="1">
      <alignment horizontal="center"/>
      <protection/>
    </xf>
    <xf numFmtId="0" fontId="132" fillId="0" borderId="102" xfId="143" applyNumberFormat="1" applyFont="1" applyFill="1" applyBorder="1" applyAlignment="1">
      <alignment horizontal="center" vertical="center" shrinkToFit="1"/>
      <protection/>
    </xf>
    <xf numFmtId="0" fontId="130" fillId="0" borderId="103" xfId="143" applyNumberFormat="1" applyFont="1" applyFill="1" applyBorder="1" applyAlignment="1">
      <alignment horizontal="center" vertical="center" shrinkToFit="1"/>
      <protection/>
    </xf>
    <xf numFmtId="0" fontId="127" fillId="0" borderId="104" xfId="143" applyNumberFormat="1" applyFont="1" applyFill="1" applyBorder="1" applyAlignment="1">
      <alignment horizontal="center" vertical="center" shrinkToFit="1"/>
      <protection/>
    </xf>
    <xf numFmtId="0" fontId="132" fillId="0" borderId="64" xfId="143" applyNumberFormat="1" applyFont="1" applyFill="1" applyBorder="1" applyAlignment="1">
      <alignment horizontal="center" vertical="center" shrinkToFit="1"/>
      <protection/>
    </xf>
    <xf numFmtId="0" fontId="4" fillId="0" borderId="105" xfId="143" applyNumberFormat="1" applyFont="1" applyFill="1" applyBorder="1" applyAlignment="1">
      <alignment horizontal="center" vertical="center" shrinkToFit="1"/>
      <protection/>
    </xf>
    <xf numFmtId="0" fontId="130" fillId="0" borderId="85" xfId="143" applyNumberFormat="1" applyFont="1" applyFill="1" applyBorder="1" applyAlignment="1">
      <alignment horizontal="center" vertical="center" shrinkToFit="1"/>
      <protection/>
    </xf>
    <xf numFmtId="0" fontId="4" fillId="0" borderId="103" xfId="143" applyNumberFormat="1" applyFont="1" applyFill="1" applyBorder="1" applyAlignment="1">
      <alignment horizontal="center" vertical="center" shrinkToFit="1"/>
      <protection/>
    </xf>
    <xf numFmtId="0" fontId="130" fillId="0" borderId="104" xfId="143" applyNumberFormat="1" applyFont="1" applyFill="1" applyBorder="1" applyAlignment="1">
      <alignment horizontal="center" vertical="center" shrinkToFit="1"/>
      <protection/>
    </xf>
    <xf numFmtId="0" fontId="127" fillId="0" borderId="91" xfId="143" applyNumberFormat="1" applyFont="1" applyFill="1" applyBorder="1" applyAlignment="1">
      <alignment horizontal="center" vertical="center" shrinkToFit="1"/>
      <protection/>
    </xf>
    <xf numFmtId="0" fontId="4" fillId="0" borderId="90" xfId="143" applyNumberFormat="1" applyFont="1" applyFill="1" applyBorder="1" applyAlignment="1">
      <alignment horizontal="center" vertical="center" shrinkToFit="1"/>
      <protection/>
    </xf>
    <xf numFmtId="0" fontId="130" fillId="0" borderId="25" xfId="143" applyNumberFormat="1" applyFont="1" applyFill="1" applyBorder="1" applyAlignment="1">
      <alignment horizontal="center" vertical="center" shrinkToFit="1"/>
      <protection/>
    </xf>
    <xf numFmtId="0" fontId="127" fillId="0" borderId="93" xfId="143" applyNumberFormat="1" applyFont="1" applyFill="1" applyBorder="1" applyAlignment="1">
      <alignment horizontal="center" vertical="center" shrinkToFit="1"/>
      <protection/>
    </xf>
    <xf numFmtId="0" fontId="4" fillId="0" borderId="23" xfId="143" applyNumberFormat="1" applyFont="1" applyFill="1" applyBorder="1" applyAlignment="1">
      <alignment horizontal="center" vertical="center" shrinkToFit="1"/>
      <protection/>
    </xf>
    <xf numFmtId="0" fontId="127" fillId="0" borderId="88" xfId="143" applyNumberFormat="1" applyFont="1" applyFill="1" applyBorder="1" applyAlignment="1">
      <alignment horizontal="center" vertical="center" shrinkToFit="1"/>
      <protection/>
    </xf>
    <xf numFmtId="0" fontId="132" fillId="0" borderId="90" xfId="143" applyNumberFormat="1" applyFont="1" applyFill="1" applyBorder="1" applyAlignment="1">
      <alignment horizontal="center" vertical="center" shrinkToFit="1"/>
      <protection/>
    </xf>
    <xf numFmtId="0" fontId="131" fillId="0" borderId="91" xfId="143" applyNumberFormat="1" applyFont="1" applyFill="1" applyBorder="1" applyAlignment="1">
      <alignment horizontal="center" vertical="center" shrinkToFit="1"/>
      <protection/>
    </xf>
    <xf numFmtId="0" fontId="130" fillId="0" borderId="92" xfId="143" applyNumberFormat="1" applyFont="1" applyFill="1" applyBorder="1" applyAlignment="1">
      <alignment horizontal="center" vertical="center" shrinkToFit="1"/>
      <protection/>
    </xf>
    <xf numFmtId="0" fontId="131" fillId="0" borderId="88" xfId="143" applyNumberFormat="1" applyFont="1" applyFill="1" applyBorder="1" applyAlignment="1">
      <alignment horizontal="center" vertical="center" shrinkToFit="1"/>
      <protection/>
    </xf>
    <xf numFmtId="0" fontId="4" fillId="0" borderId="106" xfId="143" applyNumberFormat="1" applyFont="1" applyFill="1" applyBorder="1" applyAlignment="1">
      <alignment horizontal="center" vertical="center" shrinkToFit="1"/>
      <protection/>
    </xf>
    <xf numFmtId="0" fontId="131" fillId="0" borderId="107" xfId="143" applyNumberFormat="1" applyFont="1" applyFill="1" applyBorder="1" applyAlignment="1">
      <alignment horizontal="center" vertical="center" shrinkToFit="1"/>
      <protection/>
    </xf>
    <xf numFmtId="0" fontId="4" fillId="0" borderId="87" xfId="143" applyNumberFormat="1" applyFont="1" applyFill="1" applyBorder="1" applyAlignment="1">
      <alignment horizontal="center" vertical="center"/>
      <protection/>
    </xf>
    <xf numFmtId="0" fontId="4" fillId="0" borderId="91" xfId="143" applyNumberFormat="1" applyFont="1" applyFill="1" applyBorder="1" applyAlignment="1">
      <alignment horizontal="center" vertical="center"/>
      <protection/>
    </xf>
    <xf numFmtId="0" fontId="4" fillId="0" borderId="49" xfId="143" applyNumberFormat="1" applyFont="1" applyFill="1" applyBorder="1" applyAlignment="1">
      <alignment horizontal="center" vertical="center"/>
      <protection/>
    </xf>
    <xf numFmtId="0" fontId="13" fillId="0" borderId="108" xfId="143" applyNumberFormat="1" applyFont="1" applyFill="1" applyBorder="1" applyAlignment="1">
      <alignment horizontal="center" vertical="center"/>
      <protection/>
    </xf>
    <xf numFmtId="0" fontId="130" fillId="0" borderId="94" xfId="143" applyNumberFormat="1" applyFont="1" applyFill="1" applyBorder="1" applyAlignment="1">
      <alignment horizontal="center" vertical="center" shrinkToFit="1"/>
      <protection/>
    </xf>
    <xf numFmtId="0" fontId="50" fillId="0" borderId="0" xfId="143" applyNumberFormat="1" applyFont="1" applyFill="1" applyAlignment="1">
      <alignment vertical="center"/>
      <protection/>
    </xf>
    <xf numFmtId="0" fontId="0" fillId="0" borderId="0" xfId="143" applyNumberFormat="1" applyFont="1" applyAlignment="1">
      <alignment horizontal="center" vertical="center" shrinkToFit="1"/>
      <protection/>
    </xf>
    <xf numFmtId="0" fontId="0" fillId="0" borderId="0" xfId="143" applyNumberFormat="1" applyFont="1" applyFill="1" applyAlignment="1">
      <alignment horizontal="center" vertical="center" shrinkToFit="1"/>
      <protection/>
    </xf>
    <xf numFmtId="0" fontId="0" fillId="0" borderId="38" xfId="143" applyNumberFormat="1" applyFont="1" applyFill="1" applyBorder="1" applyAlignment="1">
      <alignment horizontal="center" vertical="center" shrinkToFit="1"/>
      <protection/>
    </xf>
    <xf numFmtId="0" fontId="0" fillId="0" borderId="38" xfId="143" applyNumberFormat="1" applyFont="1" applyBorder="1" applyAlignment="1">
      <alignment horizontal="center" vertical="center" shrinkToFit="1"/>
      <protection/>
    </xf>
    <xf numFmtId="0" fontId="0" fillId="0" borderId="109" xfId="143" applyNumberFormat="1" applyFont="1" applyBorder="1" applyAlignment="1">
      <alignment horizontal="center" vertical="center" shrinkToFit="1"/>
      <protection/>
    </xf>
    <xf numFmtId="0" fontId="0" fillId="0" borderId="110" xfId="143" applyNumberFormat="1" applyFont="1" applyBorder="1" applyAlignment="1">
      <alignment horizontal="center" vertical="center" shrinkToFit="1"/>
      <protection/>
    </xf>
    <xf numFmtId="0" fontId="0" fillId="0" borderId="51" xfId="143" applyNumberFormat="1" applyFont="1" applyBorder="1" applyAlignment="1">
      <alignment horizontal="center" vertical="center" shrinkToFit="1"/>
      <protection/>
    </xf>
    <xf numFmtId="0" fontId="0" fillId="58" borderId="109" xfId="143" applyNumberFormat="1" applyFont="1" applyFill="1" applyBorder="1" applyAlignment="1">
      <alignment horizontal="center" vertical="center" shrinkToFit="1"/>
      <protection/>
    </xf>
    <xf numFmtId="0" fontId="0" fillId="58" borderId="110" xfId="143" applyNumberFormat="1" applyFont="1" applyFill="1" applyBorder="1" applyAlignment="1">
      <alignment horizontal="center" vertical="center" shrinkToFit="1"/>
      <protection/>
    </xf>
    <xf numFmtId="0" fontId="0" fillId="58" borderId="51" xfId="143" applyNumberFormat="1" applyFont="1" applyFill="1" applyBorder="1" applyAlignment="1">
      <alignment horizontal="center" vertical="center" shrinkToFit="1"/>
      <protection/>
    </xf>
    <xf numFmtId="0" fontId="0" fillId="0" borderId="109" xfId="143" applyNumberFormat="1" applyFont="1" applyFill="1" applyBorder="1" applyAlignment="1">
      <alignment horizontal="center" vertical="center" shrinkToFit="1"/>
      <protection/>
    </xf>
    <xf numFmtId="0" fontId="0" fillId="0" borderId="110" xfId="143" applyNumberFormat="1" applyFont="1" applyFill="1" applyBorder="1" applyAlignment="1">
      <alignment horizontal="center" vertical="center" shrinkToFit="1"/>
      <protection/>
    </xf>
    <xf numFmtId="0" fontId="0" fillId="0" borderId="51" xfId="143" applyNumberFormat="1" applyFont="1" applyFill="1" applyBorder="1" applyAlignment="1">
      <alignment horizontal="center" vertical="center" shrinkToFit="1"/>
      <protection/>
    </xf>
    <xf numFmtId="0" fontId="0" fillId="0" borderId="88" xfId="143" applyNumberFormat="1" applyFont="1" applyFill="1" applyBorder="1" applyAlignment="1">
      <alignment horizontal="center" vertical="center" shrinkToFit="1"/>
      <protection/>
    </xf>
    <xf numFmtId="0" fontId="0" fillId="12" borderId="38" xfId="143" applyNumberFormat="1" applyFont="1" applyFill="1" applyBorder="1" applyAlignment="1">
      <alignment horizontal="center" vertical="center" shrinkToFit="1"/>
      <protection/>
    </xf>
    <xf numFmtId="0" fontId="0" fillId="0" borderId="0" xfId="143" applyNumberFormat="1" applyFont="1" applyFill="1" applyBorder="1" applyAlignment="1">
      <alignment horizontal="center" vertical="center" shrinkToFit="1"/>
      <protection/>
    </xf>
    <xf numFmtId="0" fontId="10" fillId="0" borderId="0" xfId="143" applyNumberFormat="1" applyFont="1" applyFill="1" applyBorder="1" applyAlignment="1">
      <alignment horizontal="center" vertical="center" shrinkToFit="1"/>
      <protection/>
    </xf>
    <xf numFmtId="0" fontId="0" fillId="0" borderId="0" xfId="149" applyFont="1" applyFill="1" applyAlignment="1">
      <alignment vertical="center"/>
      <protection/>
    </xf>
    <xf numFmtId="0" fontId="6" fillId="0" borderId="0" xfId="149" applyFont="1" applyFill="1" applyAlignment="1">
      <alignment vertical="center"/>
      <protection/>
    </xf>
    <xf numFmtId="0" fontId="6" fillId="0" borderId="0" xfId="149" applyFont="1" applyFill="1" applyAlignment="1">
      <alignment horizontal="center" vertical="center"/>
      <protection/>
    </xf>
    <xf numFmtId="0" fontId="6" fillId="0" borderId="0" xfId="149" applyFont="1" applyFill="1" applyBorder="1" applyAlignment="1">
      <alignment horizontal="center" vertical="center"/>
      <protection/>
    </xf>
    <xf numFmtId="0" fontId="51" fillId="0" borderId="0" xfId="149" applyFont="1" applyFill="1" applyAlignment="1">
      <alignment horizontal="center" vertical="center"/>
      <protection/>
    </xf>
    <xf numFmtId="0" fontId="51" fillId="0" borderId="0" xfId="149" applyFont="1" applyFill="1" applyBorder="1" applyAlignment="1">
      <alignment horizontal="center" vertical="center"/>
      <protection/>
    </xf>
    <xf numFmtId="0" fontId="51" fillId="0" borderId="111" xfId="149" applyFont="1" applyFill="1" applyBorder="1" applyAlignment="1">
      <alignment horizontal="center" vertical="center"/>
      <protection/>
    </xf>
    <xf numFmtId="0" fontId="51" fillId="0" borderId="26" xfId="149" applyFont="1" applyFill="1" applyBorder="1" applyAlignment="1">
      <alignment horizontal="center" vertical="center"/>
      <protection/>
    </xf>
    <xf numFmtId="0" fontId="52" fillId="0" borderId="26" xfId="149" applyFont="1" applyFill="1" applyBorder="1" applyAlignment="1">
      <alignment horizontal="center" vertical="center"/>
      <protection/>
    </xf>
    <xf numFmtId="0" fontId="6" fillId="0" borderId="112" xfId="149" applyFont="1" applyFill="1" applyBorder="1" applyAlignment="1">
      <alignment horizontal="center" vertical="center"/>
      <protection/>
    </xf>
    <xf numFmtId="0" fontId="6" fillId="0" borderId="113" xfId="149" applyFont="1" applyFill="1" applyBorder="1" applyAlignment="1">
      <alignment horizontal="center" vertical="center"/>
      <protection/>
    </xf>
    <xf numFmtId="56" fontId="6" fillId="0" borderId="0" xfId="149" applyNumberFormat="1" applyFont="1" applyFill="1" applyAlignment="1">
      <alignment horizontal="center" vertical="center"/>
      <protection/>
    </xf>
    <xf numFmtId="0" fontId="6" fillId="0" borderId="114" xfId="149" applyFont="1" applyFill="1" applyBorder="1" applyAlignment="1">
      <alignment horizontal="center" vertical="center"/>
      <protection/>
    </xf>
    <xf numFmtId="0" fontId="12" fillId="0" borderId="0" xfId="149" applyFont="1" applyFill="1" applyAlignment="1">
      <alignment horizontal="center" vertical="center"/>
      <protection/>
    </xf>
    <xf numFmtId="0" fontId="12" fillId="0" borderId="110" xfId="149" applyFont="1" applyFill="1" applyBorder="1" applyAlignment="1">
      <alignment horizontal="center" vertical="center"/>
      <protection/>
    </xf>
    <xf numFmtId="0" fontId="12" fillId="0" borderId="0" xfId="149" applyFont="1" applyFill="1" applyBorder="1" applyAlignment="1">
      <alignment horizontal="center" vertical="center"/>
      <protection/>
    </xf>
    <xf numFmtId="0" fontId="12" fillId="0" borderId="0" xfId="149" applyNumberFormat="1" applyFont="1" applyFill="1" applyBorder="1" applyAlignment="1" quotePrefix="1">
      <alignment horizontal="center" vertical="center"/>
      <protection/>
    </xf>
    <xf numFmtId="0" fontId="12" fillId="0" borderId="113" xfId="149" applyFont="1" applyFill="1" applyBorder="1" applyAlignment="1">
      <alignment horizontal="center" vertical="center"/>
      <protection/>
    </xf>
    <xf numFmtId="0" fontId="12" fillId="0" borderId="112" xfId="149" applyFont="1" applyFill="1" applyBorder="1" applyAlignment="1">
      <alignment horizontal="center" vertical="center"/>
      <protection/>
    </xf>
    <xf numFmtId="0" fontId="0" fillId="0" borderId="0" xfId="149" applyFont="1" applyFill="1" applyAlignment="1">
      <alignment horizontal="center" vertical="center"/>
      <protection/>
    </xf>
    <xf numFmtId="0" fontId="0" fillId="0" borderId="89" xfId="149" applyFont="1" applyFill="1" applyBorder="1" applyAlignment="1">
      <alignment horizontal="center" vertical="center"/>
      <protection/>
    </xf>
    <xf numFmtId="0" fontId="0" fillId="0" borderId="0" xfId="149" applyFont="1" applyFill="1" applyBorder="1" applyAlignment="1">
      <alignment horizontal="center" vertical="center"/>
      <protection/>
    </xf>
    <xf numFmtId="0" fontId="0" fillId="0" borderId="84" xfId="149" applyFont="1" applyFill="1" applyBorder="1" applyAlignment="1">
      <alignment horizontal="center" vertical="center"/>
      <protection/>
    </xf>
    <xf numFmtId="0" fontId="0" fillId="0" borderId="0" xfId="149" applyNumberFormat="1" applyFont="1" applyFill="1" applyBorder="1" applyAlignment="1" quotePrefix="1">
      <alignment horizontal="center" vertical="center"/>
      <protection/>
    </xf>
    <xf numFmtId="0" fontId="0" fillId="0" borderId="115" xfId="149" applyFont="1" applyFill="1" applyBorder="1" applyAlignment="1">
      <alignment horizontal="center" vertical="center"/>
      <protection/>
    </xf>
    <xf numFmtId="0" fontId="0" fillId="0" borderId="116" xfId="149" applyFont="1" applyFill="1" applyBorder="1" applyAlignment="1">
      <alignment horizontal="center" vertical="center"/>
      <protection/>
    </xf>
    <xf numFmtId="0" fontId="0" fillId="0" borderId="117" xfId="149" applyFont="1" applyFill="1" applyBorder="1" applyAlignment="1">
      <alignment horizontal="center" vertical="center"/>
      <protection/>
    </xf>
    <xf numFmtId="0" fontId="0" fillId="0" borderId="113" xfId="149" applyFont="1" applyFill="1" applyBorder="1" applyAlignment="1">
      <alignment horizontal="center" vertical="center"/>
      <protection/>
    </xf>
    <xf numFmtId="0" fontId="0" fillId="0" borderId="0" xfId="143" applyFont="1" applyFill="1" applyAlignment="1">
      <alignment horizontal="center" vertical="center"/>
      <protection/>
    </xf>
    <xf numFmtId="0" fontId="0" fillId="0" borderId="110" xfId="149" applyFont="1" applyFill="1" applyBorder="1" applyAlignment="1">
      <alignment horizontal="center" vertical="center"/>
      <protection/>
    </xf>
    <xf numFmtId="0" fontId="0" fillId="0" borderId="0" xfId="143" applyFont="1" applyFill="1" applyAlignment="1">
      <alignment vertical="center"/>
      <protection/>
    </xf>
    <xf numFmtId="0" fontId="0" fillId="0" borderId="0" xfId="149" applyFont="1" applyFill="1" applyAlignment="1">
      <alignment horizontal="right" vertical="center"/>
      <protection/>
    </xf>
    <xf numFmtId="0" fontId="0" fillId="0" borderId="0" xfId="149" applyFont="1" applyFill="1" applyBorder="1" applyAlignment="1">
      <alignment vertical="center"/>
      <protection/>
    </xf>
    <xf numFmtId="0" fontId="0" fillId="0" borderId="0" xfId="149" applyFont="1" applyFill="1" applyBorder="1" applyAlignment="1">
      <alignment vertical="center" shrinkToFit="1"/>
      <protection/>
    </xf>
    <xf numFmtId="0" fontId="0" fillId="0" borderId="115" xfId="149" applyFont="1" applyFill="1" applyBorder="1" applyAlignment="1">
      <alignment vertical="center"/>
      <protection/>
    </xf>
    <xf numFmtId="0" fontId="10" fillId="0" borderId="0" xfId="149" applyFont="1" applyFill="1" applyAlignment="1">
      <alignment vertical="center"/>
      <protection/>
    </xf>
    <xf numFmtId="0" fontId="0" fillId="0" borderId="118" xfId="149" applyFont="1" applyFill="1" applyBorder="1" applyAlignment="1">
      <alignment vertical="center"/>
      <protection/>
    </xf>
    <xf numFmtId="0" fontId="0" fillId="0" borderId="112" xfId="149" applyFont="1" applyFill="1" applyBorder="1" applyAlignment="1">
      <alignment vertical="center"/>
      <protection/>
    </xf>
    <xf numFmtId="56" fontId="0" fillId="0" borderId="0" xfId="149" applyNumberFormat="1" applyFont="1" applyFill="1" applyAlignment="1" quotePrefix="1">
      <alignment vertical="center"/>
      <protection/>
    </xf>
    <xf numFmtId="0" fontId="2" fillId="0" borderId="0" xfId="149" applyFont="1" applyFill="1" applyAlignment="1">
      <alignment vertical="center"/>
      <protection/>
    </xf>
    <xf numFmtId="0" fontId="3" fillId="0" borderId="0" xfId="149" applyFont="1" applyFill="1" applyBorder="1" applyAlignment="1">
      <alignment vertical="center"/>
      <protection/>
    </xf>
    <xf numFmtId="0" fontId="121" fillId="0" borderId="0" xfId="149" applyFont="1" applyFill="1" applyAlignment="1">
      <alignment vertical="center"/>
      <protection/>
    </xf>
    <xf numFmtId="0" fontId="50" fillId="0" borderId="0" xfId="149" applyFont="1" applyFill="1" applyAlignment="1">
      <alignment vertical="center"/>
      <protection/>
    </xf>
    <xf numFmtId="0" fontId="54" fillId="0" borderId="0" xfId="149" applyFont="1" applyFill="1" applyAlignment="1">
      <alignment horizontal="center" vertical="center"/>
      <protection/>
    </xf>
    <xf numFmtId="0" fontId="133" fillId="0" borderId="0" xfId="149" applyFont="1" applyFill="1" applyAlignment="1">
      <alignment horizontal="center" vertical="center"/>
      <protection/>
    </xf>
    <xf numFmtId="0" fontId="37" fillId="0" borderId="0" xfId="151" applyAlignment="1">
      <alignment vertical="center"/>
      <protection/>
    </xf>
    <xf numFmtId="0" fontId="37" fillId="0" borderId="75" xfId="151" applyBorder="1" applyAlignment="1">
      <alignment vertical="center"/>
      <protection/>
    </xf>
    <xf numFmtId="0" fontId="37" fillId="0" borderId="119" xfId="151" applyBorder="1" applyAlignment="1">
      <alignment vertical="center"/>
      <protection/>
    </xf>
    <xf numFmtId="0" fontId="7" fillId="0" borderId="119" xfId="151" applyFont="1" applyBorder="1" applyAlignment="1">
      <alignment vertical="center"/>
      <protection/>
    </xf>
    <xf numFmtId="0" fontId="37" fillId="0" borderId="24" xfId="151" applyBorder="1" applyAlignment="1">
      <alignment vertical="center"/>
      <protection/>
    </xf>
    <xf numFmtId="0" fontId="37" fillId="0" borderId="25" xfId="151" applyBorder="1" applyAlignment="1">
      <alignment vertical="center"/>
      <protection/>
    </xf>
    <xf numFmtId="0" fontId="37" fillId="0" borderId="0" xfId="151" applyBorder="1" applyAlignment="1">
      <alignment vertical="center"/>
      <protection/>
    </xf>
    <xf numFmtId="0" fontId="7" fillId="0" borderId="65" xfId="151" applyFont="1" applyBorder="1" applyAlignment="1">
      <alignment vertical="center"/>
      <protection/>
    </xf>
    <xf numFmtId="0" fontId="7" fillId="0" borderId="0" xfId="151" applyFont="1" applyBorder="1" applyAlignment="1">
      <alignment vertical="center"/>
      <protection/>
    </xf>
    <xf numFmtId="0" fontId="37" fillId="0" borderId="23" xfId="151" applyBorder="1" applyAlignment="1">
      <alignment vertical="center"/>
      <protection/>
    </xf>
    <xf numFmtId="0" fontId="37" fillId="0" borderId="25" xfId="151" applyFill="1" applyBorder="1" applyAlignment="1">
      <alignment horizontal="center" vertical="center"/>
      <protection/>
    </xf>
    <xf numFmtId="0" fontId="37" fillId="0" borderId="23" xfId="151" applyFill="1" applyBorder="1" applyAlignment="1">
      <alignment horizontal="center" vertical="center"/>
      <protection/>
    </xf>
    <xf numFmtId="0" fontId="40" fillId="0" borderId="0" xfId="151" applyFont="1" applyBorder="1" applyAlignment="1">
      <alignment vertical="center" wrapText="1"/>
      <protection/>
    </xf>
    <xf numFmtId="0" fontId="7" fillId="0" borderId="0" xfId="151" applyFont="1" applyBorder="1" applyAlignment="1">
      <alignment vertical="center" wrapText="1"/>
      <protection/>
    </xf>
    <xf numFmtId="0" fontId="7" fillId="0" borderId="0" xfId="151" applyFont="1" applyFill="1" applyBorder="1" applyAlignment="1">
      <alignment vertical="center" wrapText="1"/>
      <protection/>
    </xf>
    <xf numFmtId="0" fontId="7" fillId="0" borderId="44" xfId="151" applyFont="1" applyFill="1" applyBorder="1" applyAlignment="1">
      <alignment vertical="center" wrapText="1"/>
      <protection/>
    </xf>
    <xf numFmtId="0" fontId="40" fillId="0" borderId="0" xfId="151" applyFont="1" applyFill="1" applyBorder="1" applyAlignment="1">
      <alignment vertical="center" wrapText="1"/>
      <protection/>
    </xf>
    <xf numFmtId="0" fontId="12" fillId="0" borderId="0" xfId="151" applyFont="1" applyFill="1" applyBorder="1" applyAlignment="1">
      <alignment horizontal="center" vertical="center" wrapText="1"/>
      <protection/>
    </xf>
    <xf numFmtId="0" fontId="7" fillId="0" borderId="75" xfId="151" applyFont="1" applyFill="1" applyBorder="1" applyAlignment="1">
      <alignment vertical="center" wrapText="1"/>
      <protection/>
    </xf>
    <xf numFmtId="0" fontId="7" fillId="0" borderId="119" xfId="151" applyFont="1" applyFill="1" applyBorder="1" applyAlignment="1">
      <alignment vertical="center" wrapText="1"/>
      <protection/>
    </xf>
    <xf numFmtId="0" fontId="7" fillId="0" borderId="79" xfId="151" applyFont="1" applyFill="1" applyBorder="1" applyAlignment="1">
      <alignment vertical="center" wrapText="1"/>
      <protection/>
    </xf>
    <xf numFmtId="0" fontId="7" fillId="0" borderId="120" xfId="151" applyFont="1" applyFill="1" applyBorder="1" applyAlignment="1">
      <alignment vertical="center" wrapText="1"/>
      <protection/>
    </xf>
    <xf numFmtId="0" fontId="7" fillId="0" borderId="22" xfId="151" applyFont="1" applyFill="1" applyBorder="1" applyAlignment="1">
      <alignment vertical="center" wrapText="1"/>
      <protection/>
    </xf>
    <xf numFmtId="0" fontId="40" fillId="0" borderId="119" xfId="151" applyFont="1" applyFill="1" applyBorder="1" applyAlignment="1">
      <alignment vertical="center" wrapText="1"/>
      <protection/>
    </xf>
    <xf numFmtId="0" fontId="40" fillId="0" borderId="24" xfId="151" applyFont="1" applyFill="1" applyBorder="1" applyAlignment="1">
      <alignment vertical="center" wrapText="1"/>
      <protection/>
    </xf>
    <xf numFmtId="0" fontId="40" fillId="0" borderId="110" xfId="151" applyFont="1" applyFill="1" applyBorder="1" applyAlignment="1">
      <alignment vertical="center" wrapText="1"/>
      <protection/>
    </xf>
    <xf numFmtId="0" fontId="37" fillId="0" borderId="110" xfId="151" applyFill="1" applyBorder="1" applyAlignment="1">
      <alignment vertical="center"/>
      <protection/>
    </xf>
    <xf numFmtId="0" fontId="7" fillId="0" borderId="100" xfId="151" applyFont="1" applyFill="1" applyBorder="1" applyAlignment="1">
      <alignment vertical="center" wrapText="1"/>
      <protection/>
    </xf>
    <xf numFmtId="0" fontId="7" fillId="0" borderId="25" xfId="151" applyFont="1" applyFill="1" applyBorder="1" applyAlignment="1">
      <alignment vertical="center" wrapText="1"/>
      <protection/>
    </xf>
    <xf numFmtId="0" fontId="7" fillId="0" borderId="69" xfId="151" applyFont="1" applyFill="1" applyBorder="1" applyAlignment="1">
      <alignment vertical="center" wrapText="1"/>
      <protection/>
    </xf>
    <xf numFmtId="0" fontId="7" fillId="0" borderId="65" xfId="151" applyFont="1" applyFill="1" applyBorder="1" applyAlignment="1">
      <alignment vertical="center" wrapText="1"/>
      <protection/>
    </xf>
    <xf numFmtId="0" fontId="40" fillId="0" borderId="65" xfId="151" applyFont="1" applyFill="1" applyBorder="1" applyAlignment="1">
      <alignment vertical="center" wrapText="1"/>
      <protection/>
    </xf>
    <xf numFmtId="0" fontId="40" fillId="0" borderId="101" xfId="151" applyFont="1" applyFill="1" applyBorder="1" applyAlignment="1">
      <alignment vertical="center" wrapText="1"/>
      <protection/>
    </xf>
    <xf numFmtId="0" fontId="40" fillId="0" borderId="23" xfId="151" applyFont="1" applyFill="1" applyBorder="1" applyAlignment="1">
      <alignment vertical="center" wrapText="1"/>
      <protection/>
    </xf>
    <xf numFmtId="0" fontId="37" fillId="0" borderId="0" xfId="151" applyFill="1" applyBorder="1" applyAlignment="1">
      <alignment vertical="center"/>
      <protection/>
    </xf>
    <xf numFmtId="0" fontId="56" fillId="0" borderId="0" xfId="151" applyFont="1" applyFill="1" applyBorder="1" applyAlignment="1">
      <alignment vertical="center" wrapText="1"/>
      <protection/>
    </xf>
    <xf numFmtId="0" fontId="56" fillId="0" borderId="0" xfId="151" applyFont="1" applyBorder="1" applyAlignment="1">
      <alignment vertical="center" wrapText="1"/>
      <protection/>
    </xf>
    <xf numFmtId="0" fontId="57" fillId="0" borderId="25" xfId="151" applyFont="1" applyFill="1" applyBorder="1" applyAlignment="1">
      <alignment vertical="center" wrapText="1"/>
      <protection/>
    </xf>
    <xf numFmtId="0" fontId="48" fillId="0" borderId="119" xfId="151" applyFont="1" applyFill="1" applyBorder="1" applyAlignment="1">
      <alignment vertical="center" textRotation="255" wrapText="1"/>
      <protection/>
    </xf>
    <xf numFmtId="0" fontId="37" fillId="0" borderId="23" xfId="151" applyFill="1" applyBorder="1" applyAlignment="1">
      <alignment vertical="center"/>
      <protection/>
    </xf>
    <xf numFmtId="0" fontId="57" fillId="0" borderId="0" xfId="151" applyFont="1" applyFill="1" applyBorder="1" applyAlignment="1">
      <alignment vertical="center" wrapText="1"/>
      <protection/>
    </xf>
    <xf numFmtId="0" fontId="40" fillId="0" borderId="23" xfId="151" applyFont="1" applyBorder="1" applyAlignment="1">
      <alignment vertical="center" wrapText="1"/>
      <protection/>
    </xf>
    <xf numFmtId="0" fontId="37" fillId="0" borderId="25" xfId="151" applyBorder="1" applyAlignment="1">
      <alignment horizontal="center" vertical="center"/>
      <protection/>
    </xf>
    <xf numFmtId="0" fontId="48" fillId="0" borderId="0" xfId="151" applyFont="1" applyFill="1" applyBorder="1" applyAlignment="1">
      <alignment vertical="center" textRotation="255" wrapText="1"/>
      <protection/>
    </xf>
    <xf numFmtId="0" fontId="58" fillId="0" borderId="0" xfId="151" applyFont="1" applyAlignment="1">
      <alignment vertical="center"/>
      <protection/>
    </xf>
    <xf numFmtId="0" fontId="37" fillId="0" borderId="23" xfId="151" applyBorder="1" applyAlignment="1">
      <alignment horizontal="center" vertical="center"/>
      <protection/>
    </xf>
    <xf numFmtId="0" fontId="7" fillId="0" borderId="23" xfId="151" applyFont="1" applyFill="1" applyBorder="1" applyAlignment="1">
      <alignment vertical="center" wrapText="1"/>
      <protection/>
    </xf>
    <xf numFmtId="0" fontId="48" fillId="0" borderId="0" xfId="151" applyFont="1" applyBorder="1" applyAlignment="1">
      <alignment vertical="center" textRotation="255" wrapText="1"/>
      <protection/>
    </xf>
    <xf numFmtId="0" fontId="7" fillId="0" borderId="24" xfId="151" applyFont="1" applyFill="1" applyBorder="1" applyAlignment="1">
      <alignment vertical="center" wrapText="1"/>
      <protection/>
    </xf>
    <xf numFmtId="0" fontId="37" fillId="0" borderId="0" xfId="151" applyFont="1" applyFill="1" applyBorder="1" applyAlignment="1">
      <alignment vertical="center"/>
      <protection/>
    </xf>
    <xf numFmtId="0" fontId="12" fillId="0" borderId="74" xfId="151" applyFont="1" applyBorder="1" applyAlignment="1">
      <alignment horizontal="center" vertical="center" textRotation="255" shrinkToFit="1"/>
      <protection/>
    </xf>
    <xf numFmtId="0" fontId="48" fillId="0" borderId="0" xfId="151" applyFont="1" applyFill="1" applyBorder="1" applyAlignment="1">
      <alignment horizontal="center" vertical="center" textRotation="255" wrapText="1"/>
      <protection/>
    </xf>
    <xf numFmtId="0" fontId="12" fillId="0" borderId="25" xfId="151" applyFont="1" applyBorder="1" applyAlignment="1">
      <alignment horizontal="center" vertical="center" textRotation="255" shrinkToFit="1"/>
      <protection/>
    </xf>
    <xf numFmtId="0" fontId="48" fillId="0" borderId="119" xfId="151" applyFont="1" applyFill="1" applyBorder="1" applyAlignment="1">
      <alignment horizontal="center" vertical="center" textRotation="255" wrapText="1"/>
      <protection/>
    </xf>
    <xf numFmtId="0" fontId="37" fillId="0" borderId="24" xfId="151" applyFill="1" applyBorder="1" applyAlignment="1">
      <alignment vertical="center"/>
      <protection/>
    </xf>
    <xf numFmtId="0" fontId="38" fillId="0" borderId="0" xfId="151" applyFont="1" applyBorder="1" applyAlignment="1">
      <alignment vertical="center" shrinkToFit="1"/>
      <protection/>
    </xf>
    <xf numFmtId="0" fontId="48" fillId="0" borderId="120" xfId="151" applyFont="1" applyFill="1" applyBorder="1" applyAlignment="1">
      <alignment horizontal="center" vertical="center" textRotation="255" wrapText="1"/>
      <protection/>
    </xf>
    <xf numFmtId="0" fontId="48" fillId="0" borderId="22" xfId="151" applyFont="1" applyFill="1" applyBorder="1" applyAlignment="1">
      <alignment horizontal="center" vertical="center" textRotation="255" wrapText="1"/>
      <protection/>
    </xf>
    <xf numFmtId="0" fontId="37" fillId="0" borderId="101" xfId="151" applyFill="1" applyBorder="1" applyAlignment="1">
      <alignment vertical="center"/>
      <protection/>
    </xf>
    <xf numFmtId="0" fontId="40" fillId="0" borderId="84" xfId="151" applyFont="1" applyFill="1" applyBorder="1" applyAlignment="1">
      <alignment vertical="center" wrapText="1"/>
      <protection/>
    </xf>
    <xf numFmtId="0" fontId="7" fillId="0" borderId="84" xfId="151" applyFont="1" applyFill="1" applyBorder="1" applyAlignment="1">
      <alignment vertical="center" wrapText="1"/>
      <protection/>
    </xf>
    <xf numFmtId="0" fontId="7" fillId="0" borderId="104" xfId="151" applyFont="1" applyFill="1" applyBorder="1" applyAlignment="1">
      <alignment vertical="center" wrapText="1"/>
      <protection/>
    </xf>
    <xf numFmtId="0" fontId="37" fillId="0" borderId="101" xfId="151" applyFont="1" applyFill="1" applyBorder="1" applyAlignment="1">
      <alignment vertical="center"/>
      <protection/>
    </xf>
    <xf numFmtId="0" fontId="6" fillId="0" borderId="0" xfId="151" applyFont="1" applyBorder="1" applyAlignment="1">
      <alignment vertical="center" shrinkToFit="1"/>
      <protection/>
    </xf>
    <xf numFmtId="0" fontId="37" fillId="0" borderId="0" xfId="151" applyBorder="1" applyAlignment="1">
      <alignment vertical="center" shrinkToFit="1"/>
      <protection/>
    </xf>
    <xf numFmtId="0" fontId="6" fillId="0" borderId="0" xfId="151" applyFont="1" applyFill="1" applyBorder="1" applyAlignment="1">
      <alignment vertical="center" shrinkToFit="1"/>
      <protection/>
    </xf>
    <xf numFmtId="0" fontId="7" fillId="0" borderId="121" xfId="151" applyFont="1" applyFill="1" applyBorder="1" applyAlignment="1">
      <alignment vertical="center" wrapText="1"/>
      <protection/>
    </xf>
    <xf numFmtId="0" fontId="6" fillId="0" borderId="56" xfId="151" applyFont="1" applyFill="1" applyBorder="1" applyAlignment="1">
      <alignment vertical="center" shrinkToFit="1"/>
      <protection/>
    </xf>
    <xf numFmtId="0" fontId="12" fillId="0" borderId="0" xfId="151" applyFont="1" applyFill="1" applyBorder="1" applyAlignment="1">
      <alignment vertical="center" wrapText="1"/>
      <protection/>
    </xf>
    <xf numFmtId="0" fontId="7" fillId="0" borderId="111" xfId="151" applyFont="1" applyFill="1" applyBorder="1" applyAlignment="1">
      <alignment vertical="center" wrapText="1"/>
      <protection/>
    </xf>
    <xf numFmtId="0" fontId="7" fillId="0" borderId="26" xfId="151" applyFont="1" applyFill="1" applyBorder="1" applyAlignment="1">
      <alignment vertical="center" wrapText="1"/>
      <protection/>
    </xf>
    <xf numFmtId="0" fontId="7" fillId="0" borderId="23" xfId="151" applyFont="1" applyBorder="1" applyAlignment="1">
      <alignment horizontal="center" vertical="center"/>
      <protection/>
    </xf>
    <xf numFmtId="0" fontId="7" fillId="0" borderId="65" xfId="151" applyFont="1" applyBorder="1" applyAlignment="1">
      <alignment horizontal="center" vertical="center"/>
      <protection/>
    </xf>
    <xf numFmtId="0" fontId="7" fillId="0" borderId="0" xfId="151" applyFont="1" applyBorder="1" applyAlignment="1">
      <alignment horizontal="center" vertical="center"/>
      <protection/>
    </xf>
    <xf numFmtId="0" fontId="37" fillId="0" borderId="0" xfId="151" applyFont="1" applyBorder="1" applyAlignment="1">
      <alignment horizontal="center" vertical="center"/>
      <protection/>
    </xf>
    <xf numFmtId="0" fontId="7" fillId="0" borderId="101" xfId="151" applyFont="1" applyBorder="1" applyAlignment="1">
      <alignment horizontal="center" vertical="center"/>
      <protection/>
    </xf>
    <xf numFmtId="0" fontId="7" fillId="0" borderId="25" xfId="151" applyFont="1" applyBorder="1" applyAlignment="1">
      <alignment horizontal="center" vertical="center"/>
      <protection/>
    </xf>
    <xf numFmtId="0" fontId="37" fillId="0" borderId="25" xfId="151" applyFill="1" applyBorder="1" applyAlignment="1">
      <alignment vertical="center"/>
      <protection/>
    </xf>
    <xf numFmtId="0" fontId="37" fillId="0" borderId="119" xfId="151" applyFill="1" applyBorder="1" applyAlignment="1">
      <alignment vertical="center"/>
      <protection/>
    </xf>
    <xf numFmtId="0" fontId="37" fillId="0" borderId="69" xfId="151" applyBorder="1" applyAlignment="1">
      <alignment vertical="center"/>
      <protection/>
    </xf>
    <xf numFmtId="0" fontId="37" fillId="0" borderId="65" xfId="151" applyBorder="1" applyAlignment="1">
      <alignment vertical="center"/>
      <protection/>
    </xf>
    <xf numFmtId="0" fontId="37" fillId="0" borderId="101" xfId="151" applyBorder="1" applyAlignment="1">
      <alignment vertical="center"/>
      <protection/>
    </xf>
    <xf numFmtId="0" fontId="37" fillId="13" borderId="0" xfId="151" applyFill="1" applyAlignment="1">
      <alignment vertical="center"/>
      <protection/>
    </xf>
    <xf numFmtId="0" fontId="37" fillId="13" borderId="119" xfId="151" applyFill="1" applyBorder="1" applyAlignment="1">
      <alignment vertical="center"/>
      <protection/>
    </xf>
    <xf numFmtId="0" fontId="37" fillId="13" borderId="0" xfId="151" applyFill="1" applyBorder="1" applyAlignment="1">
      <alignment vertical="center"/>
      <protection/>
    </xf>
    <xf numFmtId="0" fontId="0" fillId="0" borderId="0" xfId="151" applyFont="1" applyFill="1" applyBorder="1" applyAlignment="1">
      <alignment horizontal="center" vertical="center"/>
      <protection/>
    </xf>
    <xf numFmtId="0" fontId="37" fillId="13" borderId="65" xfId="151" applyFill="1" applyBorder="1" applyAlignment="1">
      <alignment vertical="center"/>
      <protection/>
    </xf>
    <xf numFmtId="0" fontId="7" fillId="0" borderId="101" xfId="151" applyFont="1" applyBorder="1" applyAlignment="1">
      <alignment vertical="center"/>
      <protection/>
    </xf>
    <xf numFmtId="0" fontId="37" fillId="0" borderId="122" xfId="151" applyBorder="1" applyAlignment="1">
      <alignment vertical="center"/>
      <protection/>
    </xf>
    <xf numFmtId="0" fontId="37" fillId="0" borderId="0" xfId="151" applyAlignment="1">
      <alignment horizontal="left" vertical="center"/>
      <protection/>
    </xf>
    <xf numFmtId="0" fontId="37" fillId="0" borderId="123" xfId="151" applyBorder="1" applyAlignment="1">
      <alignment vertical="center"/>
      <protection/>
    </xf>
    <xf numFmtId="0" fontId="37" fillId="0" borderId="69" xfId="151" applyFill="1" applyBorder="1" applyAlignment="1">
      <alignment vertical="center"/>
      <protection/>
    </xf>
    <xf numFmtId="0" fontId="37" fillId="50" borderId="0" xfId="151" applyFill="1" applyBorder="1" applyAlignment="1">
      <alignment horizontal="center" vertical="center"/>
      <protection/>
    </xf>
    <xf numFmtId="0" fontId="37" fillId="0" borderId="74" xfId="151" applyFill="1" applyBorder="1" applyAlignment="1">
      <alignment horizontal="center" vertical="center"/>
      <protection/>
    </xf>
    <xf numFmtId="0" fontId="37" fillId="0" borderId="74" xfId="151" applyBorder="1" applyAlignment="1">
      <alignment vertical="center"/>
      <protection/>
    </xf>
    <xf numFmtId="0" fontId="37" fillId="0" borderId="74" xfId="151" applyBorder="1" applyAlignment="1">
      <alignment horizontal="center" vertical="center"/>
      <protection/>
    </xf>
    <xf numFmtId="0" fontId="7" fillId="0" borderId="56" xfId="151" applyFont="1" applyFill="1" applyBorder="1" applyAlignment="1">
      <alignment vertical="center" wrapText="1"/>
      <protection/>
    </xf>
    <xf numFmtId="0" fontId="7" fillId="0" borderId="78" xfId="151" applyFont="1" applyBorder="1" applyAlignment="1">
      <alignment horizontal="center" vertical="center"/>
      <protection/>
    </xf>
    <xf numFmtId="0" fontId="40" fillId="0" borderId="119" xfId="151" applyFont="1" applyBorder="1" applyAlignment="1">
      <alignment vertical="center"/>
      <protection/>
    </xf>
    <xf numFmtId="0" fontId="40" fillId="0" borderId="65" xfId="151" applyFont="1" applyBorder="1" applyAlignment="1">
      <alignment vertical="center"/>
      <protection/>
    </xf>
    <xf numFmtId="0" fontId="39" fillId="0" borderId="0" xfId="152">
      <alignment/>
      <protection/>
    </xf>
    <xf numFmtId="0" fontId="39" fillId="0" borderId="0" xfId="152" applyNumberFormat="1">
      <alignment/>
      <protection/>
    </xf>
    <xf numFmtId="0" fontId="59" fillId="0" borderId="0" xfId="152" applyNumberFormat="1" applyFont="1" applyAlignment="1">
      <alignment horizontal="right"/>
      <protection/>
    </xf>
    <xf numFmtId="0" fontId="60" fillId="0" borderId="0" xfId="152" applyNumberFormat="1" applyFont="1" applyAlignment="1">
      <alignment vertical="center"/>
      <protection/>
    </xf>
    <xf numFmtId="0" fontId="61" fillId="0" borderId="0" xfId="152" applyNumberFormat="1" applyFont="1" applyAlignment="1">
      <alignment vertical="center"/>
      <protection/>
    </xf>
    <xf numFmtId="0" fontId="39" fillId="0" borderId="124" xfId="152" applyNumberFormat="1" applyBorder="1" applyAlignment="1">
      <alignment vertical="center"/>
      <protection/>
    </xf>
    <xf numFmtId="0" fontId="39" fillId="0" borderId="125" xfId="152" applyNumberFormat="1" applyBorder="1" applyAlignment="1">
      <alignment vertical="center"/>
      <protection/>
    </xf>
    <xf numFmtId="0" fontId="60" fillId="0" borderId="126" xfId="152" applyNumberFormat="1" applyFont="1" applyBorder="1" applyAlignment="1">
      <alignment vertical="center"/>
      <protection/>
    </xf>
    <xf numFmtId="0" fontId="65" fillId="0" borderId="0" xfId="152" applyNumberFormat="1" applyFont="1">
      <alignment/>
      <protection/>
    </xf>
    <xf numFmtId="0" fontId="67" fillId="0" borderId="0" xfId="152" applyNumberFormat="1" applyFont="1">
      <alignment/>
      <protection/>
    </xf>
    <xf numFmtId="0" fontId="0" fillId="0" borderId="0" xfId="142" applyAlignment="1">
      <alignment vertical="center"/>
      <protection/>
    </xf>
    <xf numFmtId="0" fontId="134" fillId="0" borderId="0" xfId="142" applyFont="1" applyAlignment="1">
      <alignment vertical="center"/>
      <protection/>
    </xf>
    <xf numFmtId="0" fontId="135" fillId="0" borderId="0" xfId="142" applyFont="1" applyAlignment="1">
      <alignment vertical="center"/>
      <protection/>
    </xf>
    <xf numFmtId="0" fontId="135" fillId="0" borderId="0" xfId="142" applyFont="1" applyAlignment="1">
      <alignment vertical="top"/>
      <protection/>
    </xf>
    <xf numFmtId="0" fontId="136" fillId="0" borderId="0" xfId="142" applyFont="1" applyAlignment="1">
      <alignment vertical="center"/>
      <protection/>
    </xf>
    <xf numFmtId="0" fontId="52" fillId="0" borderId="0" xfId="149" applyFont="1" applyFill="1" applyBorder="1" applyAlignment="1">
      <alignment horizontal="center" vertical="center"/>
      <protection/>
    </xf>
    <xf numFmtId="0" fontId="51" fillId="0" borderId="127" xfId="149" applyFont="1" applyFill="1" applyBorder="1" applyAlignment="1">
      <alignment horizontal="center" vertical="center"/>
      <protection/>
    </xf>
    <xf numFmtId="0" fontId="51" fillId="0" borderId="128" xfId="149" applyFont="1" applyFill="1" applyBorder="1" applyAlignment="1">
      <alignment horizontal="center" vertical="center"/>
      <protection/>
    </xf>
    <xf numFmtId="0" fontId="12" fillId="0" borderId="129" xfId="149" applyFont="1" applyFill="1" applyBorder="1" applyAlignment="1">
      <alignment horizontal="center" vertical="center"/>
      <protection/>
    </xf>
    <xf numFmtId="0" fontId="12" fillId="0" borderId="130" xfId="149" applyFont="1" applyFill="1" applyBorder="1" applyAlignment="1">
      <alignment horizontal="center" vertical="center"/>
      <protection/>
    </xf>
    <xf numFmtId="0" fontId="0" fillId="0" borderId="131" xfId="149" applyFont="1" applyFill="1" applyBorder="1" applyAlignment="1">
      <alignment horizontal="center" vertical="center"/>
      <protection/>
    </xf>
    <xf numFmtId="0" fontId="0" fillId="0" borderId="132" xfId="149" applyFont="1" applyFill="1" applyBorder="1" applyAlignment="1">
      <alignment horizontal="center" vertical="center"/>
      <protection/>
    </xf>
    <xf numFmtId="0" fontId="6" fillId="0" borderId="132" xfId="149" applyFont="1" applyFill="1" applyBorder="1" applyAlignment="1">
      <alignment horizontal="center" vertical="center"/>
      <protection/>
    </xf>
    <xf numFmtId="0" fontId="0" fillId="0" borderId="130" xfId="149" applyFont="1" applyFill="1" applyBorder="1" applyAlignment="1">
      <alignment horizontal="center" vertical="center"/>
      <protection/>
    </xf>
    <xf numFmtId="0" fontId="0" fillId="0" borderId="133" xfId="149" applyFont="1" applyFill="1" applyBorder="1" applyAlignment="1">
      <alignment vertical="center"/>
      <protection/>
    </xf>
    <xf numFmtId="0" fontId="131" fillId="0" borderId="0" xfId="149" applyFont="1" applyFill="1" applyAlignment="1">
      <alignment vertical="center"/>
      <protection/>
    </xf>
    <xf numFmtId="0" fontId="131" fillId="0" borderId="0" xfId="149" applyFont="1" applyFill="1" applyAlignment="1">
      <alignment horizontal="center" vertical="center"/>
      <protection/>
    </xf>
    <xf numFmtId="0" fontId="4" fillId="0" borderId="0" xfId="149" applyFont="1" applyFill="1" applyAlignment="1">
      <alignment horizontal="center" vertical="center"/>
      <protection/>
    </xf>
    <xf numFmtId="0" fontId="4" fillId="0" borderId="0" xfId="149" applyFont="1" applyFill="1" applyAlignment="1">
      <alignment vertical="center"/>
      <protection/>
    </xf>
    <xf numFmtId="0" fontId="131" fillId="0" borderId="0" xfId="149" applyFont="1" applyFill="1" applyBorder="1" applyAlignment="1">
      <alignment horizontal="center" vertical="center"/>
      <protection/>
    </xf>
    <xf numFmtId="0" fontId="131" fillId="0" borderId="0" xfId="149" applyFont="1" applyFill="1" applyBorder="1" applyAlignment="1">
      <alignment vertical="center"/>
      <protection/>
    </xf>
    <xf numFmtId="0" fontId="131" fillId="0" borderId="0" xfId="143" applyFont="1" applyFill="1" applyAlignment="1">
      <alignment vertical="center"/>
      <protection/>
    </xf>
    <xf numFmtId="0" fontId="131" fillId="0" borderId="0" xfId="143" applyFont="1" applyFill="1" applyBorder="1" applyAlignment="1">
      <alignment vertical="center"/>
      <protection/>
    </xf>
    <xf numFmtId="0" fontId="137" fillId="10" borderId="134" xfId="149" applyFont="1" applyFill="1" applyBorder="1" applyAlignment="1">
      <alignment horizontal="center" vertical="center"/>
      <protection/>
    </xf>
    <xf numFmtId="0" fontId="137" fillId="10" borderId="110" xfId="149" applyFont="1" applyFill="1" applyBorder="1" applyAlignment="1">
      <alignment horizontal="center" vertical="center"/>
      <protection/>
    </xf>
    <xf numFmtId="0" fontId="137" fillId="10" borderId="133" xfId="149" applyFont="1" applyFill="1" applyBorder="1" applyAlignment="1">
      <alignment horizontal="center" vertical="center"/>
      <protection/>
    </xf>
    <xf numFmtId="0" fontId="137" fillId="10" borderId="135" xfId="149" applyFont="1" applyFill="1" applyBorder="1" applyAlignment="1">
      <alignment horizontal="center" vertical="center"/>
      <protection/>
    </xf>
    <xf numFmtId="0" fontId="138" fillId="10" borderId="136" xfId="149" applyFont="1" applyFill="1" applyBorder="1" applyAlignment="1">
      <alignment horizontal="center" vertical="center"/>
      <protection/>
    </xf>
    <xf numFmtId="0" fontId="138" fillId="10" borderId="89" xfId="149" applyFont="1" applyFill="1" applyBorder="1" applyAlignment="1">
      <alignment horizontal="center" vertical="center"/>
      <protection/>
    </xf>
    <xf numFmtId="0" fontId="138" fillId="10" borderId="137" xfId="149" applyFont="1" applyFill="1" applyBorder="1" applyAlignment="1">
      <alignment horizontal="center" vertical="center"/>
      <protection/>
    </xf>
    <xf numFmtId="0" fontId="138" fillId="10" borderId="138" xfId="149" applyFont="1" applyFill="1" applyBorder="1" applyAlignment="1">
      <alignment horizontal="center" vertical="center"/>
      <protection/>
    </xf>
    <xf numFmtId="0" fontId="138" fillId="10" borderId="134" xfId="149" applyFont="1" applyFill="1" applyBorder="1" applyAlignment="1">
      <alignment horizontal="center" vertical="center"/>
      <protection/>
    </xf>
    <xf numFmtId="0" fontId="138" fillId="10" borderId="115" xfId="149" applyFont="1" applyFill="1" applyBorder="1" applyAlignment="1">
      <alignment horizontal="center" vertical="center"/>
      <protection/>
    </xf>
    <xf numFmtId="0" fontId="138" fillId="10" borderId="133" xfId="149" applyFont="1" applyFill="1" applyBorder="1" applyAlignment="1">
      <alignment horizontal="center" vertical="center"/>
      <protection/>
    </xf>
    <xf numFmtId="0" fontId="138" fillId="10" borderId="135" xfId="149" applyFont="1" applyFill="1" applyBorder="1" applyAlignment="1">
      <alignment horizontal="center" vertical="center"/>
      <protection/>
    </xf>
    <xf numFmtId="0" fontId="2" fillId="0" borderId="57" xfId="147" applyFont="1" applyBorder="1" applyAlignment="1">
      <alignment horizontal="center" vertical="center" shrinkToFit="1"/>
      <protection/>
    </xf>
    <xf numFmtId="0" fontId="2" fillId="0" borderId="89" xfId="147" applyFont="1" applyBorder="1" applyAlignment="1">
      <alignment horizontal="center" vertical="center" shrinkToFit="1"/>
      <protection/>
    </xf>
    <xf numFmtId="0" fontId="2" fillId="0" borderId="88" xfId="147" applyFont="1" applyBorder="1" applyAlignment="1">
      <alignment horizontal="center" vertical="center" shrinkToFit="1"/>
      <protection/>
    </xf>
    <xf numFmtId="0" fontId="34" fillId="0" borderId="22" xfId="147" applyFont="1" applyBorder="1" applyAlignment="1">
      <alignment horizontal="center" vertical="center"/>
      <protection/>
    </xf>
    <xf numFmtId="0" fontId="34" fillId="0" borderId="120" xfId="147" applyFont="1" applyBorder="1" applyAlignment="1">
      <alignment horizontal="center" vertical="center"/>
      <protection/>
    </xf>
    <xf numFmtId="0" fontId="34" fillId="0" borderId="79" xfId="147" applyFont="1" applyBorder="1" applyAlignment="1">
      <alignment horizontal="center" vertical="center"/>
      <protection/>
    </xf>
    <xf numFmtId="0" fontId="8" fillId="0" borderId="0" xfId="147" applyFont="1" applyAlignment="1">
      <alignment horizontal="center"/>
      <protection/>
    </xf>
    <xf numFmtId="0" fontId="139" fillId="0" borderId="0" xfId="147" applyFont="1" applyAlignment="1">
      <alignment horizontal="left" vertical="center"/>
      <protection/>
    </xf>
    <xf numFmtId="0" fontId="140" fillId="0" borderId="0" xfId="147" applyFont="1" applyAlignment="1">
      <alignment horizontal="left" vertical="center"/>
      <protection/>
    </xf>
    <xf numFmtId="0" fontId="0" fillId="0" borderId="0" xfId="147" applyAlignment="1">
      <alignment horizontal="left"/>
      <protection/>
    </xf>
    <xf numFmtId="0" fontId="0" fillId="0" borderId="81" xfId="142" applyFont="1" applyFill="1" applyBorder="1" applyAlignment="1">
      <alignment horizontal="left" vertical="top" wrapText="1" shrinkToFit="1"/>
      <protection/>
    </xf>
    <xf numFmtId="0" fontId="0" fillId="0" borderId="61" xfId="142" applyFont="1" applyFill="1" applyBorder="1" applyAlignment="1">
      <alignment horizontal="left" vertical="top" shrinkToFit="1"/>
      <protection/>
    </xf>
    <xf numFmtId="0" fontId="0" fillId="0" borderId="59" xfId="142" applyFont="1" applyFill="1" applyBorder="1" applyAlignment="1">
      <alignment horizontal="center" vertical="center" shrinkToFit="1"/>
      <protection/>
    </xf>
    <xf numFmtId="0" fontId="0" fillId="0" borderId="96" xfId="142" applyFont="1" applyFill="1" applyBorder="1" applyAlignment="1">
      <alignment horizontal="center" vertical="center" shrinkToFit="1"/>
      <protection/>
    </xf>
    <xf numFmtId="0" fontId="16" fillId="0" borderId="51" xfId="106" applyFill="1" applyBorder="1" applyAlignment="1" applyProtection="1">
      <alignment horizontal="center" vertical="center" shrinkToFit="1"/>
      <protection/>
    </xf>
    <xf numFmtId="0" fontId="0" fillId="0" borderId="110" xfId="142" applyFont="1" applyFill="1" applyBorder="1" applyAlignment="1">
      <alignment horizontal="center" vertical="center" shrinkToFit="1"/>
      <protection/>
    </xf>
    <xf numFmtId="0" fontId="0" fillId="0" borderId="98" xfId="142" applyFont="1" applyFill="1" applyBorder="1" applyAlignment="1">
      <alignment horizontal="center" vertical="center" shrinkToFit="1"/>
      <protection/>
    </xf>
    <xf numFmtId="0" fontId="0" fillId="0" borderId="57" xfId="142" applyFont="1" applyFill="1" applyBorder="1" applyAlignment="1">
      <alignment horizontal="center" vertical="center" shrinkToFit="1"/>
      <protection/>
    </xf>
    <xf numFmtId="0" fontId="0" fillId="0" borderId="89" xfId="142" applyFont="1" applyFill="1" applyBorder="1" applyAlignment="1">
      <alignment horizontal="center" vertical="center" shrinkToFit="1"/>
      <protection/>
    </xf>
    <xf numFmtId="0" fontId="0" fillId="0" borderId="57" xfId="142" applyFont="1" applyFill="1" applyBorder="1" applyAlignment="1">
      <alignment horizontal="center" vertical="center" shrinkToFit="1"/>
      <protection/>
    </xf>
    <xf numFmtId="0" fontId="0" fillId="0" borderId="91" xfId="142" applyFont="1" applyFill="1" applyBorder="1" applyAlignment="1">
      <alignment horizontal="center" vertical="center" shrinkToFit="1"/>
      <protection/>
    </xf>
    <xf numFmtId="0" fontId="4" fillId="0" borderId="101" xfId="142" applyFont="1" applyFill="1" applyBorder="1" applyAlignment="1">
      <alignment horizontal="center" vertical="center" wrapText="1" shrinkToFit="1"/>
      <protection/>
    </xf>
    <xf numFmtId="0" fontId="4" fillId="0" borderId="65" xfId="142" applyFont="1" applyFill="1" applyBorder="1" applyAlignment="1">
      <alignment horizontal="center" vertical="center" wrapText="1" shrinkToFit="1"/>
      <protection/>
    </xf>
    <xf numFmtId="0" fontId="4" fillId="0" borderId="23" xfId="142" applyFont="1" applyFill="1" applyBorder="1" applyAlignment="1">
      <alignment horizontal="center" vertical="center" wrapText="1" shrinkToFit="1"/>
      <protection/>
    </xf>
    <xf numFmtId="0" fontId="4" fillId="0" borderId="0" xfId="142" applyFont="1" applyFill="1" applyBorder="1" applyAlignment="1">
      <alignment horizontal="center" vertical="center" wrapText="1" shrinkToFit="1"/>
      <protection/>
    </xf>
    <xf numFmtId="0" fontId="4" fillId="0" borderId="24" xfId="142" applyFont="1" applyFill="1" applyBorder="1" applyAlignment="1">
      <alignment horizontal="center" vertical="center" wrapText="1" shrinkToFit="1"/>
      <protection/>
    </xf>
    <xf numFmtId="0" fontId="4" fillId="0" borderId="119" xfId="142" applyFont="1" applyFill="1" applyBorder="1" applyAlignment="1">
      <alignment horizontal="center" vertical="center" wrapText="1" shrinkToFit="1"/>
      <protection/>
    </xf>
    <xf numFmtId="49" fontId="13" fillId="0" borderId="101" xfId="142" applyNumberFormat="1" applyFont="1" applyFill="1" applyBorder="1" applyAlignment="1">
      <alignment horizontal="center" vertical="center" shrinkToFit="1"/>
      <protection/>
    </xf>
    <xf numFmtId="49" fontId="13" fillId="0" borderId="65" xfId="142" applyNumberFormat="1" applyFont="1" applyFill="1" applyBorder="1" applyAlignment="1">
      <alignment horizontal="center" vertical="center" shrinkToFit="1"/>
      <protection/>
    </xf>
    <xf numFmtId="49" fontId="13" fillId="0" borderId="69" xfId="142" applyNumberFormat="1" applyFont="1" applyFill="1" applyBorder="1" applyAlignment="1">
      <alignment horizontal="center" vertical="center" shrinkToFit="1"/>
      <protection/>
    </xf>
    <xf numFmtId="49" fontId="13" fillId="0" borderId="23" xfId="142" applyNumberFormat="1" applyFont="1" applyFill="1" applyBorder="1" applyAlignment="1">
      <alignment horizontal="center" vertical="center" shrinkToFit="1"/>
      <protection/>
    </xf>
    <xf numFmtId="49" fontId="13" fillId="0" borderId="0" xfId="142" applyNumberFormat="1" applyFont="1" applyFill="1" applyBorder="1" applyAlignment="1">
      <alignment horizontal="center" vertical="center" shrinkToFit="1"/>
      <protection/>
    </xf>
    <xf numFmtId="49" fontId="13" fillId="0" borderId="25" xfId="142" applyNumberFormat="1" applyFont="1" applyFill="1" applyBorder="1" applyAlignment="1">
      <alignment horizontal="center" vertical="center" shrinkToFit="1"/>
      <protection/>
    </xf>
    <xf numFmtId="49" fontId="13" fillId="0" borderId="24" xfId="142" applyNumberFormat="1" applyFont="1" applyFill="1" applyBorder="1" applyAlignment="1">
      <alignment horizontal="center" vertical="center" shrinkToFit="1"/>
      <protection/>
    </xf>
    <xf numFmtId="49" fontId="13" fillId="0" borderId="119" xfId="142" applyNumberFormat="1" applyFont="1" applyFill="1" applyBorder="1" applyAlignment="1">
      <alignment horizontal="center" vertical="center" shrinkToFit="1"/>
      <protection/>
    </xf>
    <xf numFmtId="49" fontId="13" fillId="0" borderId="75" xfId="142" applyNumberFormat="1" applyFont="1" applyFill="1" applyBorder="1" applyAlignment="1">
      <alignment horizontal="center" vertical="center" shrinkToFit="1"/>
      <protection/>
    </xf>
    <xf numFmtId="0" fontId="14" fillId="0" borderId="23" xfId="142" applyFont="1" applyFill="1" applyBorder="1" applyAlignment="1">
      <alignment horizontal="left" vertical="center" wrapText="1" shrinkToFit="1"/>
      <protection/>
    </xf>
    <xf numFmtId="0" fontId="14" fillId="0" borderId="0" xfId="142" applyFont="1" applyFill="1" applyBorder="1" applyAlignment="1">
      <alignment horizontal="left" vertical="center" shrinkToFit="1"/>
      <protection/>
    </xf>
    <xf numFmtId="0" fontId="14" fillId="0" borderId="23" xfId="142" applyFont="1" applyFill="1" applyBorder="1" applyAlignment="1">
      <alignment horizontal="left" vertical="center" shrinkToFit="1"/>
      <protection/>
    </xf>
    <xf numFmtId="0" fontId="4" fillId="0" borderId="81" xfId="142" applyFont="1" applyFill="1" applyBorder="1" applyAlignment="1">
      <alignment horizontal="center" vertical="center" shrinkToFit="1"/>
      <protection/>
    </xf>
    <xf numFmtId="0" fontId="4" fillId="0" borderId="27" xfId="142" applyFont="1" applyFill="1" applyBorder="1" applyAlignment="1">
      <alignment horizontal="center" vertical="center" shrinkToFit="1"/>
      <protection/>
    </xf>
    <xf numFmtId="0" fontId="4" fillId="0" borderId="61" xfId="142" applyFont="1" applyFill="1" applyBorder="1" applyAlignment="1">
      <alignment horizontal="center" vertical="center" shrinkToFit="1"/>
      <protection/>
    </xf>
    <xf numFmtId="0" fontId="4" fillId="0" borderId="59" xfId="143" applyFont="1" applyFill="1" applyBorder="1" applyAlignment="1">
      <alignment horizontal="center" vertical="center" shrinkToFit="1"/>
      <protection/>
    </xf>
    <xf numFmtId="0" fontId="4" fillId="0" borderId="96" xfId="143" applyFont="1" applyFill="1" applyBorder="1" applyAlignment="1">
      <alignment horizontal="center" vertical="center" shrinkToFit="1"/>
      <protection/>
    </xf>
    <xf numFmtId="0" fontId="4" fillId="0" borderId="139" xfId="143" applyFont="1" applyFill="1" applyBorder="1" applyAlignment="1">
      <alignment horizontal="center" vertical="center" shrinkToFit="1"/>
      <protection/>
    </xf>
    <xf numFmtId="0" fontId="4" fillId="51" borderId="62" xfId="143" applyFont="1" applyFill="1" applyBorder="1" applyAlignment="1">
      <alignment horizontal="center" vertical="center" shrinkToFit="1"/>
      <protection/>
    </xf>
    <xf numFmtId="0" fontId="4" fillId="51" borderId="63" xfId="143" applyFont="1" applyFill="1" applyBorder="1" applyAlignment="1">
      <alignment horizontal="center" vertical="center" shrinkToFit="1"/>
      <protection/>
    </xf>
    <xf numFmtId="0" fontId="4" fillId="51" borderId="64" xfId="143" applyFont="1" applyFill="1" applyBorder="1" applyAlignment="1">
      <alignment horizontal="center" vertical="center" shrinkToFit="1"/>
      <protection/>
    </xf>
    <xf numFmtId="0" fontId="4" fillId="0" borderId="57" xfId="143" applyFont="1" applyFill="1" applyBorder="1" applyAlignment="1">
      <alignment horizontal="center" vertical="center" shrinkToFit="1"/>
      <protection/>
    </xf>
    <xf numFmtId="0" fontId="4" fillId="0" borderId="89" xfId="143" applyFont="1" applyFill="1" applyBorder="1" applyAlignment="1">
      <alignment horizontal="center" vertical="center" shrinkToFit="1"/>
      <protection/>
    </xf>
    <xf numFmtId="0" fontId="4" fillId="0" borderId="91" xfId="143" applyFont="1" applyFill="1" applyBorder="1" applyAlignment="1">
      <alignment horizontal="center" vertical="center" shrinkToFit="1"/>
      <protection/>
    </xf>
    <xf numFmtId="0" fontId="4" fillId="0" borderId="57" xfId="142" applyFont="1" applyFill="1" applyBorder="1" applyAlignment="1">
      <alignment horizontal="center" vertical="center" shrinkToFit="1"/>
      <protection/>
    </xf>
    <xf numFmtId="0" fontId="4" fillId="0" borderId="89" xfId="142" applyFont="1" applyFill="1" applyBorder="1" applyAlignment="1">
      <alignment horizontal="center" vertical="center" shrinkToFit="1"/>
      <protection/>
    </xf>
    <xf numFmtId="0" fontId="4" fillId="0" borderId="91" xfId="142" applyFont="1" applyFill="1" applyBorder="1" applyAlignment="1">
      <alignment horizontal="center" vertical="center" shrinkToFit="1"/>
      <protection/>
    </xf>
    <xf numFmtId="0" fontId="4" fillId="0" borderId="62" xfId="142" applyFont="1" applyFill="1" applyBorder="1" applyAlignment="1">
      <alignment horizontal="center" vertical="center" shrinkToFit="1"/>
      <protection/>
    </xf>
    <xf numFmtId="0" fontId="4" fillId="0" borderId="63" xfId="142" applyFont="1" applyFill="1" applyBorder="1" applyAlignment="1">
      <alignment horizontal="center" vertical="center" shrinkToFit="1"/>
      <protection/>
    </xf>
    <xf numFmtId="0" fontId="4" fillId="0" borderId="64" xfId="142" applyFont="1" applyFill="1" applyBorder="1" applyAlignment="1">
      <alignment horizontal="center" vertical="center" shrinkToFit="1"/>
      <protection/>
    </xf>
    <xf numFmtId="0" fontId="0" fillId="51" borderId="81" xfId="142" applyFont="1" applyFill="1" applyBorder="1" applyAlignment="1">
      <alignment horizontal="center" vertical="center" shrinkToFit="1"/>
      <protection/>
    </xf>
    <xf numFmtId="0" fontId="0" fillId="51" borderId="27" xfId="142" applyFont="1" applyFill="1" applyBorder="1" applyAlignment="1">
      <alignment horizontal="center" vertical="center" shrinkToFit="1"/>
      <protection/>
    </xf>
    <xf numFmtId="0" fontId="0" fillId="51" borderId="61" xfId="142" applyFont="1" applyFill="1" applyBorder="1" applyAlignment="1">
      <alignment horizontal="center" vertical="center" shrinkToFit="1"/>
      <protection/>
    </xf>
    <xf numFmtId="0" fontId="4" fillId="51" borderId="59" xfId="143" applyFont="1" applyFill="1" applyBorder="1" applyAlignment="1">
      <alignment horizontal="center" vertical="center" shrinkToFit="1"/>
      <protection/>
    </xf>
    <xf numFmtId="0" fontId="4" fillId="51" borderId="96" xfId="143" applyFont="1" applyFill="1" applyBorder="1" applyAlignment="1">
      <alignment horizontal="center" vertical="center" shrinkToFit="1"/>
      <protection/>
    </xf>
    <xf numFmtId="0" fontId="4" fillId="51" borderId="139" xfId="143" applyFont="1" applyFill="1" applyBorder="1" applyAlignment="1">
      <alignment horizontal="center" vertical="center" shrinkToFit="1"/>
      <protection/>
    </xf>
    <xf numFmtId="0" fontId="4" fillId="0" borderId="140" xfId="142" applyFont="1" applyFill="1" applyBorder="1" applyAlignment="1">
      <alignment horizontal="center" vertical="center" shrinkToFit="1"/>
      <protection/>
    </xf>
    <xf numFmtId="0" fontId="4" fillId="0" borderId="42" xfId="142" applyFont="1" applyFill="1" applyBorder="1" applyAlignment="1">
      <alignment horizontal="center" vertical="center" shrinkToFit="1"/>
      <protection/>
    </xf>
    <xf numFmtId="0" fontId="4" fillId="0" borderId="83" xfId="142" applyFont="1" applyFill="1" applyBorder="1" applyAlignment="1">
      <alignment horizontal="center" vertical="center" shrinkToFit="1"/>
      <protection/>
    </xf>
    <xf numFmtId="0" fontId="4" fillId="0" borderId="60" xfId="142" applyFont="1" applyFill="1" applyBorder="1" applyAlignment="1">
      <alignment horizontal="center" vertical="center" shrinkToFit="1"/>
      <protection/>
    </xf>
    <xf numFmtId="0" fontId="4" fillId="0" borderId="38" xfId="142" applyFont="1" applyFill="1" applyBorder="1" applyAlignment="1">
      <alignment horizontal="center" vertical="center" shrinkToFit="1"/>
      <protection/>
    </xf>
    <xf numFmtId="0" fontId="114" fillId="0" borderId="22" xfId="142" applyFont="1" applyFill="1" applyBorder="1" applyAlignment="1">
      <alignment horizontal="center" vertical="center" shrinkToFit="1"/>
      <protection/>
    </xf>
    <xf numFmtId="0" fontId="114" fillId="0" borderId="120" xfId="142" applyFont="1" applyFill="1" applyBorder="1" applyAlignment="1">
      <alignment horizontal="center" vertical="center" shrinkToFit="1"/>
      <protection/>
    </xf>
    <xf numFmtId="0" fontId="16" fillId="51" borderId="59" xfId="106" applyFill="1" applyBorder="1" applyAlignment="1" applyProtection="1">
      <alignment horizontal="center" vertical="center" shrinkToFit="1"/>
      <protection/>
    </xf>
    <xf numFmtId="0" fontId="0" fillId="51" borderId="96" xfId="143" applyFont="1" applyFill="1" applyBorder="1" applyAlignment="1">
      <alignment horizontal="center" vertical="center" shrinkToFit="1"/>
      <protection/>
    </xf>
    <xf numFmtId="0" fontId="0" fillId="51" borderId="139" xfId="143" applyFont="1" applyFill="1" applyBorder="1" applyAlignment="1">
      <alignment horizontal="center" vertical="center" shrinkToFit="1"/>
      <protection/>
    </xf>
    <xf numFmtId="0" fontId="4" fillId="51" borderId="57" xfId="143" applyFont="1" applyFill="1" applyBorder="1" applyAlignment="1">
      <alignment horizontal="center" vertical="center" shrinkToFit="1"/>
      <protection/>
    </xf>
    <xf numFmtId="0" fontId="4" fillId="51" borderId="89" xfId="143" applyFont="1" applyFill="1" applyBorder="1" applyAlignment="1">
      <alignment horizontal="center" vertical="center" shrinkToFit="1"/>
      <protection/>
    </xf>
    <xf numFmtId="0" fontId="4" fillId="51" borderId="91" xfId="143" applyFont="1" applyFill="1" applyBorder="1" applyAlignment="1">
      <alignment horizontal="center" vertical="center" shrinkToFit="1"/>
      <protection/>
    </xf>
    <xf numFmtId="0" fontId="8" fillId="0" borderId="0" xfId="142" applyFont="1" applyFill="1" applyBorder="1" applyAlignment="1">
      <alignment horizontal="center" vertical="center" textRotation="255" shrinkToFit="1"/>
      <protection/>
    </xf>
    <xf numFmtId="0" fontId="4" fillId="10" borderId="81" xfId="142" applyFont="1" applyFill="1" applyBorder="1" applyAlignment="1">
      <alignment horizontal="center" vertical="center" shrinkToFit="1"/>
      <protection/>
    </xf>
    <xf numFmtId="0" fontId="4" fillId="10" borderId="27" xfId="142" applyFont="1" applyFill="1" applyBorder="1" applyAlignment="1">
      <alignment horizontal="center" vertical="center" shrinkToFit="1"/>
      <protection/>
    </xf>
    <xf numFmtId="0" fontId="0" fillId="10" borderId="59" xfId="143" applyFont="1" applyFill="1" applyBorder="1" applyAlignment="1">
      <alignment horizontal="center" vertical="center" shrinkToFit="1"/>
      <protection/>
    </xf>
    <xf numFmtId="0" fontId="0" fillId="10" borderId="96" xfId="143" applyFont="1" applyFill="1" applyBorder="1" applyAlignment="1">
      <alignment horizontal="center" vertical="center" shrinkToFit="1"/>
      <protection/>
    </xf>
    <xf numFmtId="0" fontId="0" fillId="10" borderId="139" xfId="143" applyFont="1" applyFill="1" applyBorder="1" applyAlignment="1">
      <alignment horizontal="center" vertical="center" shrinkToFit="1"/>
      <protection/>
    </xf>
    <xf numFmtId="0" fontId="4" fillId="0" borderId="101" xfId="142" applyFont="1" applyFill="1" applyBorder="1" applyAlignment="1">
      <alignment horizontal="left" vertical="center" shrinkToFit="1"/>
      <protection/>
    </xf>
    <xf numFmtId="0" fontId="4" fillId="0" borderId="65" xfId="142" applyFont="1" applyFill="1" applyBorder="1" applyAlignment="1">
      <alignment horizontal="left" vertical="center" shrinkToFit="1"/>
      <protection/>
    </xf>
    <xf numFmtId="0" fontId="4" fillId="0" borderId="69" xfId="142" applyFont="1" applyFill="1" applyBorder="1" applyAlignment="1">
      <alignment horizontal="left" vertical="center" shrinkToFit="1"/>
      <protection/>
    </xf>
    <xf numFmtId="0" fontId="0" fillId="10" borderId="57" xfId="143" applyFont="1" applyFill="1" applyBorder="1" applyAlignment="1">
      <alignment horizontal="center" vertical="center" shrinkToFit="1"/>
      <protection/>
    </xf>
    <xf numFmtId="0" fontId="0" fillId="10" borderId="89" xfId="143" applyFont="1" applyFill="1" applyBorder="1" applyAlignment="1">
      <alignment horizontal="center" vertical="center" shrinkToFit="1"/>
      <protection/>
    </xf>
    <xf numFmtId="0" fontId="0" fillId="10" borderId="91" xfId="143" applyFont="1" applyFill="1" applyBorder="1" applyAlignment="1">
      <alignment horizontal="center" vertical="center" shrinkToFit="1"/>
      <protection/>
    </xf>
    <xf numFmtId="0" fontId="4" fillId="0" borderId="50" xfId="142" applyFont="1" applyFill="1" applyBorder="1" applyAlignment="1">
      <alignment horizontal="center" vertical="center" shrinkToFit="1"/>
      <protection/>
    </xf>
    <xf numFmtId="0" fontId="4" fillId="0" borderId="52" xfId="142" applyFont="1" applyFill="1" applyBorder="1" applyAlignment="1">
      <alignment horizontal="center" vertical="center" shrinkToFit="1"/>
      <protection/>
    </xf>
    <xf numFmtId="0" fontId="4" fillId="0" borderId="88" xfId="142" applyFont="1" applyFill="1" applyBorder="1" applyAlignment="1">
      <alignment horizontal="center" vertical="center" shrinkToFit="1"/>
      <protection/>
    </xf>
    <xf numFmtId="0" fontId="4" fillId="0" borderId="46" xfId="142" applyFont="1" applyFill="1" applyBorder="1" applyAlignment="1">
      <alignment horizontal="center" vertical="center" shrinkToFit="1"/>
      <protection/>
    </xf>
    <xf numFmtId="0" fontId="4" fillId="0" borderId="79" xfId="142" applyFont="1" applyFill="1" applyBorder="1" applyAlignment="1">
      <alignment horizontal="center" vertical="center" shrinkToFit="1"/>
      <protection/>
    </xf>
    <xf numFmtId="0" fontId="4" fillId="10" borderId="62" xfId="142" applyFont="1" applyFill="1" applyBorder="1" applyAlignment="1">
      <alignment horizontal="center" vertical="center" shrinkToFit="1"/>
      <protection/>
    </xf>
    <xf numFmtId="0" fontId="4" fillId="10" borderId="63" xfId="142" applyFont="1" applyFill="1" applyBorder="1" applyAlignment="1">
      <alignment horizontal="center" vertical="center" shrinkToFit="1"/>
      <protection/>
    </xf>
    <xf numFmtId="0" fontId="4" fillId="10" borderId="64" xfId="142" applyFont="1" applyFill="1" applyBorder="1" applyAlignment="1">
      <alignment horizontal="center" vertical="center" shrinkToFit="1"/>
      <protection/>
    </xf>
    <xf numFmtId="0" fontId="4" fillId="0" borderId="141" xfId="142" applyFont="1" applyFill="1" applyBorder="1" applyAlignment="1">
      <alignment horizontal="center" vertical="center" shrinkToFit="1"/>
      <protection/>
    </xf>
    <xf numFmtId="0" fontId="4" fillId="0" borderId="30" xfId="142" applyFont="1" applyFill="1" applyBorder="1" applyAlignment="1">
      <alignment horizontal="center" vertical="center" shrinkToFit="1"/>
      <protection/>
    </xf>
    <xf numFmtId="0" fontId="4" fillId="0" borderId="142" xfId="142" applyFont="1" applyFill="1" applyBorder="1" applyAlignment="1">
      <alignment horizontal="center" vertical="center" shrinkToFit="1"/>
      <protection/>
    </xf>
    <xf numFmtId="0" fontId="4" fillId="0" borderId="143" xfId="142" applyFont="1" applyFill="1" applyBorder="1" applyAlignment="1">
      <alignment horizontal="center" vertical="center" shrinkToFit="1"/>
      <protection/>
    </xf>
    <xf numFmtId="0" fontId="4" fillId="0" borderId="144" xfId="142" applyFont="1" applyFill="1" applyBorder="1" applyAlignment="1">
      <alignment horizontal="center" vertical="center" shrinkToFit="1"/>
      <protection/>
    </xf>
    <xf numFmtId="0" fontId="4" fillId="0" borderId="145" xfId="142" applyFont="1" applyFill="1" applyBorder="1" applyAlignment="1">
      <alignment horizontal="center" vertical="center" shrinkToFit="1"/>
      <protection/>
    </xf>
    <xf numFmtId="0" fontId="4" fillId="0" borderId="146" xfId="142" applyFont="1" applyFill="1" applyBorder="1" applyAlignment="1">
      <alignment horizontal="center" vertical="center" shrinkToFit="1"/>
      <protection/>
    </xf>
    <xf numFmtId="0" fontId="4" fillId="0" borderId="147" xfId="142" applyFont="1" applyFill="1" applyBorder="1" applyAlignment="1">
      <alignment horizontal="center" vertical="center" shrinkToFit="1"/>
      <protection/>
    </xf>
    <xf numFmtId="0" fontId="4" fillId="0" borderId="148" xfId="142" applyFont="1" applyFill="1" applyBorder="1" applyAlignment="1">
      <alignment horizontal="center" vertical="center" shrinkToFit="1"/>
      <protection/>
    </xf>
    <xf numFmtId="0" fontId="4" fillId="0" borderId="149" xfId="142" applyFont="1" applyFill="1" applyBorder="1" applyAlignment="1">
      <alignment horizontal="center" vertical="center" shrinkToFit="1"/>
      <protection/>
    </xf>
    <xf numFmtId="0" fontId="114" fillId="0" borderId="46" xfId="142" applyFont="1" applyFill="1" applyBorder="1" applyAlignment="1">
      <alignment horizontal="center" vertical="center" shrinkToFit="1"/>
      <protection/>
    </xf>
    <xf numFmtId="0" fontId="114" fillId="0" borderId="79" xfId="142" applyFont="1" applyFill="1" applyBorder="1" applyAlignment="1">
      <alignment horizontal="center" vertical="center" shrinkToFit="1"/>
      <protection/>
    </xf>
    <xf numFmtId="0" fontId="114" fillId="0" borderId="23" xfId="142" applyFont="1" applyFill="1" applyBorder="1" applyAlignment="1">
      <alignment horizontal="left" vertical="top" shrinkToFit="1"/>
      <protection/>
    </xf>
    <xf numFmtId="0" fontId="114" fillId="0" borderId="0" xfId="142" applyFont="1" applyFill="1" applyBorder="1" applyAlignment="1">
      <alignment horizontal="left" vertical="top" shrinkToFit="1"/>
      <protection/>
    </xf>
    <xf numFmtId="0" fontId="114" fillId="0" borderId="25" xfId="142" applyFont="1" applyFill="1" applyBorder="1" applyAlignment="1">
      <alignment horizontal="left" vertical="top" shrinkToFit="1"/>
      <protection/>
    </xf>
    <xf numFmtId="0" fontId="114" fillId="0" borderId="24" xfId="142" applyFont="1" applyFill="1" applyBorder="1" applyAlignment="1">
      <alignment horizontal="left" vertical="top" shrinkToFit="1"/>
      <protection/>
    </xf>
    <xf numFmtId="0" fontId="114" fillId="0" borderId="119" xfId="142" applyFont="1" applyFill="1" applyBorder="1" applyAlignment="1">
      <alignment horizontal="left" vertical="top" shrinkToFit="1"/>
      <protection/>
    </xf>
    <xf numFmtId="0" fontId="114" fillId="0" borderId="75" xfId="142" applyFont="1" applyFill="1" applyBorder="1" applyAlignment="1">
      <alignment horizontal="left" vertical="top" shrinkToFit="1"/>
      <protection/>
    </xf>
    <xf numFmtId="0" fontId="4" fillId="0" borderId="59" xfId="142" applyFont="1" applyFill="1" applyBorder="1" applyAlignment="1">
      <alignment horizontal="center" vertical="center" shrinkToFit="1"/>
      <protection/>
    </xf>
    <xf numFmtId="0" fontId="4" fillId="0" borderId="95" xfId="142" applyFont="1" applyFill="1" applyBorder="1" applyAlignment="1">
      <alignment horizontal="center" vertical="center" shrinkToFit="1"/>
      <protection/>
    </xf>
    <xf numFmtId="0" fontId="4" fillId="0" borderId="34" xfId="142" applyFont="1" applyFill="1" applyBorder="1" applyAlignment="1">
      <alignment horizontal="center" vertical="center" shrinkToFit="1"/>
      <protection/>
    </xf>
    <xf numFmtId="0" fontId="4" fillId="0" borderId="35" xfId="142" applyFont="1" applyFill="1" applyBorder="1" applyAlignment="1">
      <alignment horizontal="center" vertical="center" shrinkToFit="1"/>
      <protection/>
    </xf>
    <xf numFmtId="0" fontId="4" fillId="0" borderId="48" xfId="142" applyFont="1" applyFill="1" applyBorder="1" applyAlignment="1">
      <alignment horizontal="center" vertical="center" shrinkToFit="1"/>
      <protection/>
    </xf>
    <xf numFmtId="0" fontId="4" fillId="0" borderId="58" xfId="142" applyFont="1" applyFill="1" applyBorder="1" applyAlignment="1">
      <alignment horizontal="center" vertical="center" shrinkToFit="1"/>
      <protection/>
    </xf>
    <xf numFmtId="0" fontId="121" fillId="0" borderId="65" xfId="142" applyFont="1" applyFill="1" applyBorder="1" applyAlignment="1">
      <alignment horizontal="left" vertical="center" shrinkToFit="1"/>
      <protection/>
    </xf>
    <xf numFmtId="0" fontId="4" fillId="0" borderId="39" xfId="142" applyFont="1" applyFill="1" applyBorder="1" applyAlignment="1">
      <alignment horizontal="center" vertical="center" shrinkToFit="1"/>
      <protection/>
    </xf>
    <xf numFmtId="0" fontId="114" fillId="0" borderId="57" xfId="142" applyFont="1" applyFill="1" applyBorder="1" applyAlignment="1">
      <alignment horizontal="center" vertical="center" shrinkToFit="1"/>
      <protection/>
    </xf>
    <xf numFmtId="0" fontId="114" fillId="0" borderId="88" xfId="142" applyFont="1" applyFill="1" applyBorder="1" applyAlignment="1">
      <alignment horizontal="center" vertical="center" shrinkToFit="1"/>
      <protection/>
    </xf>
    <xf numFmtId="0" fontId="141" fillId="0" borderId="0" xfId="142" applyFont="1" applyFill="1" applyBorder="1" applyAlignment="1">
      <alignment horizontal="center" vertical="center" shrinkToFit="1"/>
      <protection/>
    </xf>
    <xf numFmtId="0" fontId="120" fillId="0" borderId="110" xfId="142" applyFont="1" applyFill="1" applyBorder="1" applyAlignment="1">
      <alignment horizontal="center" shrinkToFit="1"/>
      <protection/>
    </xf>
    <xf numFmtId="0" fontId="120" fillId="0" borderId="89" xfId="142" applyFont="1" applyFill="1" applyBorder="1" applyAlignment="1">
      <alignment horizontal="center" shrinkToFit="1"/>
      <protection/>
    </xf>
    <xf numFmtId="0" fontId="4" fillId="0" borderId="43" xfId="142" applyFont="1" applyFill="1" applyBorder="1" applyAlignment="1">
      <alignment horizontal="center" vertical="center" shrinkToFit="1"/>
      <protection/>
    </xf>
    <xf numFmtId="0" fontId="126" fillId="0" borderId="65" xfId="143" applyNumberFormat="1" applyFont="1" applyFill="1" applyBorder="1" applyAlignment="1">
      <alignment horizontal="left" vertical="top" wrapText="1"/>
      <protection/>
    </xf>
    <xf numFmtId="0" fontId="49" fillId="0" borderId="90" xfId="143" applyNumberFormat="1" applyFont="1" applyFill="1" applyBorder="1" applyAlignment="1">
      <alignment horizontal="center" vertical="center"/>
      <protection/>
    </xf>
    <xf numFmtId="0" fontId="49" fillId="0" borderId="89" xfId="143" applyNumberFormat="1" applyFont="1" applyFill="1" applyBorder="1" applyAlignment="1">
      <alignment horizontal="center" vertical="center"/>
      <protection/>
    </xf>
    <xf numFmtId="0" fontId="49" fillId="0" borderId="88" xfId="143" applyNumberFormat="1" applyFont="1" applyFill="1" applyBorder="1" applyAlignment="1">
      <alignment horizontal="center" vertical="center"/>
      <protection/>
    </xf>
    <xf numFmtId="0" fontId="49" fillId="0" borderId="92" xfId="143" applyNumberFormat="1" applyFont="1" applyFill="1" applyBorder="1" applyAlignment="1">
      <alignment horizontal="center" vertical="center"/>
      <protection/>
    </xf>
    <xf numFmtId="0" fontId="13" fillId="0" borderId="97" xfId="143" applyNumberFormat="1" applyFont="1" applyFill="1" applyBorder="1" applyAlignment="1">
      <alignment horizontal="center" vertical="center"/>
      <protection/>
    </xf>
    <xf numFmtId="0" fontId="13" fillId="0" borderId="96" xfId="143" applyNumberFormat="1" applyFont="1" applyFill="1" applyBorder="1" applyAlignment="1">
      <alignment horizontal="center" vertical="center"/>
      <protection/>
    </xf>
    <xf numFmtId="0" fontId="13" fillId="0" borderId="139" xfId="143" applyNumberFormat="1" applyFont="1" applyFill="1" applyBorder="1" applyAlignment="1">
      <alignment horizontal="center" vertical="center"/>
      <protection/>
    </xf>
    <xf numFmtId="0" fontId="4" fillId="0" borderId="78" xfId="143" applyNumberFormat="1" applyFont="1" applyFill="1" applyBorder="1" applyAlignment="1">
      <alignment horizontal="center" vertical="center"/>
      <protection/>
    </xf>
    <xf numFmtId="0" fontId="4" fillId="0" borderId="47" xfId="143" applyNumberFormat="1" applyFont="1" applyFill="1" applyBorder="1" applyAlignment="1">
      <alignment horizontal="center" vertical="center"/>
      <protection/>
    </xf>
    <xf numFmtId="0" fontId="22" fillId="0" borderId="0" xfId="107" applyNumberFormat="1" applyFill="1" applyAlignment="1" applyProtection="1">
      <alignment horizontal="left" vertical="center"/>
      <protection/>
    </xf>
    <xf numFmtId="0" fontId="9" fillId="0" borderId="0" xfId="143" applyNumberFormat="1" applyFont="1" applyFill="1" applyAlignment="1">
      <alignment horizontal="left" vertical="center"/>
      <protection/>
    </xf>
    <xf numFmtId="0" fontId="0" fillId="0" borderId="0" xfId="143" applyNumberFormat="1" applyFont="1" applyAlignment="1">
      <alignment horizontal="center" vertical="center" shrinkToFit="1"/>
      <protection/>
    </xf>
    <xf numFmtId="0" fontId="0" fillId="58" borderId="38" xfId="143" applyNumberFormat="1" applyFont="1" applyFill="1" applyBorder="1" applyAlignment="1">
      <alignment horizontal="center" vertical="center" shrinkToFit="1"/>
      <protection/>
    </xf>
    <xf numFmtId="0" fontId="10" fillId="58" borderId="150" xfId="143" applyNumberFormat="1" applyFont="1" applyFill="1" applyBorder="1" applyAlignment="1">
      <alignment horizontal="center" vertical="center" shrinkToFit="1"/>
      <protection/>
    </xf>
    <xf numFmtId="0" fontId="10" fillId="58" borderId="52" xfId="143" applyNumberFormat="1" applyFont="1" applyFill="1" applyBorder="1" applyAlignment="1">
      <alignment horizontal="center" vertical="center" shrinkToFit="1"/>
      <protection/>
    </xf>
    <xf numFmtId="0" fontId="13" fillId="58" borderId="38" xfId="143" applyNumberFormat="1" applyFont="1" applyFill="1" applyBorder="1" applyAlignment="1">
      <alignment horizontal="center" vertical="center" shrinkToFit="1"/>
      <protection/>
    </xf>
    <xf numFmtId="0" fontId="0" fillId="0" borderId="150" xfId="143" applyNumberFormat="1" applyFont="1" applyFill="1" applyBorder="1" applyAlignment="1">
      <alignment horizontal="center" vertical="center" shrinkToFit="1"/>
      <protection/>
    </xf>
    <xf numFmtId="0" fontId="0" fillId="0" borderId="52" xfId="143" applyNumberFormat="1" applyFont="1" applyFill="1" applyBorder="1" applyAlignment="1">
      <alignment horizontal="center" vertical="center" shrinkToFit="1"/>
      <protection/>
    </xf>
    <xf numFmtId="0" fontId="0" fillId="50" borderId="150" xfId="143" applyNumberFormat="1" applyFont="1" applyFill="1" applyBorder="1" applyAlignment="1">
      <alignment horizontal="center" vertical="center" shrinkToFit="1"/>
      <protection/>
    </xf>
    <xf numFmtId="0" fontId="0" fillId="50" borderId="52" xfId="143" applyNumberFormat="1" applyFont="1" applyFill="1" applyBorder="1" applyAlignment="1">
      <alignment horizontal="center" vertical="center" shrinkToFit="1"/>
      <protection/>
    </xf>
    <xf numFmtId="0" fontId="0" fillId="0" borderId="38" xfId="143" applyNumberFormat="1" applyFont="1" applyBorder="1" applyAlignment="1">
      <alignment horizontal="center" vertical="center" shrinkToFit="1"/>
      <protection/>
    </xf>
    <xf numFmtId="0" fontId="10" fillId="0" borderId="150" xfId="143" applyNumberFormat="1" applyFont="1" applyBorder="1" applyAlignment="1">
      <alignment horizontal="center" vertical="center" shrinkToFit="1"/>
      <protection/>
    </xf>
    <xf numFmtId="0" fontId="10" fillId="0" borderId="52" xfId="143" applyNumberFormat="1" applyFont="1" applyBorder="1" applyAlignment="1">
      <alignment horizontal="center" vertical="center" shrinkToFit="1"/>
      <protection/>
    </xf>
    <xf numFmtId="0" fontId="13" fillId="0" borderId="38" xfId="143" applyNumberFormat="1" applyFont="1" applyFill="1" applyBorder="1" applyAlignment="1">
      <alignment horizontal="center" vertical="center" shrinkToFit="1"/>
      <protection/>
    </xf>
    <xf numFmtId="0" fontId="0" fillId="0" borderId="103" xfId="143" applyNumberFormat="1" applyFont="1" applyFill="1" applyBorder="1" applyAlignment="1">
      <alignment horizontal="center" vertical="center" shrinkToFit="1"/>
      <protection/>
    </xf>
    <xf numFmtId="0" fontId="0" fillId="0" borderId="109" xfId="143" applyNumberFormat="1" applyFont="1" applyFill="1" applyBorder="1" applyAlignment="1">
      <alignment horizontal="center" vertical="center" shrinkToFit="1"/>
      <protection/>
    </xf>
    <xf numFmtId="0" fontId="0" fillId="58" borderId="151" xfId="143" applyNumberFormat="1" applyFont="1" applyFill="1" applyBorder="1" applyAlignment="1">
      <alignment horizontal="center" vertical="center" shrinkToFit="1"/>
      <protection/>
    </xf>
    <xf numFmtId="0" fontId="0" fillId="58" borderId="51" xfId="143" applyNumberFormat="1" applyFont="1" applyFill="1" applyBorder="1" applyAlignment="1">
      <alignment horizontal="center" vertical="center" shrinkToFit="1"/>
      <protection/>
    </xf>
    <xf numFmtId="0" fontId="0" fillId="58" borderId="84" xfId="143" applyNumberFormat="1" applyFont="1" applyFill="1" applyBorder="1" applyAlignment="1">
      <alignment horizontal="center" vertical="center" shrinkToFit="1"/>
      <protection/>
    </xf>
    <xf numFmtId="0" fontId="0" fillId="58" borderId="103" xfId="143" applyNumberFormat="1" applyFont="1" applyFill="1" applyBorder="1" applyAlignment="1">
      <alignment horizontal="center" vertical="center" shrinkToFit="1"/>
      <protection/>
    </xf>
    <xf numFmtId="0" fontId="0" fillId="58" borderId="152" xfId="143" applyNumberFormat="1" applyFont="1" applyFill="1" applyBorder="1" applyAlignment="1">
      <alignment horizontal="center" vertical="center" shrinkToFit="1"/>
      <protection/>
    </xf>
    <xf numFmtId="0" fontId="0" fillId="58" borderId="153" xfId="143" applyNumberFormat="1" applyFont="1" applyFill="1" applyBorder="1" applyAlignment="1">
      <alignment horizontal="center" vertical="center" shrinkToFit="1"/>
      <protection/>
    </xf>
    <xf numFmtId="0" fontId="0" fillId="58" borderId="154" xfId="143" applyNumberFormat="1" applyFont="1" applyFill="1" applyBorder="1" applyAlignment="1">
      <alignment horizontal="center" vertical="center" shrinkToFit="1"/>
      <protection/>
    </xf>
    <xf numFmtId="0" fontId="0" fillId="58" borderId="155" xfId="143" applyNumberFormat="1" applyFont="1" applyFill="1" applyBorder="1" applyAlignment="1">
      <alignment horizontal="center" vertical="center" shrinkToFit="1"/>
      <protection/>
    </xf>
    <xf numFmtId="0" fontId="0" fillId="58" borderId="156" xfId="143" applyNumberFormat="1" applyFont="1" applyFill="1" applyBorder="1" applyAlignment="1">
      <alignment horizontal="center" vertical="center" shrinkToFit="1"/>
      <protection/>
    </xf>
    <xf numFmtId="0" fontId="0" fillId="58" borderId="157" xfId="143" applyNumberFormat="1" applyFont="1" applyFill="1" applyBorder="1" applyAlignment="1">
      <alignment horizontal="center" vertical="center" shrinkToFit="1"/>
      <protection/>
    </xf>
    <xf numFmtId="0" fontId="13" fillId="59" borderId="38" xfId="143" applyNumberFormat="1" applyFont="1" applyFill="1" applyBorder="1" applyAlignment="1">
      <alignment horizontal="center" vertical="center" shrinkToFit="1"/>
      <protection/>
    </xf>
    <xf numFmtId="0" fontId="0" fillId="58" borderId="109" xfId="143" applyNumberFormat="1" applyFont="1" applyFill="1" applyBorder="1" applyAlignment="1">
      <alignment horizontal="center" vertical="center" shrinkToFit="1"/>
      <protection/>
    </xf>
    <xf numFmtId="0" fontId="0" fillId="58" borderId="150" xfId="143" applyNumberFormat="1" applyFont="1" applyFill="1" applyBorder="1" applyAlignment="1">
      <alignment horizontal="center" vertical="center" shrinkToFit="1"/>
      <protection/>
    </xf>
    <xf numFmtId="0" fontId="0" fillId="58" borderId="52" xfId="143" applyNumberFormat="1" applyFont="1" applyFill="1" applyBorder="1" applyAlignment="1">
      <alignment horizontal="center" vertical="center" shrinkToFit="1"/>
      <protection/>
    </xf>
    <xf numFmtId="0" fontId="13" fillId="10" borderId="38" xfId="143" applyNumberFormat="1" applyFont="1" applyFill="1" applyBorder="1" applyAlignment="1">
      <alignment horizontal="center" vertical="center" shrinkToFit="1"/>
      <protection/>
    </xf>
    <xf numFmtId="0" fontId="0" fillId="59" borderId="151" xfId="143" applyNumberFormat="1" applyFont="1" applyFill="1" applyBorder="1" applyAlignment="1">
      <alignment horizontal="center" vertical="center" shrinkToFit="1"/>
      <protection/>
    </xf>
    <xf numFmtId="0" fontId="0" fillId="59" borderId="51" xfId="143" applyNumberFormat="1" applyFont="1" applyFill="1" applyBorder="1" applyAlignment="1">
      <alignment horizontal="center" vertical="center" shrinkToFit="1"/>
      <protection/>
    </xf>
    <xf numFmtId="0" fontId="0" fillId="0" borderId="151" xfId="143" applyNumberFormat="1" applyFont="1" applyFill="1" applyBorder="1" applyAlignment="1">
      <alignment horizontal="center" vertical="center" shrinkToFit="1"/>
      <protection/>
    </xf>
    <xf numFmtId="0" fontId="0" fillId="0" borderId="84" xfId="143" applyNumberFormat="1" applyFont="1" applyFill="1" applyBorder="1" applyAlignment="1">
      <alignment horizontal="center" vertical="center" shrinkToFit="1"/>
      <protection/>
    </xf>
    <xf numFmtId="0" fontId="0" fillId="0" borderId="152" xfId="143" applyNumberFormat="1" applyFont="1" applyFill="1" applyBorder="1" applyAlignment="1">
      <alignment horizontal="center" vertical="center" shrinkToFit="1"/>
      <protection/>
    </xf>
    <xf numFmtId="0" fontId="0" fillId="0" borderId="153" xfId="143" applyNumberFormat="1" applyFont="1" applyFill="1" applyBorder="1" applyAlignment="1">
      <alignment horizontal="center" vertical="center" shrinkToFit="1"/>
      <protection/>
    </xf>
    <xf numFmtId="0" fontId="0" fillId="0" borderId="154" xfId="143" applyNumberFormat="1" applyFont="1" applyFill="1" applyBorder="1" applyAlignment="1">
      <alignment horizontal="center" vertical="center" shrinkToFit="1"/>
      <protection/>
    </xf>
    <xf numFmtId="0" fontId="0" fillId="0" borderId="155" xfId="143" applyNumberFormat="1" applyFont="1" applyFill="1" applyBorder="1" applyAlignment="1">
      <alignment horizontal="center" vertical="center" shrinkToFit="1"/>
      <protection/>
    </xf>
    <xf numFmtId="0" fontId="0" fillId="0" borderId="156" xfId="143" applyNumberFormat="1" applyFont="1" applyFill="1" applyBorder="1" applyAlignment="1">
      <alignment horizontal="center" vertical="center" shrinkToFit="1"/>
      <protection/>
    </xf>
    <xf numFmtId="0" fontId="0" fillId="0" borderId="157" xfId="143" applyNumberFormat="1" applyFont="1" applyFill="1" applyBorder="1" applyAlignment="1">
      <alignment horizontal="center" vertical="center" shrinkToFit="1"/>
      <protection/>
    </xf>
    <xf numFmtId="0" fontId="0" fillId="0" borderId="51" xfId="143" applyNumberFormat="1" applyFont="1" applyFill="1" applyBorder="1" applyAlignment="1">
      <alignment horizontal="center" vertical="center" shrinkToFit="1"/>
      <protection/>
    </xf>
    <xf numFmtId="0" fontId="0" fillId="10" borderId="151" xfId="143" applyNumberFormat="1" applyFont="1" applyFill="1" applyBorder="1" applyAlignment="1">
      <alignment horizontal="center" vertical="center" shrinkToFit="1"/>
      <protection/>
    </xf>
    <xf numFmtId="0" fontId="0" fillId="10" borderId="51" xfId="143" applyNumberFormat="1" applyFont="1" applyFill="1" applyBorder="1" applyAlignment="1">
      <alignment horizontal="center" vertical="center" shrinkToFit="1"/>
      <protection/>
    </xf>
    <xf numFmtId="0" fontId="0" fillId="0" borderId="38" xfId="143" applyNumberFormat="1" applyFont="1" applyFill="1" applyBorder="1" applyAlignment="1">
      <alignment horizontal="center" vertical="center" shrinkToFit="1"/>
      <protection/>
    </xf>
    <xf numFmtId="0" fontId="0" fillId="59" borderId="150" xfId="143" applyNumberFormat="1" applyFont="1" applyFill="1" applyBorder="1" applyAlignment="1">
      <alignment horizontal="center" vertical="center" shrinkToFit="1"/>
      <protection/>
    </xf>
    <xf numFmtId="0" fontId="0" fillId="59" borderId="52" xfId="143" applyNumberFormat="1" applyFont="1" applyFill="1" applyBorder="1" applyAlignment="1">
      <alignment horizontal="center" vertical="center" shrinkToFit="1"/>
      <protection/>
    </xf>
    <xf numFmtId="0" fontId="0" fillId="10" borderId="150" xfId="143" applyNumberFormat="1" applyFont="1" applyFill="1" applyBorder="1" applyAlignment="1">
      <alignment horizontal="center" vertical="center" shrinkToFit="1"/>
      <protection/>
    </xf>
    <xf numFmtId="0" fontId="0" fillId="10" borderId="52" xfId="143" applyNumberFormat="1" applyFont="1" applyFill="1" applyBorder="1" applyAlignment="1">
      <alignment horizontal="center" vertical="center" shrinkToFit="1"/>
      <protection/>
    </xf>
    <xf numFmtId="0" fontId="0" fillId="0" borderId="150" xfId="143" applyNumberFormat="1" applyFont="1" applyFill="1" applyBorder="1" applyAlignment="1">
      <alignment horizontal="center" vertical="center" shrinkToFit="1"/>
      <protection/>
    </xf>
    <xf numFmtId="0" fontId="0" fillId="58" borderId="57" xfId="143" applyNumberFormat="1" applyFont="1" applyFill="1" applyBorder="1" applyAlignment="1">
      <alignment horizontal="center" vertical="center" shrinkToFit="1"/>
      <protection/>
    </xf>
    <xf numFmtId="0" fontId="0" fillId="0" borderId="103" xfId="143" applyNumberFormat="1" applyFont="1" applyBorder="1" applyAlignment="1">
      <alignment horizontal="center" vertical="center" shrinkToFit="1"/>
      <protection/>
    </xf>
    <xf numFmtId="0" fontId="0" fillId="0" borderId="109" xfId="143" applyNumberFormat="1" applyFont="1" applyBorder="1" applyAlignment="1">
      <alignment horizontal="center" vertical="center" shrinkToFit="1"/>
      <protection/>
    </xf>
    <xf numFmtId="0" fontId="0" fillId="0" borderId="150" xfId="143" applyNumberFormat="1" applyFont="1" applyBorder="1" applyAlignment="1">
      <alignment horizontal="center" vertical="center" shrinkToFit="1"/>
      <protection/>
    </xf>
    <xf numFmtId="0" fontId="0" fillId="0" borderId="52" xfId="143" applyNumberFormat="1" applyFont="1" applyBorder="1" applyAlignment="1">
      <alignment horizontal="center" vertical="center" shrinkToFit="1"/>
      <protection/>
    </xf>
    <xf numFmtId="0" fontId="0" fillId="0" borderId="151" xfId="143" applyNumberFormat="1" applyFont="1" applyBorder="1" applyAlignment="1">
      <alignment horizontal="center" vertical="center" shrinkToFit="1"/>
      <protection/>
    </xf>
    <xf numFmtId="0" fontId="0" fillId="0" borderId="51" xfId="143" applyNumberFormat="1" applyFont="1" applyBorder="1" applyAlignment="1">
      <alignment horizontal="center" vertical="center" shrinkToFit="1"/>
      <protection/>
    </xf>
    <xf numFmtId="0" fontId="0" fillId="0" borderId="84" xfId="143" applyNumberFormat="1" applyFont="1" applyBorder="1" applyAlignment="1">
      <alignment horizontal="center" vertical="center" shrinkToFit="1"/>
      <protection/>
    </xf>
    <xf numFmtId="0" fontId="6" fillId="0" borderId="0" xfId="149" applyFont="1" applyFill="1" applyAlignment="1">
      <alignment horizontal="center" vertical="center"/>
      <protection/>
    </xf>
    <xf numFmtId="0" fontId="0" fillId="0" borderId="0" xfId="143" applyFont="1" applyAlignment="1">
      <alignment horizontal="center" vertical="center"/>
      <protection/>
    </xf>
    <xf numFmtId="0" fontId="6" fillId="0" borderId="0" xfId="149" applyFont="1" applyFill="1" applyBorder="1" applyAlignment="1">
      <alignment horizontal="center" vertical="center"/>
      <protection/>
    </xf>
    <xf numFmtId="0" fontId="0" fillId="0" borderId="0" xfId="143" applyFont="1" applyAlignment="1">
      <alignment vertical="center"/>
      <protection/>
    </xf>
    <xf numFmtId="0" fontId="12" fillId="0" borderId="0" xfId="149" applyFont="1" applyFill="1" applyAlignment="1">
      <alignment horizontal="center" vertical="center" wrapText="1"/>
      <protection/>
    </xf>
    <xf numFmtId="0" fontId="3" fillId="0" borderId="57" xfId="149" applyFont="1" applyFill="1" applyBorder="1" applyAlignment="1">
      <alignment horizontal="center" vertical="center" shrinkToFit="1"/>
      <protection/>
    </xf>
    <xf numFmtId="0" fontId="3" fillId="0" borderId="89" xfId="149" applyFont="1" applyFill="1" applyBorder="1" applyAlignment="1">
      <alignment horizontal="center" vertical="center" shrinkToFit="1"/>
      <protection/>
    </xf>
    <xf numFmtId="0" fontId="3" fillId="0" borderId="88" xfId="149" applyFont="1" applyFill="1" applyBorder="1" applyAlignment="1">
      <alignment horizontal="center" vertical="center" shrinkToFit="1"/>
      <protection/>
    </xf>
    <xf numFmtId="0" fontId="142" fillId="0" borderId="113" xfId="149" applyFont="1" applyFill="1" applyBorder="1" applyAlignment="1">
      <alignment horizontal="center" vertical="center" shrinkToFit="1"/>
      <protection/>
    </xf>
    <xf numFmtId="0" fontId="142" fillId="0" borderId="0" xfId="149" applyFont="1" applyFill="1" applyBorder="1" applyAlignment="1">
      <alignment horizontal="center" vertical="center" shrinkToFit="1"/>
      <protection/>
    </xf>
    <xf numFmtId="0" fontId="142" fillId="0" borderId="112" xfId="149" applyFont="1" applyFill="1" applyBorder="1" applyAlignment="1">
      <alignment horizontal="center" vertical="center" shrinkToFit="1"/>
      <protection/>
    </xf>
    <xf numFmtId="0" fontId="51" fillId="0" borderId="0" xfId="149" applyFont="1" applyFill="1" applyBorder="1" applyAlignment="1">
      <alignment horizontal="center" vertical="center"/>
      <protection/>
    </xf>
    <xf numFmtId="0" fontId="0" fillId="0" borderId="0" xfId="149" applyFont="1" applyBorder="1" applyAlignment="1">
      <alignment horizontal="center" vertical="center"/>
      <protection/>
    </xf>
    <xf numFmtId="20" fontId="51" fillId="0" borderId="0" xfId="149" applyNumberFormat="1" applyFont="1" applyFill="1" applyBorder="1" applyAlignment="1">
      <alignment horizontal="center" vertical="center" shrinkToFit="1"/>
      <protection/>
    </xf>
    <xf numFmtId="0" fontId="51" fillId="0" borderId="26" xfId="149" applyFont="1" applyFill="1" applyBorder="1" applyAlignment="1">
      <alignment horizontal="center" vertical="center"/>
      <protection/>
    </xf>
    <xf numFmtId="0" fontId="0" fillId="0" borderId="111" xfId="149" applyFont="1" applyBorder="1" applyAlignment="1">
      <alignment horizontal="center" vertical="center"/>
      <protection/>
    </xf>
    <xf numFmtId="20" fontId="51" fillId="0" borderId="26" xfId="149" applyNumberFormat="1" applyFont="1" applyFill="1" applyBorder="1" applyAlignment="1">
      <alignment horizontal="center" vertical="center" shrinkToFit="1"/>
      <protection/>
    </xf>
    <xf numFmtId="49" fontId="51" fillId="0" borderId="151" xfId="149" applyNumberFormat="1" applyFont="1" applyFill="1" applyBorder="1" applyAlignment="1">
      <alignment horizontal="center" vertical="center"/>
      <protection/>
    </xf>
    <xf numFmtId="49" fontId="51" fillId="0" borderId="111" xfId="149" applyNumberFormat="1" applyFont="1" applyFill="1" applyBorder="1" applyAlignment="1">
      <alignment horizontal="center" vertical="center"/>
      <protection/>
    </xf>
    <xf numFmtId="20" fontId="6" fillId="0" borderId="0" xfId="149" applyNumberFormat="1" applyFont="1" applyFill="1" applyBorder="1" applyAlignment="1" quotePrefix="1">
      <alignment horizontal="center" vertical="center"/>
      <protection/>
    </xf>
    <xf numFmtId="0" fontId="6" fillId="0" borderId="112" xfId="149" applyFont="1" applyFill="1" applyBorder="1" applyAlignment="1">
      <alignment horizontal="center" vertical="center"/>
      <protection/>
    </xf>
    <xf numFmtId="20" fontId="12" fillId="0" borderId="0" xfId="149" applyNumberFormat="1" applyFont="1" applyFill="1" applyBorder="1" applyAlignment="1">
      <alignment horizontal="center" vertical="center"/>
      <protection/>
    </xf>
    <xf numFmtId="0" fontId="12" fillId="0" borderId="0" xfId="149" applyFont="1" applyFill="1" applyBorder="1" applyAlignment="1">
      <alignment horizontal="center" vertical="center"/>
      <protection/>
    </xf>
    <xf numFmtId="0" fontId="131" fillId="0" borderId="0" xfId="149" applyFont="1" applyFill="1" applyAlignment="1">
      <alignment horizontal="center" vertical="top" textRotation="255"/>
      <protection/>
    </xf>
    <xf numFmtId="0" fontId="131" fillId="0" borderId="0" xfId="143" applyFont="1" applyAlignment="1">
      <alignment horizontal="center" vertical="top" textRotation="255"/>
      <protection/>
    </xf>
    <xf numFmtId="0" fontId="131" fillId="12" borderId="0" xfId="149" applyFont="1" applyFill="1" applyAlignment="1">
      <alignment horizontal="center" vertical="top" textRotation="255"/>
      <protection/>
    </xf>
    <xf numFmtId="0" fontId="131" fillId="0" borderId="0" xfId="149" applyFont="1" applyFill="1" applyAlignment="1">
      <alignment horizontal="center" vertical="top" textRotation="255" wrapText="1" shrinkToFit="1"/>
      <protection/>
    </xf>
    <xf numFmtId="0" fontId="6" fillId="0" borderId="0" xfId="149" applyFont="1" applyFill="1" applyAlignment="1">
      <alignment vertical="center"/>
      <protection/>
    </xf>
    <xf numFmtId="0" fontId="131" fillId="0" borderId="0" xfId="149" applyFont="1" applyFill="1" applyAlignment="1">
      <alignment horizontal="center" vertical="top" textRotation="255" shrinkToFit="1"/>
      <protection/>
    </xf>
    <xf numFmtId="20" fontId="0" fillId="0" borderId="84" xfId="149" applyNumberFormat="1" applyFont="1" applyFill="1" applyBorder="1" applyAlignment="1">
      <alignment horizontal="center" vertical="center" shrinkToFit="1"/>
      <protection/>
    </xf>
    <xf numFmtId="20" fontId="0" fillId="0" borderId="0" xfId="149" applyNumberFormat="1" applyFont="1" applyFill="1" applyBorder="1" applyAlignment="1">
      <alignment horizontal="center" vertical="center" shrinkToFit="1"/>
      <protection/>
    </xf>
    <xf numFmtId="49" fontId="51" fillId="0" borderId="0" xfId="149" applyNumberFormat="1" applyFont="1" applyFill="1" applyBorder="1" applyAlignment="1">
      <alignment horizontal="center" vertical="center"/>
      <protection/>
    </xf>
    <xf numFmtId="49" fontId="51" fillId="0" borderId="103" xfId="149" applyNumberFormat="1" applyFont="1" applyFill="1" applyBorder="1" applyAlignment="1">
      <alignment horizontal="center" vertical="center"/>
      <protection/>
    </xf>
    <xf numFmtId="49" fontId="51" fillId="0" borderId="26" xfId="149" applyNumberFormat="1" applyFont="1" applyFill="1" applyBorder="1" applyAlignment="1">
      <alignment horizontal="center" vertical="center"/>
      <protection/>
    </xf>
    <xf numFmtId="0" fontId="3" fillId="0" borderId="151" xfId="149" applyFont="1" applyFill="1" applyBorder="1" applyAlignment="1">
      <alignment horizontal="center" vertical="center"/>
      <protection/>
    </xf>
    <xf numFmtId="0" fontId="3" fillId="0" borderId="84" xfId="149" applyFont="1" applyFill="1" applyBorder="1" applyAlignment="1">
      <alignment horizontal="center" vertical="center"/>
      <protection/>
    </xf>
    <xf numFmtId="0" fontId="3" fillId="0" borderId="103" xfId="149" applyFont="1" applyFill="1" applyBorder="1" applyAlignment="1">
      <alignment horizontal="center" vertical="center"/>
      <protection/>
    </xf>
    <xf numFmtId="0" fontId="3" fillId="0" borderId="51" xfId="149" applyFont="1" applyFill="1" applyBorder="1" applyAlignment="1">
      <alignment horizontal="center" vertical="center"/>
      <protection/>
    </xf>
    <xf numFmtId="0" fontId="3" fillId="0" borderId="110" xfId="149" applyFont="1" applyFill="1" applyBorder="1" applyAlignment="1">
      <alignment horizontal="center" vertical="center"/>
      <protection/>
    </xf>
    <xf numFmtId="0" fontId="3" fillId="0" borderId="109" xfId="149" applyFont="1" applyFill="1" applyBorder="1" applyAlignment="1">
      <alignment horizontal="center" vertical="center"/>
      <protection/>
    </xf>
    <xf numFmtId="0" fontId="12" fillId="0" borderId="113" xfId="149" applyFont="1" applyFill="1" applyBorder="1" applyAlignment="1">
      <alignment horizontal="center" vertical="center" shrinkToFit="1"/>
      <protection/>
    </xf>
    <xf numFmtId="0" fontId="12" fillId="0" borderId="0" xfId="149" applyFont="1" applyFill="1" applyBorder="1" applyAlignment="1">
      <alignment horizontal="center" vertical="center" shrinkToFit="1"/>
      <protection/>
    </xf>
    <xf numFmtId="0" fontId="12" fillId="0" borderId="112" xfId="149" applyFont="1" applyFill="1" applyBorder="1" applyAlignment="1">
      <alignment horizontal="center" vertical="center" shrinkToFit="1"/>
      <protection/>
    </xf>
    <xf numFmtId="0" fontId="3" fillId="0" borderId="57" xfId="149" applyFont="1" applyFill="1" applyBorder="1" applyAlignment="1">
      <alignment horizontal="center" vertical="center"/>
      <protection/>
    </xf>
    <xf numFmtId="0" fontId="3" fillId="0" borderId="89" xfId="149" applyFont="1" applyFill="1" applyBorder="1" applyAlignment="1">
      <alignment horizontal="center" vertical="center"/>
      <protection/>
    </xf>
    <xf numFmtId="0" fontId="3" fillId="0" borderId="88" xfId="149" applyFont="1" applyFill="1" applyBorder="1" applyAlignment="1">
      <alignment horizontal="center" vertical="center"/>
      <protection/>
    </xf>
    <xf numFmtId="20" fontId="6" fillId="0" borderId="113" xfId="149" applyNumberFormat="1" applyFont="1" applyFill="1" applyBorder="1" applyAlignment="1">
      <alignment horizontal="center" vertical="center"/>
      <protection/>
    </xf>
    <xf numFmtId="0" fontId="6" fillId="0" borderId="0" xfId="149" applyNumberFormat="1" applyFont="1" applyFill="1" applyBorder="1" applyAlignment="1">
      <alignment horizontal="center" vertical="center"/>
      <protection/>
    </xf>
    <xf numFmtId="0" fontId="6" fillId="0" borderId="0" xfId="149" applyNumberFormat="1" applyFont="1" applyFill="1" applyBorder="1" applyAlignment="1" quotePrefix="1">
      <alignment horizontal="center" vertical="center"/>
      <protection/>
    </xf>
    <xf numFmtId="20" fontId="6" fillId="0" borderId="0" xfId="149" applyNumberFormat="1" applyFont="1" applyFill="1" applyBorder="1" applyAlignment="1">
      <alignment horizontal="center" vertical="center"/>
      <protection/>
    </xf>
    <xf numFmtId="0" fontId="0" fillId="0" borderId="0" xfId="149" applyFont="1" applyFill="1" applyBorder="1" applyAlignment="1">
      <alignment horizontal="center" vertical="center" shrinkToFit="1"/>
      <protection/>
    </xf>
    <xf numFmtId="56" fontId="0" fillId="0" borderId="0" xfId="149" applyNumberFormat="1" applyFont="1" applyFill="1" applyBorder="1" applyAlignment="1">
      <alignment horizontal="center" vertical="center" shrinkToFit="1"/>
      <protection/>
    </xf>
    <xf numFmtId="0" fontId="129" fillId="12" borderId="151" xfId="149" applyFont="1" applyFill="1" applyBorder="1" applyAlignment="1">
      <alignment horizontal="center" vertical="center"/>
      <protection/>
    </xf>
    <xf numFmtId="0" fontId="129" fillId="12" borderId="84" xfId="149" applyFont="1" applyFill="1" applyBorder="1" applyAlignment="1">
      <alignment horizontal="center" vertical="center"/>
      <protection/>
    </xf>
    <xf numFmtId="0" fontId="129" fillId="12" borderId="103" xfId="149" applyFont="1" applyFill="1" applyBorder="1" applyAlignment="1">
      <alignment horizontal="center" vertical="center"/>
      <protection/>
    </xf>
    <xf numFmtId="0" fontId="129" fillId="12" borderId="51" xfId="149" applyFont="1" applyFill="1" applyBorder="1" applyAlignment="1">
      <alignment horizontal="center" vertical="center"/>
      <protection/>
    </xf>
    <xf numFmtId="0" fontId="129" fillId="12" borderId="110" xfId="149" applyFont="1" applyFill="1" applyBorder="1" applyAlignment="1">
      <alignment horizontal="center" vertical="center"/>
      <protection/>
    </xf>
    <xf numFmtId="0" fontId="129" fillId="12" borderId="109" xfId="149" applyFont="1" applyFill="1" applyBorder="1" applyAlignment="1">
      <alignment horizontal="center" vertical="center"/>
      <protection/>
    </xf>
    <xf numFmtId="0" fontId="54" fillId="0" borderId="0" xfId="149" applyFont="1" applyFill="1" applyAlignment="1">
      <alignment horizontal="center" vertical="center"/>
      <protection/>
    </xf>
    <xf numFmtId="0" fontId="12" fillId="0" borderId="0" xfId="149" applyFont="1" applyFill="1" applyBorder="1" applyAlignment="1" quotePrefix="1">
      <alignment horizontal="center" vertical="center"/>
      <protection/>
    </xf>
    <xf numFmtId="20" fontId="0" fillId="0" borderId="0" xfId="149" applyNumberFormat="1" applyFont="1" applyFill="1" applyBorder="1" applyAlignment="1">
      <alignment horizontal="center" vertical="center"/>
      <protection/>
    </xf>
    <xf numFmtId="0" fontId="0" fillId="0" borderId="0" xfId="149" applyFont="1" applyFill="1" applyBorder="1" applyAlignment="1">
      <alignment horizontal="center" vertical="center"/>
      <protection/>
    </xf>
    <xf numFmtId="0" fontId="131" fillId="10" borderId="110" xfId="149" applyFont="1" applyFill="1" applyBorder="1" applyAlignment="1">
      <alignment horizontal="center" vertical="center"/>
      <protection/>
    </xf>
    <xf numFmtId="0" fontId="131" fillId="10" borderId="133" xfId="149" applyFont="1" applyFill="1" applyBorder="1" applyAlignment="1">
      <alignment horizontal="center" vertical="center"/>
      <protection/>
    </xf>
    <xf numFmtId="0" fontId="131" fillId="10" borderId="135" xfId="149" applyFont="1" applyFill="1" applyBorder="1" applyAlignment="1">
      <alignment horizontal="center" vertical="center"/>
      <protection/>
    </xf>
    <xf numFmtId="0" fontId="131" fillId="10" borderId="129" xfId="149" applyFont="1" applyFill="1" applyBorder="1" applyAlignment="1">
      <alignment horizontal="center" vertical="center"/>
      <protection/>
    </xf>
    <xf numFmtId="0" fontId="53" fillId="0" borderId="0" xfId="149" applyFont="1" applyFill="1" applyBorder="1" applyAlignment="1">
      <alignment horizontal="center" vertical="center"/>
      <protection/>
    </xf>
    <xf numFmtId="0" fontId="1" fillId="0" borderId="84" xfId="143" applyFont="1" applyBorder="1" applyAlignment="1">
      <alignment horizontal="center" vertical="center"/>
      <protection/>
    </xf>
    <xf numFmtId="0" fontId="53" fillId="0" borderId="151" xfId="149" applyFont="1" applyFill="1" applyBorder="1" applyAlignment="1">
      <alignment horizontal="center" vertical="center"/>
      <protection/>
    </xf>
    <xf numFmtId="0" fontId="1" fillId="0" borderId="111" xfId="143" applyFont="1" applyBorder="1" applyAlignment="1">
      <alignment horizontal="center" vertical="center"/>
      <protection/>
    </xf>
    <xf numFmtId="0" fontId="7" fillId="0" borderId="57" xfId="151" applyFont="1" applyBorder="1" applyAlignment="1">
      <alignment horizontal="center" vertical="center"/>
      <protection/>
    </xf>
    <xf numFmtId="0" fontId="7" fillId="0" borderId="89" xfId="151" applyFont="1" applyBorder="1" applyAlignment="1">
      <alignment horizontal="center" vertical="center"/>
      <protection/>
    </xf>
    <xf numFmtId="0" fontId="7" fillId="0" borderId="88" xfId="151" applyFont="1" applyBorder="1" applyAlignment="1">
      <alignment horizontal="center" vertical="center"/>
      <protection/>
    </xf>
    <xf numFmtId="0" fontId="3" fillId="0" borderId="0" xfId="151" applyFont="1" applyAlignment="1">
      <alignment horizontal="center" vertical="center"/>
      <protection/>
    </xf>
    <xf numFmtId="0" fontId="40" fillId="0" borderId="65" xfId="151" applyFont="1" applyBorder="1" applyAlignment="1">
      <alignment horizontal="center" vertical="center"/>
      <protection/>
    </xf>
    <xf numFmtId="0" fontId="40" fillId="0" borderId="119" xfId="151" applyFont="1" applyBorder="1" applyAlignment="1">
      <alignment horizontal="center" vertical="center"/>
      <protection/>
    </xf>
    <xf numFmtId="0" fontId="37" fillId="0" borderId="119" xfId="151" applyBorder="1" applyAlignment="1">
      <alignment horizontal="center" vertical="center" shrinkToFit="1"/>
      <protection/>
    </xf>
    <xf numFmtId="0" fontId="10" fillId="0" borderId="119" xfId="151" applyFont="1" applyBorder="1" applyAlignment="1">
      <alignment horizontal="center" vertical="center" shrinkToFit="1"/>
      <protection/>
    </xf>
    <xf numFmtId="0" fontId="7" fillId="0" borderId="23" xfId="151" applyFont="1" applyBorder="1" applyAlignment="1">
      <alignment horizontal="center" vertical="center" textRotation="255"/>
      <protection/>
    </xf>
    <xf numFmtId="0" fontId="7" fillId="0" borderId="25" xfId="151" applyFont="1" applyBorder="1" applyAlignment="1">
      <alignment horizontal="center" vertical="center" textRotation="255"/>
      <protection/>
    </xf>
    <xf numFmtId="0" fontId="51" fillId="0" borderId="65" xfId="151" applyFont="1" applyFill="1" applyBorder="1" applyAlignment="1">
      <alignment horizontal="left" vertical="center" wrapText="1"/>
      <protection/>
    </xf>
    <xf numFmtId="0" fontId="51" fillId="0" borderId="0" xfId="151" applyFont="1" applyFill="1" applyBorder="1" applyAlignment="1">
      <alignment horizontal="left" vertical="center" wrapText="1"/>
      <protection/>
    </xf>
    <xf numFmtId="0" fontId="51" fillId="0" borderId="119" xfId="151" applyFont="1" applyFill="1" applyBorder="1" applyAlignment="1">
      <alignment horizontal="left" vertical="center" wrapText="1"/>
      <protection/>
    </xf>
    <xf numFmtId="0" fontId="12" fillId="0" borderId="78" xfId="151" applyFont="1" applyBorder="1" applyAlignment="1">
      <alignment horizontal="center" vertical="center" textRotation="255" shrinkToFit="1"/>
      <protection/>
    </xf>
    <xf numFmtId="0" fontId="12" fillId="0" borderId="158" xfId="151" applyFont="1" applyBorder="1" applyAlignment="1">
      <alignment horizontal="center" vertical="center" textRotation="255" shrinkToFit="1"/>
      <protection/>
    </xf>
    <xf numFmtId="0" fontId="37" fillId="13" borderId="159" xfId="151" applyFill="1" applyBorder="1" applyAlignment="1">
      <alignment horizontal="center" vertical="center"/>
      <protection/>
    </xf>
    <xf numFmtId="0" fontId="37" fillId="13" borderId="160" xfId="151" applyFill="1" applyBorder="1" applyAlignment="1">
      <alignment horizontal="center" vertical="center"/>
      <protection/>
    </xf>
    <xf numFmtId="0" fontId="37" fillId="13" borderId="161" xfId="151" applyFill="1" applyBorder="1" applyAlignment="1">
      <alignment horizontal="center" vertical="center"/>
      <protection/>
    </xf>
    <xf numFmtId="0" fontId="7" fillId="0" borderId="0" xfId="151" applyFont="1" applyAlignment="1">
      <alignment horizontal="center" vertical="center"/>
      <protection/>
    </xf>
    <xf numFmtId="0" fontId="37" fillId="5" borderId="22" xfId="151" applyFill="1" applyBorder="1" applyAlignment="1">
      <alignment horizontal="center" vertical="center" shrinkToFit="1"/>
      <protection/>
    </xf>
    <xf numFmtId="0" fontId="37" fillId="5" borderId="120" xfId="151" applyFill="1" applyBorder="1" applyAlignment="1">
      <alignment horizontal="center" vertical="center" shrinkToFit="1"/>
      <protection/>
    </xf>
    <xf numFmtId="0" fontId="37" fillId="5" borderId="79" xfId="151" applyFill="1" applyBorder="1" applyAlignment="1">
      <alignment horizontal="center" vertical="center" shrinkToFit="1"/>
      <protection/>
    </xf>
    <xf numFmtId="0" fontId="37" fillId="0" borderId="0" xfId="151" applyAlignment="1">
      <alignment horizontal="center" vertical="center"/>
      <protection/>
    </xf>
    <xf numFmtId="0" fontId="12" fillId="0" borderId="68" xfId="151" applyFont="1" applyBorder="1" applyAlignment="1">
      <alignment horizontal="center" vertical="center" textRotation="255" shrinkToFit="1"/>
      <protection/>
    </xf>
    <xf numFmtId="0" fontId="48" fillId="0" borderId="0" xfId="151" applyFont="1" applyFill="1" applyBorder="1" applyAlignment="1">
      <alignment horizontal="center" vertical="center" textRotation="255" wrapText="1"/>
      <protection/>
    </xf>
    <xf numFmtId="0" fontId="10" fillId="0" borderId="0" xfId="151" applyFont="1" applyBorder="1" applyAlignment="1">
      <alignment horizontal="center" vertical="center"/>
      <protection/>
    </xf>
    <xf numFmtId="0" fontId="37" fillId="0" borderId="22" xfId="151" applyBorder="1" applyAlignment="1">
      <alignment horizontal="center" vertical="center" shrinkToFit="1"/>
      <protection/>
    </xf>
    <xf numFmtId="0" fontId="37" fillId="0" borderId="120" xfId="151" applyBorder="1" applyAlignment="1">
      <alignment horizontal="center" vertical="center" shrinkToFit="1"/>
      <protection/>
    </xf>
    <xf numFmtId="0" fontId="47" fillId="0" borderId="123" xfId="151" applyFont="1" applyBorder="1" applyAlignment="1">
      <alignment horizontal="center" vertical="center"/>
      <protection/>
    </xf>
    <xf numFmtId="0" fontId="47" fillId="0" borderId="162" xfId="151" applyFont="1" applyBorder="1" applyAlignment="1">
      <alignment horizontal="center" vertical="center"/>
      <protection/>
    </xf>
    <xf numFmtId="0" fontId="47" fillId="0" borderId="0" xfId="151" applyFont="1" applyBorder="1" applyAlignment="1">
      <alignment horizontal="center" vertical="center"/>
      <protection/>
    </xf>
    <xf numFmtId="0" fontId="47" fillId="0" borderId="163" xfId="151" applyFont="1" applyBorder="1" applyAlignment="1">
      <alignment horizontal="center" vertical="center"/>
      <protection/>
    </xf>
    <xf numFmtId="0" fontId="47" fillId="0" borderId="122" xfId="151" applyFont="1" applyBorder="1" applyAlignment="1">
      <alignment horizontal="center" vertical="center"/>
      <protection/>
    </xf>
    <xf numFmtId="0" fontId="47" fillId="0" borderId="164" xfId="151" applyFont="1" applyBorder="1" applyAlignment="1">
      <alignment horizontal="center" vertical="center"/>
      <protection/>
    </xf>
    <xf numFmtId="0" fontId="37" fillId="0" borderId="101" xfId="151" applyBorder="1" applyAlignment="1">
      <alignment horizontal="center" vertical="center" textRotation="255" shrinkToFit="1"/>
      <protection/>
    </xf>
    <xf numFmtId="0" fontId="37" fillId="0" borderId="69" xfId="151" applyBorder="1" applyAlignment="1">
      <alignment horizontal="center" vertical="center" textRotation="255" shrinkToFit="1"/>
      <protection/>
    </xf>
    <xf numFmtId="0" fontId="37" fillId="0" borderId="23" xfId="151" applyBorder="1" applyAlignment="1">
      <alignment horizontal="center" vertical="center" textRotation="255" shrinkToFit="1"/>
      <protection/>
    </xf>
    <xf numFmtId="0" fontId="37" fillId="0" borderId="25" xfId="151" applyBorder="1" applyAlignment="1">
      <alignment horizontal="center" vertical="center" textRotation="255" shrinkToFit="1"/>
      <protection/>
    </xf>
    <xf numFmtId="0" fontId="37" fillId="0" borderId="24" xfId="151" applyBorder="1" applyAlignment="1">
      <alignment horizontal="center" vertical="center" textRotation="255" shrinkToFit="1"/>
      <protection/>
    </xf>
    <xf numFmtId="0" fontId="37" fillId="0" borderId="75" xfId="151" applyBorder="1" applyAlignment="1">
      <alignment horizontal="center" vertical="center" textRotation="255" shrinkToFit="1"/>
      <protection/>
    </xf>
    <xf numFmtId="0" fontId="47" fillId="0" borderId="165" xfId="151" applyFont="1" applyBorder="1" applyAlignment="1">
      <alignment horizontal="center" vertical="center"/>
      <protection/>
    </xf>
    <xf numFmtId="0" fontId="47" fillId="0" borderId="166" xfId="151" applyFont="1" applyBorder="1" applyAlignment="1">
      <alignment horizontal="center" vertical="center"/>
      <protection/>
    </xf>
    <xf numFmtId="0" fontId="47" fillId="0" borderId="167" xfId="151" applyFont="1" applyBorder="1" applyAlignment="1">
      <alignment horizontal="center" vertical="center"/>
      <protection/>
    </xf>
    <xf numFmtId="0" fontId="37" fillId="0" borderId="165" xfId="151" applyBorder="1" applyAlignment="1">
      <alignment horizontal="center" vertical="center"/>
      <protection/>
    </xf>
    <xf numFmtId="0" fontId="37" fillId="0" borderId="162" xfId="151" applyBorder="1" applyAlignment="1">
      <alignment horizontal="center" vertical="center"/>
      <protection/>
    </xf>
    <xf numFmtId="0" fontId="37" fillId="0" borderId="167" xfId="151" applyBorder="1" applyAlignment="1">
      <alignment horizontal="center" vertical="center"/>
      <protection/>
    </xf>
    <xf numFmtId="0" fontId="37" fillId="0" borderId="164" xfId="151" applyBorder="1" applyAlignment="1">
      <alignment horizontal="center" vertical="center"/>
      <protection/>
    </xf>
    <xf numFmtId="0" fontId="37" fillId="0" borderId="22" xfId="151" applyBorder="1" applyAlignment="1">
      <alignment horizontal="center" vertical="center"/>
      <protection/>
    </xf>
    <xf numFmtId="0" fontId="37" fillId="0" borderId="120" xfId="151" applyBorder="1" applyAlignment="1">
      <alignment horizontal="center" vertical="center"/>
      <protection/>
    </xf>
    <xf numFmtId="0" fontId="37" fillId="0" borderId="79" xfId="151" applyBorder="1" applyAlignment="1">
      <alignment horizontal="center" vertical="center"/>
      <protection/>
    </xf>
    <xf numFmtId="0" fontId="6" fillId="0" borderId="0" xfId="151" applyFont="1" applyFill="1" applyBorder="1" applyAlignment="1">
      <alignment horizontal="center" vertical="center"/>
      <protection/>
    </xf>
    <xf numFmtId="0" fontId="40" fillId="0" borderId="101" xfId="151" applyFont="1" applyBorder="1" applyAlignment="1">
      <alignment horizontal="center" vertical="center"/>
      <protection/>
    </xf>
    <xf numFmtId="0" fontId="40" fillId="0" borderId="69" xfId="151" applyFont="1" applyBorder="1" applyAlignment="1">
      <alignment horizontal="center" vertical="center"/>
      <protection/>
    </xf>
    <xf numFmtId="0" fontId="40" fillId="0" borderId="24" xfId="151" applyFont="1" applyBorder="1" applyAlignment="1">
      <alignment horizontal="center" vertical="center"/>
      <protection/>
    </xf>
    <xf numFmtId="0" fontId="40" fillId="0" borderId="75" xfId="151" applyFont="1" applyBorder="1" applyAlignment="1">
      <alignment horizontal="center" vertical="center"/>
      <protection/>
    </xf>
    <xf numFmtId="0" fontId="4" fillId="0" borderId="101" xfId="151" applyFont="1" applyBorder="1" applyAlignment="1">
      <alignment horizontal="center" vertical="center" shrinkToFit="1"/>
      <protection/>
    </xf>
    <xf numFmtId="0" fontId="4" fillId="0" borderId="65" xfId="151" applyFont="1" applyBorder="1" applyAlignment="1">
      <alignment horizontal="center" vertical="center" shrinkToFit="1"/>
      <protection/>
    </xf>
    <xf numFmtId="0" fontId="4" fillId="0" borderId="69" xfId="151" applyFont="1" applyBorder="1" applyAlignment="1">
      <alignment horizontal="center" vertical="center" shrinkToFit="1"/>
      <protection/>
    </xf>
    <xf numFmtId="0" fontId="4" fillId="0" borderId="24" xfId="151" applyFont="1" applyBorder="1" applyAlignment="1">
      <alignment horizontal="center" vertical="center" shrinkToFit="1"/>
      <protection/>
    </xf>
    <xf numFmtId="0" fontId="4" fillId="0" borderId="119" xfId="151" applyFont="1" applyBorder="1" applyAlignment="1">
      <alignment horizontal="center" vertical="center" shrinkToFit="1"/>
      <protection/>
    </xf>
    <xf numFmtId="0" fontId="4" fillId="0" borderId="75" xfId="151" applyFont="1" applyBorder="1" applyAlignment="1">
      <alignment horizontal="center" vertical="center" shrinkToFit="1"/>
      <protection/>
    </xf>
    <xf numFmtId="0" fontId="7" fillId="0" borderId="101" xfId="151" applyFont="1" applyBorder="1" applyAlignment="1">
      <alignment horizontal="center" vertical="center"/>
      <protection/>
    </xf>
    <xf numFmtId="0" fontId="7" fillId="0" borderId="65" xfId="151" applyFont="1" applyBorder="1" applyAlignment="1">
      <alignment horizontal="center" vertical="center"/>
      <protection/>
    </xf>
    <xf numFmtId="0" fontId="7" fillId="0" borderId="23" xfId="151" applyFont="1" applyBorder="1" applyAlignment="1">
      <alignment horizontal="center" vertical="center"/>
      <protection/>
    </xf>
    <xf numFmtId="0" fontId="7" fillId="0" borderId="0" xfId="151" applyFont="1" applyBorder="1" applyAlignment="1">
      <alignment horizontal="center" vertical="center"/>
      <protection/>
    </xf>
    <xf numFmtId="0" fontId="37" fillId="0" borderId="0" xfId="151" applyBorder="1" applyAlignment="1">
      <alignment horizontal="center" vertical="center"/>
      <protection/>
    </xf>
    <xf numFmtId="0" fontId="37" fillId="0" borderId="119" xfId="151" applyBorder="1" applyAlignment="1">
      <alignment horizontal="center" vertical="center"/>
      <protection/>
    </xf>
    <xf numFmtId="0" fontId="37" fillId="13" borderId="0" xfId="151" applyFill="1" applyBorder="1" applyAlignment="1">
      <alignment horizontal="center" vertical="center"/>
      <protection/>
    </xf>
    <xf numFmtId="0" fontId="10" fillId="0" borderId="65" xfId="151" applyFont="1" applyBorder="1" applyAlignment="1">
      <alignment horizontal="center" vertical="center" shrinkToFit="1"/>
      <protection/>
    </xf>
    <xf numFmtId="0" fontId="37" fillId="0" borderId="65" xfId="151" applyBorder="1" applyAlignment="1">
      <alignment horizontal="center" vertical="center" shrinkToFit="1"/>
      <protection/>
    </xf>
    <xf numFmtId="0" fontId="143" fillId="0" borderId="0" xfId="142" applyFont="1" applyAlignment="1">
      <alignment horizontal="center" vertical="center"/>
      <protection/>
    </xf>
  </cellXfs>
  <cellStyles count="14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20% - アクセント1" xfId="27"/>
    <cellStyle name="20% - アクセント1 2" xfId="28"/>
    <cellStyle name="20% - アクセント2" xfId="29"/>
    <cellStyle name="20% - アクセント2 2" xfId="30"/>
    <cellStyle name="20% - アクセント3" xfId="31"/>
    <cellStyle name="20% - アクセント3 2" xfId="32"/>
    <cellStyle name="20% - アクセント4" xfId="33"/>
    <cellStyle name="20% - アクセント4 2" xfId="34"/>
    <cellStyle name="20% - アクセント5" xfId="35"/>
    <cellStyle name="20% - アクセント5 2" xfId="36"/>
    <cellStyle name="20% - アクセント6" xfId="37"/>
    <cellStyle name="20% - アクセント6 2" xfId="38"/>
    <cellStyle name="40% - アクセント 1" xfId="39"/>
    <cellStyle name="40% - アクセント 1 2" xfId="40"/>
    <cellStyle name="40% - アクセント 2" xfId="41"/>
    <cellStyle name="40% - アクセント 2 2" xfId="42"/>
    <cellStyle name="40% - アクセント 3" xfId="43"/>
    <cellStyle name="40% - アクセント 3 2" xfId="44"/>
    <cellStyle name="40% - アクセント 4" xfId="45"/>
    <cellStyle name="40% - アクセント 4 2" xfId="46"/>
    <cellStyle name="40% - アクセント 5" xfId="47"/>
    <cellStyle name="40% - アクセント 5 2" xfId="48"/>
    <cellStyle name="40% - アクセント 6" xfId="49"/>
    <cellStyle name="40% - アクセント 6 2" xfId="50"/>
    <cellStyle name="40% - アクセント1" xfId="51"/>
    <cellStyle name="40% - アクセント1 2" xfId="52"/>
    <cellStyle name="40% - アクセント2" xfId="53"/>
    <cellStyle name="40% - アクセント2 2" xfId="54"/>
    <cellStyle name="40% - アクセント3" xfId="55"/>
    <cellStyle name="40% - アクセント3 2" xfId="56"/>
    <cellStyle name="40% - アクセント4" xfId="57"/>
    <cellStyle name="40% - アクセント4 2" xfId="58"/>
    <cellStyle name="40% - アクセント5" xfId="59"/>
    <cellStyle name="40% - アクセント5 2" xfId="60"/>
    <cellStyle name="40% - アクセント6" xfId="61"/>
    <cellStyle name="40% - アクセント6 2" xfId="62"/>
    <cellStyle name="60% - アクセント 1" xfId="63"/>
    <cellStyle name="60% - アクセント 1 2" xfId="64"/>
    <cellStyle name="60% - アクセント 2" xfId="65"/>
    <cellStyle name="60% - アクセント 2 2" xfId="66"/>
    <cellStyle name="60% - アクセント 3" xfId="67"/>
    <cellStyle name="60% - アクセント 3 2" xfId="68"/>
    <cellStyle name="60% - アクセント 4" xfId="69"/>
    <cellStyle name="60% - アクセント 4 2" xfId="70"/>
    <cellStyle name="60% - アクセント 5" xfId="71"/>
    <cellStyle name="60% - アクセント 5 2" xfId="72"/>
    <cellStyle name="60% - アクセント 6" xfId="73"/>
    <cellStyle name="60% - アクセント 6 2" xfId="74"/>
    <cellStyle name="60% - アクセント1" xfId="75"/>
    <cellStyle name="60% - アクセント1 2" xfId="76"/>
    <cellStyle name="60% - アクセント2" xfId="77"/>
    <cellStyle name="60% - アクセント2 2" xfId="78"/>
    <cellStyle name="60% - アクセント3" xfId="79"/>
    <cellStyle name="60% - アクセント3 2" xfId="80"/>
    <cellStyle name="60% - アクセント4" xfId="81"/>
    <cellStyle name="60% - アクセント4 2" xfId="82"/>
    <cellStyle name="60% - アクセント5" xfId="83"/>
    <cellStyle name="60% - アクセント5 2" xfId="84"/>
    <cellStyle name="60% - アクセント6" xfId="85"/>
    <cellStyle name="60% - アクセント6 2" xfId="86"/>
    <cellStyle name="アクセント 1" xfId="87"/>
    <cellStyle name="アクセント 1 2" xfId="88"/>
    <cellStyle name="アクセント 2" xfId="89"/>
    <cellStyle name="アクセント 2 2" xfId="90"/>
    <cellStyle name="アクセント 3" xfId="91"/>
    <cellStyle name="アクセント 3 2" xfId="92"/>
    <cellStyle name="アクセント 4" xfId="93"/>
    <cellStyle name="アクセント 4 2" xfId="94"/>
    <cellStyle name="アクセント 5" xfId="95"/>
    <cellStyle name="アクセント 5 2" xfId="96"/>
    <cellStyle name="アクセント 6" xfId="97"/>
    <cellStyle name="アクセント 6 2" xfId="98"/>
    <cellStyle name="タイトル" xfId="99"/>
    <cellStyle name="タイトル 2" xfId="100"/>
    <cellStyle name="チェック セル" xfId="101"/>
    <cellStyle name="チェック セル 2" xfId="102"/>
    <cellStyle name="どちらでもない" xfId="103"/>
    <cellStyle name="どちらでもない 2" xfId="104"/>
    <cellStyle name="Percent" xfId="105"/>
    <cellStyle name="ハイパーリンク 2" xfId="106"/>
    <cellStyle name="ハイパーリンク 3" xfId="107"/>
    <cellStyle name="ハイパーリンク 4" xfId="108"/>
    <cellStyle name="メモ" xfId="109"/>
    <cellStyle name="メモ 2" xfId="110"/>
    <cellStyle name="リンク セル" xfId="111"/>
    <cellStyle name="リンク セル 2" xfId="112"/>
    <cellStyle name="悪い" xfId="113"/>
    <cellStyle name="悪い 2" xfId="114"/>
    <cellStyle name="計算" xfId="115"/>
    <cellStyle name="計算 2" xfId="116"/>
    <cellStyle name="警告文" xfId="117"/>
    <cellStyle name="警告文 2" xfId="118"/>
    <cellStyle name="Comma [0]" xfId="119"/>
    <cellStyle name="Comma" xfId="120"/>
    <cellStyle name="桁区切り 2" xfId="121"/>
    <cellStyle name="見出し 1" xfId="122"/>
    <cellStyle name="見出し 1 2" xfId="123"/>
    <cellStyle name="見出し 2" xfId="124"/>
    <cellStyle name="見出し 2 2" xfId="125"/>
    <cellStyle name="見出し 3" xfId="126"/>
    <cellStyle name="見出し 3 2" xfId="127"/>
    <cellStyle name="見出し 4" xfId="128"/>
    <cellStyle name="見出し 4 2" xfId="129"/>
    <cellStyle name="合計" xfId="130"/>
    <cellStyle name="集計" xfId="131"/>
    <cellStyle name="集計 2" xfId="132"/>
    <cellStyle name="出力" xfId="133"/>
    <cellStyle name="出力 2" xfId="134"/>
    <cellStyle name="説明文" xfId="135"/>
    <cellStyle name="説明文 2" xfId="136"/>
    <cellStyle name="Currency [0]" xfId="137"/>
    <cellStyle name="Currency" xfId="138"/>
    <cellStyle name="通貨 2" xfId="139"/>
    <cellStyle name="入力" xfId="140"/>
    <cellStyle name="入力 2" xfId="141"/>
    <cellStyle name="標準 2" xfId="142"/>
    <cellStyle name="標準 3" xfId="143"/>
    <cellStyle name="標準 4" xfId="144"/>
    <cellStyle name="標準 5" xfId="145"/>
    <cellStyle name="標準 6" xfId="146"/>
    <cellStyle name="標準 7" xfId="147"/>
    <cellStyle name="標準 8" xfId="148"/>
    <cellStyle name="標準_2008-kenchiji-tournament" xfId="149"/>
    <cellStyle name="標準_22nd-junior-entry" xfId="150"/>
    <cellStyle name="標準_会場図（アップスペース記載）" xfId="151"/>
    <cellStyle name="標準_九州駐車証" xfId="152"/>
    <cellStyle name="普通" xfId="153"/>
    <cellStyle name="普通 2" xfId="154"/>
    <cellStyle name="良い" xfId="155"/>
    <cellStyle name="良い 2" xfId="156"/>
  </cellStyles>
  <dxfs count="17">
    <dxf>
      <font>
        <b/>
        <i val="0"/>
        <color indexed="39"/>
      </font>
    </dxf>
    <dxf>
      <font>
        <b/>
        <i val="0"/>
        <color indexed="39"/>
      </font>
      <fill>
        <patternFill patternType="none">
          <bgColor indexed="65"/>
        </patternFill>
      </fill>
    </dxf>
    <dxf>
      <fill>
        <patternFill>
          <bgColor indexed="22"/>
        </patternFill>
      </fill>
    </dxf>
    <dxf>
      <font>
        <b/>
        <i val="0"/>
        <color indexed="39"/>
      </font>
    </dxf>
    <dxf>
      <font>
        <b/>
        <i val="0"/>
        <color indexed="39"/>
      </font>
      <fill>
        <patternFill patternType="none">
          <bgColor indexed="65"/>
        </patternFill>
      </fill>
    </dxf>
    <dxf>
      <fill>
        <patternFill>
          <bgColor indexed="22"/>
        </patternFill>
      </fill>
    </dxf>
    <dxf>
      <font>
        <b/>
        <i val="0"/>
        <color indexed="39"/>
      </font>
    </dxf>
    <dxf>
      <font>
        <b/>
        <i val="0"/>
        <color indexed="39"/>
      </font>
      <fill>
        <patternFill patternType="none">
          <bgColor indexed="65"/>
        </patternFill>
      </fill>
    </dxf>
    <dxf>
      <fill>
        <patternFill>
          <bgColor indexed="22"/>
        </patternFill>
      </fill>
    </dxf>
    <dxf>
      <font>
        <b/>
        <i val="0"/>
        <color indexed="39"/>
      </font>
    </dxf>
    <dxf>
      <font>
        <b/>
        <i val="0"/>
        <color indexed="39"/>
      </font>
      <fill>
        <patternFill patternType="none">
          <bgColor indexed="65"/>
        </patternFill>
      </fill>
    </dxf>
    <dxf>
      <fill>
        <patternFill>
          <bgColor indexed="22"/>
        </patternFill>
      </fill>
    </dxf>
    <dxf>
      <font>
        <b/>
        <i val="0"/>
        <color indexed="39"/>
      </font>
    </dxf>
    <dxf>
      <font>
        <b/>
        <i val="0"/>
        <color indexed="39"/>
      </font>
      <fill>
        <patternFill patternType="none">
          <bgColor indexed="65"/>
        </patternFill>
      </fill>
    </dxf>
    <dxf>
      <fill>
        <patternFill>
          <bgColor indexed="22"/>
        </patternFill>
      </fill>
    </dxf>
    <dxf>
      <font>
        <b/>
        <i val="0"/>
        <color rgb="FF0000FF"/>
      </font>
      <fill>
        <patternFill patternType="none">
          <bgColor indexed="65"/>
        </patternFill>
      </fill>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9</xdr:row>
      <xdr:rowOff>76200</xdr:rowOff>
    </xdr:from>
    <xdr:ext cx="200025" cy="0"/>
    <xdr:sp fLocksText="0">
      <xdr:nvSpPr>
        <xdr:cNvPr id="1" name="Text Box 3"/>
        <xdr:cNvSpPr txBox="1">
          <a:spLocks noChangeArrowheads="1"/>
        </xdr:cNvSpPr>
      </xdr:nvSpPr>
      <xdr:spPr>
        <a:xfrm>
          <a:off x="4057650" y="40576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495300</xdr:colOff>
      <xdr:row>12</xdr:row>
      <xdr:rowOff>76200</xdr:rowOff>
    </xdr:from>
    <xdr:ext cx="200025" cy="0"/>
    <xdr:sp fLocksText="0">
      <xdr:nvSpPr>
        <xdr:cNvPr id="2" name="Text Box 3"/>
        <xdr:cNvSpPr txBox="1">
          <a:spLocks noChangeArrowheads="1"/>
        </xdr:cNvSpPr>
      </xdr:nvSpPr>
      <xdr:spPr>
        <a:xfrm>
          <a:off x="2800350" y="5572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495300</xdr:colOff>
      <xdr:row>13</xdr:row>
      <xdr:rowOff>76200</xdr:rowOff>
    </xdr:from>
    <xdr:ext cx="200025" cy="0"/>
    <xdr:sp fLocksText="0">
      <xdr:nvSpPr>
        <xdr:cNvPr id="3" name="Text Box 3"/>
        <xdr:cNvSpPr txBox="1">
          <a:spLocks noChangeArrowheads="1"/>
        </xdr:cNvSpPr>
      </xdr:nvSpPr>
      <xdr:spPr>
        <a:xfrm>
          <a:off x="1447800" y="6076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19050</xdr:rowOff>
    </xdr:from>
    <xdr:to>
      <xdr:col>1</xdr:col>
      <xdr:colOff>219075</xdr:colOff>
      <xdr:row>21</xdr:row>
      <xdr:rowOff>228600</xdr:rowOff>
    </xdr:to>
    <xdr:sp>
      <xdr:nvSpPr>
        <xdr:cNvPr id="1" name="Line 1"/>
        <xdr:cNvSpPr>
          <a:spLocks/>
        </xdr:cNvSpPr>
      </xdr:nvSpPr>
      <xdr:spPr>
        <a:xfrm>
          <a:off x="95250" y="4419600"/>
          <a:ext cx="209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981075</xdr:colOff>
      <xdr:row>25</xdr:row>
      <xdr:rowOff>266700</xdr:rowOff>
    </xdr:from>
    <xdr:ext cx="76200" cy="209550"/>
    <xdr:sp fLocksText="0">
      <xdr:nvSpPr>
        <xdr:cNvPr id="2" name="Text Box 5"/>
        <xdr:cNvSpPr txBox="1">
          <a:spLocks noChangeArrowheads="1"/>
        </xdr:cNvSpPr>
      </xdr:nvSpPr>
      <xdr:spPr>
        <a:xfrm>
          <a:off x="5429250" y="6115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981075</xdr:colOff>
      <xdr:row>27</xdr:row>
      <xdr:rowOff>266700</xdr:rowOff>
    </xdr:from>
    <xdr:ext cx="76200" cy="219075"/>
    <xdr:sp fLocksText="0">
      <xdr:nvSpPr>
        <xdr:cNvPr id="3" name="Text Box 6"/>
        <xdr:cNvSpPr txBox="1">
          <a:spLocks noChangeArrowheads="1"/>
        </xdr:cNvSpPr>
      </xdr:nvSpPr>
      <xdr:spPr>
        <a:xfrm>
          <a:off x="2343150" y="68389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981075</xdr:colOff>
      <xdr:row>32</xdr:row>
      <xdr:rowOff>0</xdr:rowOff>
    </xdr:from>
    <xdr:ext cx="76200" cy="190500"/>
    <xdr:sp fLocksText="0">
      <xdr:nvSpPr>
        <xdr:cNvPr id="4" name="Text Box 6"/>
        <xdr:cNvSpPr txBox="1">
          <a:spLocks noChangeArrowheads="1"/>
        </xdr:cNvSpPr>
      </xdr:nvSpPr>
      <xdr:spPr>
        <a:xfrm>
          <a:off x="1314450" y="8439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981075</xdr:colOff>
      <xdr:row>29</xdr:row>
      <xdr:rowOff>266700</xdr:rowOff>
    </xdr:from>
    <xdr:ext cx="76200" cy="190500"/>
    <xdr:sp fLocksText="0">
      <xdr:nvSpPr>
        <xdr:cNvPr id="5" name="Text Box 6"/>
        <xdr:cNvSpPr txBox="1">
          <a:spLocks noChangeArrowheads="1"/>
        </xdr:cNvSpPr>
      </xdr:nvSpPr>
      <xdr:spPr>
        <a:xfrm>
          <a:off x="1314450" y="75342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981075</xdr:colOff>
      <xdr:row>32</xdr:row>
      <xdr:rowOff>0</xdr:rowOff>
    </xdr:from>
    <xdr:ext cx="76200" cy="190500"/>
    <xdr:sp fLocksText="0">
      <xdr:nvSpPr>
        <xdr:cNvPr id="6" name="Text Box 5"/>
        <xdr:cNvSpPr txBox="1">
          <a:spLocks noChangeArrowheads="1"/>
        </xdr:cNvSpPr>
      </xdr:nvSpPr>
      <xdr:spPr>
        <a:xfrm>
          <a:off x="6457950" y="84391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981075</xdr:colOff>
      <xdr:row>31</xdr:row>
      <xdr:rowOff>266700</xdr:rowOff>
    </xdr:from>
    <xdr:ext cx="76200" cy="190500"/>
    <xdr:sp fLocksText="0">
      <xdr:nvSpPr>
        <xdr:cNvPr id="7" name="Text Box 6"/>
        <xdr:cNvSpPr txBox="1">
          <a:spLocks noChangeArrowheads="1"/>
        </xdr:cNvSpPr>
      </xdr:nvSpPr>
      <xdr:spPr>
        <a:xfrm>
          <a:off x="1314450" y="82486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447675</xdr:rowOff>
    </xdr:from>
    <xdr:to>
      <xdr:col>1</xdr:col>
      <xdr:colOff>1019175</xdr:colOff>
      <xdr:row>6</xdr:row>
      <xdr:rowOff>152400</xdr:rowOff>
    </xdr:to>
    <xdr:sp>
      <xdr:nvSpPr>
        <xdr:cNvPr id="1" name="テキスト ボックス 1"/>
        <xdr:cNvSpPr txBox="1">
          <a:spLocks noChangeArrowheads="1"/>
        </xdr:cNvSpPr>
      </xdr:nvSpPr>
      <xdr:spPr>
        <a:xfrm>
          <a:off x="438150" y="2743200"/>
          <a:ext cx="8572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xdr:col>
      <xdr:colOff>152400</xdr:colOff>
      <xdr:row>10</xdr:row>
      <xdr:rowOff>438150</xdr:rowOff>
    </xdr:from>
    <xdr:to>
      <xdr:col>1</xdr:col>
      <xdr:colOff>1009650</xdr:colOff>
      <xdr:row>11</xdr:row>
      <xdr:rowOff>133350</xdr:rowOff>
    </xdr:to>
    <xdr:sp>
      <xdr:nvSpPr>
        <xdr:cNvPr id="2" name="テキスト ボックス 2"/>
        <xdr:cNvSpPr txBox="1">
          <a:spLocks noChangeArrowheads="1"/>
        </xdr:cNvSpPr>
      </xdr:nvSpPr>
      <xdr:spPr>
        <a:xfrm>
          <a:off x="428625" y="5353050"/>
          <a:ext cx="857250" cy="219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xdr:col>
      <xdr:colOff>142875</xdr:colOff>
      <xdr:row>18</xdr:row>
      <xdr:rowOff>447675</xdr:rowOff>
    </xdr:from>
    <xdr:to>
      <xdr:col>1</xdr:col>
      <xdr:colOff>1000125</xdr:colOff>
      <xdr:row>19</xdr:row>
      <xdr:rowOff>152400</xdr:rowOff>
    </xdr:to>
    <xdr:sp>
      <xdr:nvSpPr>
        <xdr:cNvPr id="3" name="テキスト ボックス 3"/>
        <xdr:cNvSpPr txBox="1">
          <a:spLocks noChangeArrowheads="1"/>
        </xdr:cNvSpPr>
      </xdr:nvSpPr>
      <xdr:spPr>
        <a:xfrm>
          <a:off x="419100" y="9563100"/>
          <a:ext cx="8572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xdr:col>
      <xdr:colOff>142875</xdr:colOff>
      <xdr:row>23</xdr:row>
      <xdr:rowOff>409575</xdr:rowOff>
    </xdr:from>
    <xdr:to>
      <xdr:col>1</xdr:col>
      <xdr:colOff>1000125</xdr:colOff>
      <xdr:row>24</xdr:row>
      <xdr:rowOff>114300</xdr:rowOff>
    </xdr:to>
    <xdr:sp>
      <xdr:nvSpPr>
        <xdr:cNvPr id="4" name="テキスト ボックス 4"/>
        <xdr:cNvSpPr txBox="1">
          <a:spLocks noChangeArrowheads="1"/>
        </xdr:cNvSpPr>
      </xdr:nvSpPr>
      <xdr:spPr>
        <a:xfrm>
          <a:off x="419100" y="12144375"/>
          <a:ext cx="857250"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昼食時間</a:t>
          </a:r>
        </a:p>
      </xdr:txBody>
    </xdr:sp>
    <xdr:clientData/>
  </xdr:twoCellAnchor>
  <xdr:twoCellAnchor>
    <xdr:from>
      <xdr:col>14</xdr:col>
      <xdr:colOff>152400</xdr:colOff>
      <xdr:row>11</xdr:row>
      <xdr:rowOff>114300</xdr:rowOff>
    </xdr:from>
    <xdr:to>
      <xdr:col>18</xdr:col>
      <xdr:colOff>542925</xdr:colOff>
      <xdr:row>13</xdr:row>
      <xdr:rowOff>371475</xdr:rowOff>
    </xdr:to>
    <xdr:sp>
      <xdr:nvSpPr>
        <xdr:cNvPr id="5" name="テキスト ボックス 5"/>
        <xdr:cNvSpPr txBox="1">
          <a:spLocks noChangeArrowheads="1"/>
        </xdr:cNvSpPr>
      </xdr:nvSpPr>
      <xdr:spPr>
        <a:xfrm>
          <a:off x="6724650" y="55530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20</xdr:col>
      <xdr:colOff>152400</xdr:colOff>
      <xdr:row>11</xdr:row>
      <xdr:rowOff>114300</xdr:rowOff>
    </xdr:from>
    <xdr:to>
      <xdr:col>24</xdr:col>
      <xdr:colOff>542925</xdr:colOff>
      <xdr:row>13</xdr:row>
      <xdr:rowOff>371475</xdr:rowOff>
    </xdr:to>
    <xdr:sp>
      <xdr:nvSpPr>
        <xdr:cNvPr id="6" name="テキスト ボックス 6"/>
        <xdr:cNvSpPr txBox="1">
          <a:spLocks noChangeArrowheads="1"/>
        </xdr:cNvSpPr>
      </xdr:nvSpPr>
      <xdr:spPr>
        <a:xfrm>
          <a:off x="9305925" y="55530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26</xdr:col>
      <xdr:colOff>152400</xdr:colOff>
      <xdr:row>11</xdr:row>
      <xdr:rowOff>114300</xdr:rowOff>
    </xdr:from>
    <xdr:to>
      <xdr:col>30</xdr:col>
      <xdr:colOff>542925</xdr:colOff>
      <xdr:row>13</xdr:row>
      <xdr:rowOff>371475</xdr:rowOff>
    </xdr:to>
    <xdr:sp>
      <xdr:nvSpPr>
        <xdr:cNvPr id="7" name="テキスト ボックス 7"/>
        <xdr:cNvSpPr txBox="1">
          <a:spLocks noChangeArrowheads="1"/>
        </xdr:cNvSpPr>
      </xdr:nvSpPr>
      <xdr:spPr>
        <a:xfrm>
          <a:off x="11896725" y="55530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32</xdr:col>
      <xdr:colOff>152400</xdr:colOff>
      <xdr:row>11</xdr:row>
      <xdr:rowOff>114300</xdr:rowOff>
    </xdr:from>
    <xdr:to>
      <xdr:col>36</xdr:col>
      <xdr:colOff>542925</xdr:colOff>
      <xdr:row>13</xdr:row>
      <xdr:rowOff>371475</xdr:rowOff>
    </xdr:to>
    <xdr:sp>
      <xdr:nvSpPr>
        <xdr:cNvPr id="8" name="テキスト ボックス 8"/>
        <xdr:cNvSpPr txBox="1">
          <a:spLocks noChangeArrowheads="1"/>
        </xdr:cNvSpPr>
      </xdr:nvSpPr>
      <xdr:spPr>
        <a:xfrm>
          <a:off x="14487525" y="55530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38</xdr:col>
      <xdr:colOff>152400</xdr:colOff>
      <xdr:row>11</xdr:row>
      <xdr:rowOff>114300</xdr:rowOff>
    </xdr:from>
    <xdr:to>
      <xdr:col>42</xdr:col>
      <xdr:colOff>542925</xdr:colOff>
      <xdr:row>13</xdr:row>
      <xdr:rowOff>371475</xdr:rowOff>
    </xdr:to>
    <xdr:sp>
      <xdr:nvSpPr>
        <xdr:cNvPr id="9" name="テキスト ボックス 9"/>
        <xdr:cNvSpPr txBox="1">
          <a:spLocks noChangeArrowheads="1"/>
        </xdr:cNvSpPr>
      </xdr:nvSpPr>
      <xdr:spPr>
        <a:xfrm>
          <a:off x="17078325" y="55530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44</xdr:col>
      <xdr:colOff>152400</xdr:colOff>
      <xdr:row>11</xdr:row>
      <xdr:rowOff>114300</xdr:rowOff>
    </xdr:from>
    <xdr:to>
      <xdr:col>48</xdr:col>
      <xdr:colOff>542925</xdr:colOff>
      <xdr:row>13</xdr:row>
      <xdr:rowOff>371475</xdr:rowOff>
    </xdr:to>
    <xdr:sp>
      <xdr:nvSpPr>
        <xdr:cNvPr id="10" name="テキスト ボックス 10"/>
        <xdr:cNvSpPr txBox="1">
          <a:spLocks noChangeArrowheads="1"/>
        </xdr:cNvSpPr>
      </xdr:nvSpPr>
      <xdr:spPr>
        <a:xfrm>
          <a:off x="19669125" y="55530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14</xdr:col>
      <xdr:colOff>152400</xdr:colOff>
      <xdr:row>24</xdr:row>
      <xdr:rowOff>114300</xdr:rowOff>
    </xdr:from>
    <xdr:to>
      <xdr:col>18</xdr:col>
      <xdr:colOff>542925</xdr:colOff>
      <xdr:row>26</xdr:row>
      <xdr:rowOff>371475</xdr:rowOff>
    </xdr:to>
    <xdr:sp>
      <xdr:nvSpPr>
        <xdr:cNvPr id="11" name="テキスト ボックス 11"/>
        <xdr:cNvSpPr txBox="1">
          <a:spLocks noChangeArrowheads="1"/>
        </xdr:cNvSpPr>
      </xdr:nvSpPr>
      <xdr:spPr>
        <a:xfrm>
          <a:off x="6724650" y="123729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20</xdr:col>
      <xdr:colOff>152400</xdr:colOff>
      <xdr:row>24</xdr:row>
      <xdr:rowOff>114300</xdr:rowOff>
    </xdr:from>
    <xdr:to>
      <xdr:col>24</xdr:col>
      <xdr:colOff>542925</xdr:colOff>
      <xdr:row>26</xdr:row>
      <xdr:rowOff>371475</xdr:rowOff>
    </xdr:to>
    <xdr:sp>
      <xdr:nvSpPr>
        <xdr:cNvPr id="12" name="テキスト ボックス 12"/>
        <xdr:cNvSpPr txBox="1">
          <a:spLocks noChangeArrowheads="1"/>
        </xdr:cNvSpPr>
      </xdr:nvSpPr>
      <xdr:spPr>
        <a:xfrm>
          <a:off x="9305925" y="123729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26</xdr:col>
      <xdr:colOff>152400</xdr:colOff>
      <xdr:row>24</xdr:row>
      <xdr:rowOff>114300</xdr:rowOff>
    </xdr:from>
    <xdr:to>
      <xdr:col>30</xdr:col>
      <xdr:colOff>542925</xdr:colOff>
      <xdr:row>26</xdr:row>
      <xdr:rowOff>371475</xdr:rowOff>
    </xdr:to>
    <xdr:sp>
      <xdr:nvSpPr>
        <xdr:cNvPr id="13" name="テキスト ボックス 13"/>
        <xdr:cNvSpPr txBox="1">
          <a:spLocks noChangeArrowheads="1"/>
        </xdr:cNvSpPr>
      </xdr:nvSpPr>
      <xdr:spPr>
        <a:xfrm>
          <a:off x="11896725" y="123729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32</xdr:col>
      <xdr:colOff>152400</xdr:colOff>
      <xdr:row>24</xdr:row>
      <xdr:rowOff>114300</xdr:rowOff>
    </xdr:from>
    <xdr:to>
      <xdr:col>36</xdr:col>
      <xdr:colOff>542925</xdr:colOff>
      <xdr:row>26</xdr:row>
      <xdr:rowOff>371475</xdr:rowOff>
    </xdr:to>
    <xdr:sp>
      <xdr:nvSpPr>
        <xdr:cNvPr id="14" name="テキスト ボックス 14"/>
        <xdr:cNvSpPr txBox="1">
          <a:spLocks noChangeArrowheads="1"/>
        </xdr:cNvSpPr>
      </xdr:nvSpPr>
      <xdr:spPr>
        <a:xfrm>
          <a:off x="14487525" y="123729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twoCellAnchor>
    <xdr:from>
      <xdr:col>44</xdr:col>
      <xdr:colOff>152400</xdr:colOff>
      <xdr:row>24</xdr:row>
      <xdr:rowOff>114300</xdr:rowOff>
    </xdr:from>
    <xdr:to>
      <xdr:col>48</xdr:col>
      <xdr:colOff>542925</xdr:colOff>
      <xdr:row>26</xdr:row>
      <xdr:rowOff>371475</xdr:rowOff>
    </xdr:to>
    <xdr:sp>
      <xdr:nvSpPr>
        <xdr:cNvPr id="15" name="テキスト ボックス 15"/>
        <xdr:cNvSpPr txBox="1">
          <a:spLocks noChangeArrowheads="1"/>
        </xdr:cNvSpPr>
      </xdr:nvSpPr>
      <xdr:spPr>
        <a:xfrm>
          <a:off x="19669125" y="12372975"/>
          <a:ext cx="1762125" cy="1304925"/>
        </a:xfrm>
        <a:prstGeom prst="rect">
          <a:avLst/>
        </a:prstGeom>
        <a:solidFill>
          <a:srgbClr val="FFFF99"/>
        </a:solidFill>
        <a:ln w="9525" cmpd="sng">
          <a:solidFill>
            <a:srgbClr val="0070C0"/>
          </a:solidFill>
          <a:prstDash val="dash"/>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４チームで</a:t>
          </a:r>
          <a:r>
            <a:rPr lang="en-US" cap="none" sz="1100" b="0" i="0" u="none" baseline="0">
              <a:solidFill>
                <a:srgbClr val="FF0000"/>
              </a:solidFill>
              <a:latin typeface="ＭＳ Ｐゴシック"/>
              <a:ea typeface="ＭＳ Ｐゴシック"/>
              <a:cs typeface="ＭＳ Ｐゴシック"/>
            </a:rPr>
            <a:t>8/1</a:t>
          </a:r>
          <a:r>
            <a:rPr lang="en-US" cap="none" sz="1100" b="0" i="0" u="none" baseline="0">
              <a:solidFill>
                <a:srgbClr val="FF0000"/>
              </a:solidFill>
              <a:latin typeface="ＭＳ Ｐゴシック"/>
              <a:ea typeface="ＭＳ Ｐゴシック"/>
              <a:cs typeface="ＭＳ Ｐゴシック"/>
            </a:rPr>
            <a:t>に話し合い、</a:t>
          </a:r>
          <a:r>
            <a:rPr lang="en-US" cap="none" sz="1100" b="0" i="0" u="none" baseline="0">
              <a:solidFill>
                <a:srgbClr val="FF0000"/>
              </a:solidFill>
              <a:latin typeface="ＭＳ Ｐゴシック"/>
              <a:ea typeface="ＭＳ Ｐゴシック"/>
              <a:cs typeface="ＭＳ Ｐゴシック"/>
            </a:rPr>
            <a:t>PM</a:t>
          </a:r>
          <a:r>
            <a:rPr lang="en-US" cap="none" sz="1100" b="0" i="0" u="none" baseline="0">
              <a:solidFill>
                <a:srgbClr val="FF0000"/>
              </a:solidFill>
              <a:latin typeface="ＭＳ Ｐゴシック"/>
              <a:ea typeface="ＭＳ Ｐゴシック"/>
              <a:cs typeface="ＭＳ Ｐゴシック"/>
            </a:rPr>
            <a:t>に交流試合（練習試合）を行って下さい。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0</xdr:rowOff>
    </xdr:from>
    <xdr:to>
      <xdr:col>3</xdr:col>
      <xdr:colOff>0</xdr:colOff>
      <xdr:row>34</xdr:row>
      <xdr:rowOff>0</xdr:rowOff>
    </xdr:to>
    <xdr:sp>
      <xdr:nvSpPr>
        <xdr:cNvPr id="1" name="Line 1"/>
        <xdr:cNvSpPr>
          <a:spLocks/>
        </xdr:cNvSpPr>
      </xdr:nvSpPr>
      <xdr:spPr>
        <a:xfrm>
          <a:off x="485775" y="52863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3</xdr:col>
      <xdr:colOff>0</xdr:colOff>
      <xdr:row>25</xdr:row>
      <xdr:rowOff>0</xdr:rowOff>
    </xdr:to>
    <xdr:sp>
      <xdr:nvSpPr>
        <xdr:cNvPr id="2" name="Line 2"/>
        <xdr:cNvSpPr>
          <a:spLocks/>
        </xdr:cNvSpPr>
      </xdr:nvSpPr>
      <xdr:spPr>
        <a:xfrm flipV="1">
          <a:off x="485775" y="3619500"/>
          <a:ext cx="0"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3</xdr:col>
      <xdr:colOff>0</xdr:colOff>
      <xdr:row>19</xdr:row>
      <xdr:rowOff>0</xdr:rowOff>
    </xdr:to>
    <xdr:sp>
      <xdr:nvSpPr>
        <xdr:cNvPr id="3" name="Line 3"/>
        <xdr:cNvSpPr>
          <a:spLocks/>
        </xdr:cNvSpPr>
      </xdr:nvSpPr>
      <xdr:spPr>
        <a:xfrm>
          <a:off x="485775" y="29337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9</xdr:row>
      <xdr:rowOff>0</xdr:rowOff>
    </xdr:from>
    <xdr:to>
      <xdr:col>3</xdr:col>
      <xdr:colOff>0</xdr:colOff>
      <xdr:row>12</xdr:row>
      <xdr:rowOff>0</xdr:rowOff>
    </xdr:to>
    <xdr:sp>
      <xdr:nvSpPr>
        <xdr:cNvPr id="4" name="Line 4"/>
        <xdr:cNvSpPr>
          <a:spLocks/>
        </xdr:cNvSpPr>
      </xdr:nvSpPr>
      <xdr:spPr>
        <a:xfrm flipV="1">
          <a:off x="485775" y="19050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4</xdr:row>
      <xdr:rowOff>104775</xdr:rowOff>
    </xdr:from>
    <xdr:to>
      <xdr:col>29</xdr:col>
      <xdr:colOff>85725</xdr:colOff>
      <xdr:row>11</xdr:row>
      <xdr:rowOff>38100</xdr:rowOff>
    </xdr:to>
    <xdr:sp>
      <xdr:nvSpPr>
        <xdr:cNvPr id="5" name="テキスト ボックス 5"/>
        <xdr:cNvSpPr txBox="1">
          <a:spLocks noChangeArrowheads="1"/>
        </xdr:cNvSpPr>
      </xdr:nvSpPr>
      <xdr:spPr>
        <a:xfrm>
          <a:off x="619125" y="1152525"/>
          <a:ext cx="5086350" cy="11334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50" b="1" i="0" u="none" baseline="0">
              <a:solidFill>
                <a:srgbClr val="FF0000"/>
              </a:solidFill>
              <a:latin typeface="ＭＳ Ｐゴシック"/>
              <a:ea typeface="ＭＳ Ｐゴシック"/>
              <a:cs typeface="ＭＳ Ｐゴシック"/>
            </a:rPr>
            <a:t>8/8</a:t>
          </a:r>
          <a:r>
            <a:rPr lang="en-US" cap="none" sz="1050" b="1" i="0" u="none" baseline="0">
              <a:solidFill>
                <a:srgbClr val="FF0000"/>
              </a:solidFill>
              <a:latin typeface="ＭＳ Ｐゴシック"/>
              <a:ea typeface="ＭＳ Ｐゴシック"/>
              <a:cs typeface="ＭＳ Ｐゴシック"/>
            </a:rPr>
            <a:t>注意事項</a:t>
          </a:r>
          <a:r>
            <a:rPr lang="en-US" cap="none" sz="1050" b="1" i="0" u="none" baseline="0">
              <a:solidFill>
                <a:srgbClr val="FF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・前半</a:t>
          </a:r>
          <a:r>
            <a:rPr lang="en-US" cap="none" sz="1050" b="0" i="0" u="none" baseline="0">
              <a:solidFill>
                <a:srgbClr val="000000"/>
              </a:solidFill>
              <a:latin typeface="ＭＳ Ｐゴシック"/>
              <a:ea typeface="ＭＳ Ｐゴシック"/>
              <a:cs typeface="ＭＳ Ｐゴシック"/>
            </a:rPr>
            <a:t>15</a:t>
          </a:r>
          <a:r>
            <a:rPr lang="en-US" cap="none" sz="1050" b="0" i="0" u="none" baseline="0">
              <a:solidFill>
                <a:srgbClr val="000000"/>
              </a:solidFill>
              <a:latin typeface="ＭＳ Ｐゴシック"/>
              <a:ea typeface="ＭＳ Ｐゴシック"/>
              <a:cs typeface="ＭＳ Ｐゴシック"/>
            </a:rPr>
            <a:t>分、ﾊｰﾌﾀｲﾑ</a:t>
          </a:r>
          <a:r>
            <a:rPr lang="en-US" cap="none" sz="1050" b="0" i="0" u="none" baseline="0">
              <a:solidFill>
                <a:srgbClr val="000000"/>
              </a:solidFill>
              <a:latin typeface="ＭＳ Ｐゴシック"/>
              <a:ea typeface="ＭＳ Ｐゴシック"/>
              <a:cs typeface="ＭＳ Ｐゴシック"/>
            </a:rPr>
            <a:t>5</a:t>
          </a:r>
          <a:r>
            <a:rPr lang="en-US" cap="none" sz="1050" b="0" i="0" u="none" baseline="0">
              <a:solidFill>
                <a:srgbClr val="000000"/>
              </a:solidFill>
              <a:latin typeface="ＭＳ Ｐゴシック"/>
              <a:ea typeface="ＭＳ Ｐゴシック"/>
              <a:cs typeface="ＭＳ Ｐゴシック"/>
            </a:rPr>
            <a:t>分、後半</a:t>
          </a:r>
          <a:r>
            <a:rPr lang="en-US" cap="none" sz="1050" b="0" i="0" u="none" baseline="0">
              <a:solidFill>
                <a:srgbClr val="000000"/>
              </a:solidFill>
              <a:latin typeface="ＭＳ Ｐゴシック"/>
              <a:ea typeface="ＭＳ Ｐゴシック"/>
              <a:cs typeface="ＭＳ Ｐゴシック"/>
            </a:rPr>
            <a:t>15</a:t>
          </a:r>
          <a:r>
            <a:rPr lang="en-US" cap="none" sz="1050" b="0" i="0" u="none" baseline="0">
              <a:solidFill>
                <a:srgbClr val="000000"/>
              </a:solidFill>
              <a:latin typeface="ＭＳ Ｐゴシック"/>
              <a:ea typeface="ＭＳ Ｐゴシック"/>
              <a:cs typeface="ＭＳ Ｐゴシック"/>
            </a:rPr>
            <a:t>分（</a:t>
          </a:r>
          <a:r>
            <a:rPr lang="en-US" cap="none" sz="1050" b="0" i="0" u="none" baseline="0">
              <a:solidFill>
                <a:srgbClr val="FF0000"/>
              </a:solidFill>
              <a:latin typeface="ＭＳ Ｐゴシック"/>
              <a:ea typeface="ＭＳ Ｐゴシック"/>
              <a:cs typeface="ＭＳ Ｐゴシック"/>
            </a:rPr>
            <a:t>飲水タイム</a:t>
          </a:r>
          <a:r>
            <a:rPr lang="en-US" cap="none" sz="1050" b="0" i="0" u="none" baseline="0">
              <a:solidFill>
                <a:srgbClr val="000000"/>
              </a:solidFill>
              <a:latin typeface="ＭＳ Ｐゴシック"/>
              <a:ea typeface="ＭＳ Ｐゴシック"/>
              <a:cs typeface="ＭＳ Ｐゴシック"/>
            </a:rPr>
            <a:t>は、</a:t>
          </a:r>
          <a:r>
            <a:rPr lang="en-US" cap="none" sz="1050" b="0" i="0" u="none" baseline="0">
              <a:solidFill>
                <a:srgbClr val="FF0000"/>
              </a:solidFill>
              <a:latin typeface="ＭＳ Ｐゴシック"/>
              <a:ea typeface="ＭＳ Ｐゴシック"/>
              <a:cs typeface="ＭＳ Ｐゴシック"/>
            </a:rPr>
            <a:t>ｱﾃﾞｨｼｮﾅﾙﾀｲﾑ</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・芝でのアップは、</a:t>
          </a:r>
          <a:r>
            <a:rPr lang="en-US" cap="none" sz="1050" b="0" i="0" u="none" baseline="0">
              <a:solidFill>
                <a:srgbClr val="FF0000"/>
              </a:solidFill>
              <a:latin typeface="ＭＳ Ｐゴシック"/>
              <a:ea typeface="ＭＳ Ｐゴシック"/>
              <a:cs typeface="ＭＳ Ｐゴシック"/>
            </a:rPr>
            <a:t>前の試合の前半</a:t>
          </a:r>
          <a:r>
            <a:rPr lang="en-US" cap="none" sz="1050" b="0" i="0" u="none" baseline="0">
              <a:solidFill>
                <a:srgbClr val="FF0000"/>
              </a:solidFill>
              <a:latin typeface="ＭＳ Ｐゴシック"/>
              <a:ea typeface="ＭＳ Ｐゴシック"/>
              <a:cs typeface="ＭＳ Ｐゴシック"/>
            </a:rPr>
            <a:t>15</a:t>
          </a:r>
          <a:r>
            <a:rPr lang="en-US" cap="none" sz="1050" b="0" i="0" u="none" baseline="0">
              <a:solidFill>
                <a:srgbClr val="FF0000"/>
              </a:solidFill>
              <a:latin typeface="ＭＳ Ｐゴシック"/>
              <a:ea typeface="ＭＳ Ｐゴシック"/>
              <a:cs typeface="ＭＳ Ｐゴシック"/>
            </a:rPr>
            <a:t>分＋</a:t>
          </a:r>
          <a:r>
            <a:rPr lang="en-US" cap="none" sz="1050" b="0" i="0" u="none" baseline="0">
              <a:solidFill>
                <a:srgbClr val="FF0000"/>
              </a:solidFill>
              <a:latin typeface="ＭＳ Ｐゴシック"/>
              <a:ea typeface="ＭＳ Ｐゴシック"/>
              <a:cs typeface="ＭＳ Ｐゴシック"/>
            </a:rPr>
            <a:t>ﾊｰﾌﾀｲﾑ</a:t>
          </a:r>
          <a:r>
            <a:rPr lang="en-US" cap="none" sz="1050" b="0" i="0" u="none" baseline="0">
              <a:solidFill>
                <a:srgbClr val="FF0000"/>
              </a:solidFill>
              <a:latin typeface="ＭＳ Ｐゴシック"/>
              <a:ea typeface="ＭＳ Ｐゴシック"/>
              <a:cs typeface="ＭＳ Ｐゴシック"/>
            </a:rPr>
            <a:t>5</a:t>
          </a:r>
          <a:r>
            <a:rPr lang="en-US" cap="none" sz="1050" b="0" i="0" u="none" baseline="0">
              <a:solidFill>
                <a:srgbClr val="FF0000"/>
              </a:solidFill>
              <a:latin typeface="ＭＳ Ｐゴシック"/>
              <a:ea typeface="ＭＳ Ｐゴシック"/>
              <a:cs typeface="ＭＳ Ｐゴシック"/>
            </a:rPr>
            <a:t>分</a:t>
          </a:r>
          <a:r>
            <a:rPr lang="en-US" cap="none" sz="1050" b="0" i="0" u="none" baseline="0">
              <a:solidFill>
                <a:srgbClr val="FF0000"/>
              </a:solidFill>
              <a:latin typeface="ＭＳ Ｐゴシック"/>
              <a:ea typeface="ＭＳ Ｐゴシック"/>
              <a:cs typeface="ＭＳ Ｐゴシック"/>
            </a:rPr>
            <a:t>（ピッチ内）</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第１試合のチームは</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9</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20-9</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40</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9</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35-9</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40</a:t>
          </a:r>
          <a:r>
            <a:rPr lang="en-US" cap="none" sz="1050" b="0" i="0" u="none" baseline="0">
              <a:solidFill>
                <a:srgbClr val="FF0000"/>
              </a:solidFill>
              <a:latin typeface="ＭＳ Ｐゴシック"/>
              <a:ea typeface="ＭＳ Ｐゴシック"/>
              <a:cs typeface="ＭＳ Ｐゴシック"/>
            </a:rPr>
            <a:t>ピッチ内</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大分市内チームは</a:t>
          </a:r>
          <a:r>
            <a:rPr lang="en-US" cap="none" sz="1050" b="0" i="0" u="none" baseline="0">
              <a:solidFill>
                <a:srgbClr val="000000"/>
              </a:solidFill>
              <a:latin typeface="ＭＳ Ｐゴシック"/>
              <a:ea typeface="ＭＳ Ｐゴシック"/>
              <a:cs typeface="ＭＳ Ｐゴシック"/>
            </a:rPr>
            <a:t>、</a:t>
          </a:r>
          <a:r>
            <a:rPr lang="en-US" cap="none" sz="1050" b="0" i="0" u="sng" baseline="0">
              <a:solidFill>
                <a:srgbClr val="FF0000"/>
              </a:solidFill>
              <a:latin typeface="ＭＳ Ｐゴシック"/>
              <a:ea typeface="ＭＳ Ｐゴシック"/>
              <a:cs typeface="ＭＳ Ｐゴシック"/>
            </a:rPr>
            <a:t>8</a:t>
          </a:r>
          <a:r>
            <a:rPr lang="en-US" cap="none" sz="1050" b="0" i="0" u="sng" baseline="0">
              <a:solidFill>
                <a:srgbClr val="FF0000"/>
              </a:solidFill>
              <a:latin typeface="ＭＳ Ｐゴシック"/>
              <a:ea typeface="ＭＳ Ｐゴシック"/>
              <a:cs typeface="ＭＳ Ｐゴシック"/>
            </a:rPr>
            <a:t>：</a:t>
          </a:r>
          <a:r>
            <a:rPr lang="en-US" cap="none" sz="1050" b="0" i="0" u="sng" baseline="0">
              <a:solidFill>
                <a:srgbClr val="FF0000"/>
              </a:solidFill>
              <a:latin typeface="ＭＳ Ｐゴシック"/>
              <a:ea typeface="ＭＳ Ｐゴシック"/>
              <a:cs typeface="ＭＳ Ｐゴシック"/>
            </a:rPr>
            <a:t>30</a:t>
          </a:r>
          <a:r>
            <a:rPr lang="en-US" cap="none" sz="1050" b="0" i="0" u="sng" baseline="0">
              <a:solidFill>
                <a:srgbClr val="FF0000"/>
              </a:solidFill>
              <a:latin typeface="ＭＳ Ｐゴシック"/>
              <a:ea typeface="ＭＳ Ｐゴシック"/>
              <a:cs typeface="ＭＳ Ｐゴシック"/>
            </a:rPr>
            <a:t>からの設営にご協力下さい</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123825</xdr:colOff>
      <xdr:row>27</xdr:row>
      <xdr:rowOff>142875</xdr:rowOff>
    </xdr:from>
    <xdr:to>
      <xdr:col>15</xdr:col>
      <xdr:colOff>142875</xdr:colOff>
      <xdr:row>29</xdr:row>
      <xdr:rowOff>19050</xdr:rowOff>
    </xdr:to>
    <xdr:sp>
      <xdr:nvSpPr>
        <xdr:cNvPr id="6" name="テキスト ボックス 1"/>
        <xdr:cNvSpPr txBox="1">
          <a:spLocks noChangeArrowheads="1"/>
        </xdr:cNvSpPr>
      </xdr:nvSpPr>
      <xdr:spPr>
        <a:xfrm>
          <a:off x="2333625" y="5257800"/>
          <a:ext cx="628650" cy="219075"/>
        </a:xfrm>
        <a:prstGeom prst="rect">
          <a:avLst/>
        </a:prstGeom>
        <a:noFill/>
        <a:ln w="9525" cmpd="sng">
          <a:noFill/>
        </a:ln>
      </xdr:spPr>
      <xdr:txBody>
        <a:bodyPr vertOverflow="clip" wrap="square" anchor="ctr"/>
        <a:p>
          <a:pPr algn="ctr">
            <a:defRPr/>
          </a:pPr>
          <a:r>
            <a:rPr lang="en-US" cap="none" sz="1100" b="0" i="0" u="none" baseline="0">
              <a:solidFill>
                <a:srgbClr val="0000FF"/>
              </a:solidFill>
            </a:rPr>
            <a:t>4PK3</a:t>
          </a:r>
        </a:p>
      </xdr:txBody>
    </xdr:sp>
    <xdr:clientData/>
  </xdr:twoCellAnchor>
  <xdr:twoCellAnchor>
    <xdr:from>
      <xdr:col>20</xdr:col>
      <xdr:colOff>104775</xdr:colOff>
      <xdr:row>27</xdr:row>
      <xdr:rowOff>171450</xdr:rowOff>
    </xdr:from>
    <xdr:to>
      <xdr:col>23</xdr:col>
      <xdr:colOff>133350</xdr:colOff>
      <xdr:row>29</xdr:row>
      <xdr:rowOff>47625</xdr:rowOff>
    </xdr:to>
    <xdr:sp>
      <xdr:nvSpPr>
        <xdr:cNvPr id="7" name="テキスト ボックス 7"/>
        <xdr:cNvSpPr txBox="1">
          <a:spLocks noChangeArrowheads="1"/>
        </xdr:cNvSpPr>
      </xdr:nvSpPr>
      <xdr:spPr>
        <a:xfrm>
          <a:off x="3924300" y="5286375"/>
          <a:ext cx="628650" cy="219075"/>
        </a:xfrm>
        <a:prstGeom prst="rect">
          <a:avLst/>
        </a:prstGeom>
        <a:noFill/>
        <a:ln w="9525" cmpd="sng">
          <a:noFill/>
        </a:ln>
      </xdr:spPr>
      <xdr:txBody>
        <a:bodyPr vertOverflow="clip" wrap="square" anchor="ctr"/>
        <a:p>
          <a:pPr algn="ctr">
            <a:defRPr/>
          </a:pPr>
          <a:r>
            <a:rPr lang="en-US" cap="none" sz="1100" b="0" i="0" u="none" baseline="0">
              <a:solidFill>
                <a:srgbClr val="0000FF"/>
              </a:solidFill>
            </a:rPr>
            <a:t>2PK3</a:t>
          </a:r>
        </a:p>
      </xdr:txBody>
    </xdr:sp>
    <xdr:clientData/>
  </xdr:twoCellAnchor>
  <xdr:twoCellAnchor>
    <xdr:from>
      <xdr:col>56</xdr:col>
      <xdr:colOff>95250</xdr:colOff>
      <xdr:row>27</xdr:row>
      <xdr:rowOff>161925</xdr:rowOff>
    </xdr:from>
    <xdr:to>
      <xdr:col>59</xdr:col>
      <xdr:colOff>133350</xdr:colOff>
      <xdr:row>29</xdr:row>
      <xdr:rowOff>38100</xdr:rowOff>
    </xdr:to>
    <xdr:sp>
      <xdr:nvSpPr>
        <xdr:cNvPr id="8" name="テキスト ボックス 8"/>
        <xdr:cNvSpPr txBox="1">
          <a:spLocks noChangeArrowheads="1"/>
        </xdr:cNvSpPr>
      </xdr:nvSpPr>
      <xdr:spPr>
        <a:xfrm>
          <a:off x="11039475" y="5276850"/>
          <a:ext cx="638175" cy="219075"/>
        </a:xfrm>
        <a:prstGeom prst="rect">
          <a:avLst/>
        </a:prstGeom>
        <a:noFill/>
        <a:ln w="9525" cmpd="sng">
          <a:noFill/>
        </a:ln>
      </xdr:spPr>
      <xdr:txBody>
        <a:bodyPr vertOverflow="clip" wrap="square" anchor="ctr"/>
        <a:p>
          <a:pPr algn="ctr">
            <a:defRPr/>
          </a:pPr>
          <a:r>
            <a:rPr lang="en-US" cap="none" sz="1100" b="0" i="0" u="none" baseline="0">
              <a:solidFill>
                <a:srgbClr val="0000FF"/>
              </a:solidFill>
            </a:rPr>
            <a:t>2PK3</a:t>
          </a:r>
        </a:p>
      </xdr:txBody>
    </xdr:sp>
    <xdr:clientData/>
  </xdr:twoCellAnchor>
  <xdr:twoCellAnchor>
    <xdr:from>
      <xdr:col>14</xdr:col>
      <xdr:colOff>171450</xdr:colOff>
      <xdr:row>23</xdr:row>
      <xdr:rowOff>133350</xdr:rowOff>
    </xdr:from>
    <xdr:to>
      <xdr:col>17</xdr:col>
      <xdr:colOff>142875</xdr:colOff>
      <xdr:row>25</xdr:row>
      <xdr:rowOff>9525</xdr:rowOff>
    </xdr:to>
    <xdr:sp>
      <xdr:nvSpPr>
        <xdr:cNvPr id="9" name="テキスト ボックス 9"/>
        <xdr:cNvSpPr txBox="1">
          <a:spLocks noChangeArrowheads="1"/>
        </xdr:cNvSpPr>
      </xdr:nvSpPr>
      <xdr:spPr>
        <a:xfrm>
          <a:off x="2781300" y="4562475"/>
          <a:ext cx="581025" cy="219075"/>
        </a:xfrm>
        <a:prstGeom prst="rect">
          <a:avLst/>
        </a:prstGeom>
        <a:noFill/>
        <a:ln w="9525" cmpd="sng">
          <a:noFill/>
        </a:ln>
      </xdr:spPr>
      <xdr:txBody>
        <a:bodyPr vertOverflow="clip" wrap="square" anchor="ctr"/>
        <a:p>
          <a:pPr algn="ctr">
            <a:defRPr/>
          </a:pPr>
          <a:r>
            <a:rPr lang="en-US" cap="none" sz="1100" b="0" i="0" u="none" baseline="0">
              <a:solidFill>
                <a:srgbClr val="0000FF"/>
              </a:solidFill>
            </a:rPr>
            <a:t>2PK3</a:t>
          </a:r>
        </a:p>
      </xdr:txBody>
    </xdr:sp>
    <xdr:clientData/>
  </xdr:twoCellAnchor>
  <xdr:twoCellAnchor>
    <xdr:from>
      <xdr:col>30</xdr:col>
      <xdr:colOff>152400</xdr:colOff>
      <xdr:row>23</xdr:row>
      <xdr:rowOff>142875</xdr:rowOff>
    </xdr:from>
    <xdr:to>
      <xdr:col>33</xdr:col>
      <xdr:colOff>142875</xdr:colOff>
      <xdr:row>25</xdr:row>
      <xdr:rowOff>19050</xdr:rowOff>
    </xdr:to>
    <xdr:sp>
      <xdr:nvSpPr>
        <xdr:cNvPr id="10" name="テキスト ボックス 10"/>
        <xdr:cNvSpPr txBox="1">
          <a:spLocks noChangeArrowheads="1"/>
        </xdr:cNvSpPr>
      </xdr:nvSpPr>
      <xdr:spPr>
        <a:xfrm>
          <a:off x="5972175" y="4572000"/>
          <a:ext cx="590550" cy="219075"/>
        </a:xfrm>
        <a:prstGeom prst="rect">
          <a:avLst/>
        </a:prstGeom>
        <a:noFill/>
        <a:ln w="9525" cmpd="sng">
          <a:noFill/>
        </a:ln>
      </xdr:spPr>
      <xdr:txBody>
        <a:bodyPr vertOverflow="clip" wrap="square" anchor="ctr"/>
        <a:p>
          <a:pPr algn="ctr">
            <a:defRPr/>
          </a:pPr>
          <a:r>
            <a:rPr lang="en-US" cap="none" sz="1100" b="0" i="0" u="none" baseline="0">
              <a:solidFill>
                <a:srgbClr val="0000FF"/>
              </a:solidFill>
            </a:rPr>
            <a:t>7PK6</a:t>
          </a:r>
        </a:p>
      </xdr:txBody>
    </xdr:sp>
    <xdr:clientData/>
  </xdr:twoCellAnchor>
  <xdr:twoCellAnchor>
    <xdr:from>
      <xdr:col>46</xdr:col>
      <xdr:colOff>104775</xdr:colOff>
      <xdr:row>23</xdr:row>
      <xdr:rowOff>142875</xdr:rowOff>
    </xdr:from>
    <xdr:to>
      <xdr:col>49</xdr:col>
      <xdr:colOff>95250</xdr:colOff>
      <xdr:row>25</xdr:row>
      <xdr:rowOff>19050</xdr:rowOff>
    </xdr:to>
    <xdr:sp>
      <xdr:nvSpPr>
        <xdr:cNvPr id="11" name="テキスト ボックス 11"/>
        <xdr:cNvSpPr txBox="1">
          <a:spLocks noChangeArrowheads="1"/>
        </xdr:cNvSpPr>
      </xdr:nvSpPr>
      <xdr:spPr>
        <a:xfrm>
          <a:off x="9048750" y="4572000"/>
          <a:ext cx="590550" cy="219075"/>
        </a:xfrm>
        <a:prstGeom prst="rect">
          <a:avLst/>
        </a:prstGeom>
        <a:noFill/>
        <a:ln w="9525" cmpd="sng">
          <a:noFill/>
        </a:ln>
      </xdr:spPr>
      <xdr:txBody>
        <a:bodyPr vertOverflow="clip" wrap="square" anchor="ctr"/>
        <a:p>
          <a:pPr algn="ctr">
            <a:defRPr/>
          </a:pPr>
          <a:r>
            <a:rPr lang="en-US" cap="none" sz="1100" b="0" i="0" u="none" baseline="0">
              <a:solidFill>
                <a:srgbClr val="0000FF"/>
              </a:solidFill>
            </a:rPr>
            <a:t>1PK3</a:t>
          </a:r>
        </a:p>
      </xdr:txBody>
    </xdr:sp>
    <xdr:clientData/>
  </xdr:twoCellAnchor>
  <xdr:twoCellAnchor>
    <xdr:from>
      <xdr:col>62</xdr:col>
      <xdr:colOff>66675</xdr:colOff>
      <xdr:row>23</xdr:row>
      <xdr:rowOff>114300</xdr:rowOff>
    </xdr:from>
    <xdr:to>
      <xdr:col>65</xdr:col>
      <xdr:colOff>95250</xdr:colOff>
      <xdr:row>24</xdr:row>
      <xdr:rowOff>161925</xdr:rowOff>
    </xdr:to>
    <xdr:sp>
      <xdr:nvSpPr>
        <xdr:cNvPr id="12" name="テキスト ボックス 12"/>
        <xdr:cNvSpPr txBox="1">
          <a:spLocks noChangeArrowheads="1"/>
        </xdr:cNvSpPr>
      </xdr:nvSpPr>
      <xdr:spPr>
        <a:xfrm>
          <a:off x="12211050" y="4543425"/>
          <a:ext cx="628650" cy="219075"/>
        </a:xfrm>
        <a:prstGeom prst="rect">
          <a:avLst/>
        </a:prstGeom>
        <a:noFill/>
        <a:ln w="9525" cmpd="sng">
          <a:noFill/>
        </a:ln>
      </xdr:spPr>
      <xdr:txBody>
        <a:bodyPr vertOverflow="clip" wrap="square" anchor="ctr"/>
        <a:p>
          <a:pPr algn="ctr">
            <a:defRPr/>
          </a:pPr>
          <a:r>
            <a:rPr lang="en-US" cap="none" sz="1100" b="0" i="0" u="none" baseline="0">
              <a:solidFill>
                <a:srgbClr val="0000FF"/>
              </a:solidFill>
            </a:rPr>
            <a:t>5PK4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0</xdr:rowOff>
    </xdr:from>
    <xdr:to>
      <xdr:col>15</xdr:col>
      <xdr:colOff>0</xdr:colOff>
      <xdr:row>19</xdr:row>
      <xdr:rowOff>0</xdr:rowOff>
    </xdr:to>
    <xdr:sp>
      <xdr:nvSpPr>
        <xdr:cNvPr id="1" name="直線矢印コネクタ 1"/>
        <xdr:cNvSpPr>
          <a:spLocks/>
        </xdr:cNvSpPr>
      </xdr:nvSpPr>
      <xdr:spPr>
        <a:xfrm>
          <a:off x="3000375" y="1581150"/>
          <a:ext cx="0" cy="251460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13</xdr:col>
      <xdr:colOff>0</xdr:colOff>
      <xdr:row>5</xdr:row>
      <xdr:rowOff>0</xdr:rowOff>
    </xdr:to>
    <xdr:sp>
      <xdr:nvSpPr>
        <xdr:cNvPr id="2" name="直線矢印コネクタ 2"/>
        <xdr:cNvSpPr>
          <a:spLocks/>
        </xdr:cNvSpPr>
      </xdr:nvSpPr>
      <xdr:spPr>
        <a:xfrm>
          <a:off x="800100" y="1162050"/>
          <a:ext cx="18002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95250</xdr:rowOff>
    </xdr:from>
    <xdr:to>
      <xdr:col>12</xdr:col>
      <xdr:colOff>123825</xdr:colOff>
      <xdr:row>15</xdr:row>
      <xdr:rowOff>66675</xdr:rowOff>
    </xdr:to>
    <xdr:sp>
      <xdr:nvSpPr>
        <xdr:cNvPr id="3" name="テキスト ボックス 3"/>
        <xdr:cNvSpPr txBox="1">
          <a:spLocks noChangeArrowheads="1"/>
        </xdr:cNvSpPr>
      </xdr:nvSpPr>
      <xdr:spPr>
        <a:xfrm>
          <a:off x="990600" y="2933700"/>
          <a:ext cx="1533525" cy="39052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A2</a:t>
          </a:r>
          <a:r>
            <a:rPr lang="en-US" cap="none" sz="1600" b="0" i="0" u="none" baseline="0">
              <a:solidFill>
                <a:srgbClr val="000000"/>
              </a:solidFill>
              <a:latin typeface="ＭＳ Ｐゴシック"/>
              <a:ea typeface="ＭＳ Ｐゴシック"/>
              <a:cs typeface="ＭＳ Ｐゴシック"/>
            </a:rPr>
            <a:t>（北コート）</a:t>
          </a:r>
        </a:p>
      </xdr:txBody>
    </xdr:sp>
    <xdr:clientData/>
  </xdr:twoCellAnchor>
  <xdr:twoCellAnchor>
    <xdr:from>
      <xdr:col>27</xdr:col>
      <xdr:colOff>0</xdr:colOff>
      <xdr:row>11</xdr:row>
      <xdr:rowOff>190500</xdr:rowOff>
    </xdr:from>
    <xdr:to>
      <xdr:col>34</xdr:col>
      <xdr:colOff>57150</xdr:colOff>
      <xdr:row>13</xdr:row>
      <xdr:rowOff>171450</xdr:rowOff>
    </xdr:to>
    <xdr:sp>
      <xdr:nvSpPr>
        <xdr:cNvPr id="4" name="テキスト ボックス 4"/>
        <xdr:cNvSpPr txBox="1">
          <a:spLocks noChangeArrowheads="1"/>
        </xdr:cNvSpPr>
      </xdr:nvSpPr>
      <xdr:spPr>
        <a:xfrm>
          <a:off x="5400675" y="2609850"/>
          <a:ext cx="1457325" cy="400050"/>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A1</a:t>
          </a:r>
          <a:r>
            <a:rPr lang="en-US" cap="none" sz="1600" b="0" i="0" u="none" baseline="0">
              <a:solidFill>
                <a:srgbClr val="000000"/>
              </a:solidFill>
              <a:latin typeface="ＭＳ Ｐゴシック"/>
              <a:ea typeface="ＭＳ Ｐゴシック"/>
              <a:cs typeface="ＭＳ Ｐゴシック"/>
            </a:rPr>
            <a:t>（南コート）</a:t>
          </a:r>
        </a:p>
      </xdr:txBody>
    </xdr:sp>
    <xdr:clientData/>
  </xdr:twoCellAnchor>
  <xdr:twoCellAnchor>
    <xdr:from>
      <xdr:col>16</xdr:col>
      <xdr:colOff>0</xdr:colOff>
      <xdr:row>42</xdr:row>
      <xdr:rowOff>0</xdr:rowOff>
    </xdr:from>
    <xdr:to>
      <xdr:col>16</xdr:col>
      <xdr:colOff>0</xdr:colOff>
      <xdr:row>54</xdr:row>
      <xdr:rowOff>28575</xdr:rowOff>
    </xdr:to>
    <xdr:sp>
      <xdr:nvSpPr>
        <xdr:cNvPr id="5" name="直線矢印コネクタ 5"/>
        <xdr:cNvSpPr>
          <a:spLocks/>
        </xdr:cNvSpPr>
      </xdr:nvSpPr>
      <xdr:spPr>
        <a:xfrm>
          <a:off x="3200400" y="8915400"/>
          <a:ext cx="0" cy="2543175"/>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42</xdr:row>
      <xdr:rowOff>0</xdr:rowOff>
    </xdr:from>
    <xdr:to>
      <xdr:col>37</xdr:col>
      <xdr:colOff>0</xdr:colOff>
      <xdr:row>42</xdr:row>
      <xdr:rowOff>0</xdr:rowOff>
    </xdr:to>
    <xdr:sp>
      <xdr:nvSpPr>
        <xdr:cNvPr id="6" name="直線矢印コネクタ 6"/>
        <xdr:cNvSpPr>
          <a:spLocks/>
        </xdr:cNvSpPr>
      </xdr:nvSpPr>
      <xdr:spPr>
        <a:xfrm>
          <a:off x="7200900" y="891540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48</xdr:row>
      <xdr:rowOff>57150</xdr:rowOff>
    </xdr:from>
    <xdr:to>
      <xdr:col>13</xdr:col>
      <xdr:colOff>57150</xdr:colOff>
      <xdr:row>50</xdr:row>
      <xdr:rowOff>9525</xdr:rowOff>
    </xdr:to>
    <xdr:sp>
      <xdr:nvSpPr>
        <xdr:cNvPr id="7" name="テキスト ボックス 7"/>
        <xdr:cNvSpPr txBox="1">
          <a:spLocks noChangeArrowheads="1"/>
        </xdr:cNvSpPr>
      </xdr:nvSpPr>
      <xdr:spPr>
        <a:xfrm>
          <a:off x="1085850" y="10229850"/>
          <a:ext cx="1571625" cy="37147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B2</a:t>
          </a:r>
          <a:r>
            <a:rPr lang="en-US" cap="none" sz="1600" b="0" i="0" u="none" baseline="0">
              <a:solidFill>
                <a:srgbClr val="000000"/>
              </a:solidFill>
              <a:latin typeface="ＭＳ Ｐゴシック"/>
              <a:ea typeface="ＭＳ Ｐゴシック"/>
              <a:cs typeface="ＭＳ Ｐゴシック"/>
            </a:rPr>
            <a:t>（北コート）</a:t>
          </a:r>
        </a:p>
      </xdr:txBody>
    </xdr:sp>
    <xdr:clientData/>
  </xdr:twoCellAnchor>
  <xdr:twoCellAnchor>
    <xdr:from>
      <xdr:col>27</xdr:col>
      <xdr:colOff>104775</xdr:colOff>
      <xdr:row>47</xdr:row>
      <xdr:rowOff>66675</xdr:rowOff>
    </xdr:from>
    <xdr:to>
      <xdr:col>35</xdr:col>
      <xdr:colOff>19050</xdr:colOff>
      <xdr:row>48</xdr:row>
      <xdr:rowOff>190500</xdr:rowOff>
    </xdr:to>
    <xdr:sp>
      <xdr:nvSpPr>
        <xdr:cNvPr id="8" name="テキスト ボックス 8"/>
        <xdr:cNvSpPr txBox="1">
          <a:spLocks noChangeArrowheads="1"/>
        </xdr:cNvSpPr>
      </xdr:nvSpPr>
      <xdr:spPr>
        <a:xfrm>
          <a:off x="5505450" y="10029825"/>
          <a:ext cx="1514475" cy="333375"/>
        </a:xfrm>
        <a:prstGeom prst="rect">
          <a:avLst/>
        </a:prstGeom>
        <a:solidFill>
          <a:srgbClr val="FFFFFF"/>
        </a:solidFill>
        <a:ln w="9525" cmpd="sng">
          <a:solidFill>
            <a:srgbClr val="0D0D0D"/>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B1</a:t>
          </a:r>
          <a:r>
            <a:rPr lang="en-US" cap="none" sz="1600" b="0" i="0" u="none" baseline="0">
              <a:solidFill>
                <a:srgbClr val="000000"/>
              </a:solidFill>
              <a:latin typeface="ＭＳ Ｐゴシック"/>
              <a:ea typeface="ＭＳ Ｐゴシック"/>
              <a:cs typeface="ＭＳ Ｐゴシック"/>
            </a:rPr>
            <a:t>（南コート）</a:t>
          </a:r>
        </a:p>
      </xdr:txBody>
    </xdr:sp>
    <xdr:clientData/>
  </xdr:twoCellAnchor>
  <xdr:twoCellAnchor>
    <xdr:from>
      <xdr:col>36</xdr:col>
      <xdr:colOff>0</xdr:colOff>
      <xdr:row>39</xdr:row>
      <xdr:rowOff>0</xdr:rowOff>
    </xdr:from>
    <xdr:to>
      <xdr:col>36</xdr:col>
      <xdr:colOff>0</xdr:colOff>
      <xdr:row>42</xdr:row>
      <xdr:rowOff>0</xdr:rowOff>
    </xdr:to>
    <xdr:sp>
      <xdr:nvSpPr>
        <xdr:cNvPr id="9" name="直線矢印コネクタ 9"/>
        <xdr:cNvSpPr>
          <a:spLocks/>
        </xdr:cNvSpPr>
      </xdr:nvSpPr>
      <xdr:spPr>
        <a:xfrm>
          <a:off x="7200900" y="8286750"/>
          <a:ext cx="0" cy="62865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0</xdr:colOff>
      <xdr:row>42</xdr:row>
      <xdr:rowOff>0</xdr:rowOff>
    </xdr:to>
    <xdr:sp>
      <xdr:nvSpPr>
        <xdr:cNvPr id="10" name="直線矢印コネクタ 9"/>
        <xdr:cNvSpPr>
          <a:spLocks/>
        </xdr:cNvSpPr>
      </xdr:nvSpPr>
      <xdr:spPr>
        <a:xfrm>
          <a:off x="1000125" y="8286750"/>
          <a:ext cx="0" cy="62865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14</xdr:col>
      <xdr:colOff>0</xdr:colOff>
      <xdr:row>40</xdr:row>
      <xdr:rowOff>0</xdr:rowOff>
    </xdr:to>
    <xdr:sp>
      <xdr:nvSpPr>
        <xdr:cNvPr id="11" name="直線矢印コネクタ 6"/>
        <xdr:cNvSpPr>
          <a:spLocks/>
        </xdr:cNvSpPr>
      </xdr:nvSpPr>
      <xdr:spPr>
        <a:xfrm flipH="1">
          <a:off x="1000125" y="8496300"/>
          <a:ext cx="18002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42</xdr:row>
      <xdr:rowOff>0</xdr:rowOff>
    </xdr:from>
    <xdr:to>
      <xdr:col>5</xdr:col>
      <xdr:colOff>0</xdr:colOff>
      <xdr:row>42</xdr:row>
      <xdr:rowOff>0</xdr:rowOff>
    </xdr:to>
    <xdr:sp>
      <xdr:nvSpPr>
        <xdr:cNvPr id="12" name="直線矢印コネクタ 6"/>
        <xdr:cNvSpPr>
          <a:spLocks/>
        </xdr:cNvSpPr>
      </xdr:nvSpPr>
      <xdr:spPr>
        <a:xfrm>
          <a:off x="800100" y="891540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19</xdr:row>
      <xdr:rowOff>0</xdr:rowOff>
    </xdr:from>
    <xdr:to>
      <xdr:col>35</xdr:col>
      <xdr:colOff>0</xdr:colOff>
      <xdr:row>21</xdr:row>
      <xdr:rowOff>0</xdr:rowOff>
    </xdr:to>
    <xdr:sp>
      <xdr:nvSpPr>
        <xdr:cNvPr id="13" name="直線矢印コネクタ 9"/>
        <xdr:cNvSpPr>
          <a:spLocks/>
        </xdr:cNvSpPr>
      </xdr:nvSpPr>
      <xdr:spPr>
        <a:xfrm>
          <a:off x="7000875" y="4095750"/>
          <a:ext cx="0" cy="41910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4</xdr:col>
      <xdr:colOff>0</xdr:colOff>
      <xdr:row>21</xdr:row>
      <xdr:rowOff>0</xdr:rowOff>
    </xdr:to>
    <xdr:sp>
      <xdr:nvSpPr>
        <xdr:cNvPr id="14" name="直線矢印コネクタ 9"/>
        <xdr:cNvSpPr>
          <a:spLocks/>
        </xdr:cNvSpPr>
      </xdr:nvSpPr>
      <xdr:spPr>
        <a:xfrm>
          <a:off x="800100" y="4095750"/>
          <a:ext cx="0" cy="41910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19</xdr:row>
      <xdr:rowOff>0</xdr:rowOff>
    </xdr:from>
    <xdr:to>
      <xdr:col>36</xdr:col>
      <xdr:colOff>0</xdr:colOff>
      <xdr:row>19</xdr:row>
      <xdr:rowOff>0</xdr:rowOff>
    </xdr:to>
    <xdr:sp>
      <xdr:nvSpPr>
        <xdr:cNvPr id="15" name="直線矢印コネクタ 6"/>
        <xdr:cNvSpPr>
          <a:spLocks/>
        </xdr:cNvSpPr>
      </xdr:nvSpPr>
      <xdr:spPr>
        <a:xfrm>
          <a:off x="7000875" y="409575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19</xdr:row>
      <xdr:rowOff>0</xdr:rowOff>
    </xdr:from>
    <xdr:to>
      <xdr:col>4</xdr:col>
      <xdr:colOff>0</xdr:colOff>
      <xdr:row>19</xdr:row>
      <xdr:rowOff>0</xdr:rowOff>
    </xdr:to>
    <xdr:sp>
      <xdr:nvSpPr>
        <xdr:cNvPr id="16" name="直線矢印コネクタ 6"/>
        <xdr:cNvSpPr>
          <a:spLocks/>
        </xdr:cNvSpPr>
      </xdr:nvSpPr>
      <xdr:spPr>
        <a:xfrm>
          <a:off x="600075" y="4095750"/>
          <a:ext cx="200025" cy="0"/>
        </a:xfrm>
        <a:prstGeom prst="straightConnector1">
          <a:avLst/>
        </a:prstGeom>
        <a:noFill/>
        <a:ln w="25400" cmpd="sng">
          <a:solidFill>
            <a:srgbClr val="4F81BD"/>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4</xdr:row>
      <xdr:rowOff>85725</xdr:rowOff>
    </xdr:from>
    <xdr:to>
      <xdr:col>43</xdr:col>
      <xdr:colOff>0</xdr:colOff>
      <xdr:row>7</xdr:row>
      <xdr:rowOff>9525</xdr:rowOff>
    </xdr:to>
    <xdr:sp>
      <xdr:nvSpPr>
        <xdr:cNvPr id="17" name="角丸四角形吹き出し 17"/>
        <xdr:cNvSpPr>
          <a:spLocks/>
        </xdr:cNvSpPr>
      </xdr:nvSpPr>
      <xdr:spPr>
        <a:xfrm>
          <a:off x="6400800" y="1038225"/>
          <a:ext cx="2200275" cy="552450"/>
        </a:xfrm>
        <a:prstGeom prst="wedgeRoundRectCallout">
          <a:avLst>
            <a:gd name="adj1" fmla="val -48458"/>
            <a:gd name="adj2" fmla="val 115439"/>
          </a:avLst>
        </a:prstGeom>
        <a:solidFill>
          <a:srgbClr val="FFFFFF"/>
        </a:solidFill>
        <a:ln w="25400" cmpd="sng">
          <a:solidFill>
            <a:srgbClr val="F79646"/>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設営担当：</a:t>
          </a:r>
          <a:r>
            <a:rPr lang="en-US" cap="none" sz="1000" b="0" i="0" u="none" baseline="0">
              <a:solidFill>
                <a:srgbClr val="FF0000"/>
              </a:solidFill>
              <a:latin typeface="ＭＳ Ｐゴシック"/>
              <a:ea typeface="ＭＳ Ｐゴシック"/>
              <a:cs typeface="ＭＳ Ｐゴシック"/>
            </a:rPr>
            <a:t>8/8</a:t>
          </a:r>
          <a:r>
            <a:rPr lang="en-US" cap="none" sz="1000" b="0" i="0" u="none" baseline="0">
              <a:solidFill>
                <a:srgbClr val="FF0000"/>
              </a:solidFill>
              <a:latin typeface="ＭＳ Ｐゴシック"/>
              <a:ea typeface="ＭＳ Ｐゴシック"/>
              <a:cs typeface="ＭＳ Ｐゴシック"/>
            </a:rPr>
            <a:t>第１試合を除く</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A,B,C,D</a:t>
          </a:r>
          <a:r>
            <a:rPr lang="en-US" cap="none" sz="1000" b="0" i="0" u="none" baseline="0">
              <a:solidFill>
                <a:srgbClr val="FF0000"/>
              </a:solidFill>
              <a:latin typeface="ＭＳ Ｐゴシック"/>
              <a:ea typeface="ＭＳ Ｐゴシック"/>
              <a:cs typeface="ＭＳ Ｐゴシック"/>
            </a:rPr>
            <a:t>パート</a:t>
          </a:r>
          <a:r>
            <a:rPr lang="en-US" cap="none" sz="1000" b="0" i="0" u="none" baseline="0">
              <a:solidFill>
                <a:srgbClr val="FF0000"/>
              </a:solidFill>
              <a:latin typeface="ＭＳ Ｐゴシック"/>
              <a:ea typeface="ＭＳ Ｐゴシック"/>
              <a:cs typeface="ＭＳ Ｐゴシック"/>
            </a:rPr>
            <a:t>の大分市内チーム</a:t>
          </a:r>
        </a:p>
      </xdr:txBody>
    </xdr:sp>
    <xdr:clientData/>
  </xdr:twoCellAnchor>
  <xdr:twoCellAnchor>
    <xdr:from>
      <xdr:col>11</xdr:col>
      <xdr:colOff>152400</xdr:colOff>
      <xdr:row>5</xdr:row>
      <xdr:rowOff>142875</xdr:rowOff>
    </xdr:from>
    <xdr:to>
      <xdr:col>22</xdr:col>
      <xdr:colOff>114300</xdr:colOff>
      <xdr:row>8</xdr:row>
      <xdr:rowOff>9525</xdr:rowOff>
    </xdr:to>
    <xdr:sp>
      <xdr:nvSpPr>
        <xdr:cNvPr id="18" name="角丸四角形吹き出し 18"/>
        <xdr:cNvSpPr>
          <a:spLocks/>
        </xdr:cNvSpPr>
      </xdr:nvSpPr>
      <xdr:spPr>
        <a:xfrm>
          <a:off x="2352675" y="1304925"/>
          <a:ext cx="2162175" cy="495300"/>
        </a:xfrm>
        <a:prstGeom prst="wedgeRoundRectCallout">
          <a:avLst>
            <a:gd name="adj1" fmla="val -48458"/>
            <a:gd name="adj2" fmla="val 115439"/>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設営担当：</a:t>
          </a:r>
          <a:r>
            <a:rPr lang="en-US" cap="none" sz="1000" b="0" i="0" u="none" baseline="0">
              <a:solidFill>
                <a:srgbClr val="FF0000"/>
              </a:solidFill>
              <a:latin typeface="ＭＳ Ｐゴシック"/>
              <a:ea typeface="ＭＳ Ｐゴシック"/>
              <a:cs typeface="ＭＳ Ｐゴシック"/>
            </a:rPr>
            <a:t>8/8</a:t>
          </a:r>
          <a:r>
            <a:rPr lang="en-US" cap="none" sz="1000" b="0" i="0" u="none" baseline="0">
              <a:solidFill>
                <a:srgbClr val="FF0000"/>
              </a:solidFill>
              <a:latin typeface="ＭＳ Ｐゴシック"/>
              <a:ea typeface="ＭＳ Ｐゴシック"/>
              <a:cs typeface="ＭＳ Ｐゴシック"/>
            </a:rPr>
            <a:t>第１試合を除く</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E,F,G,H</a:t>
          </a:r>
          <a:r>
            <a:rPr lang="en-US" cap="none" sz="1000" b="0" i="0" u="none" baseline="0">
              <a:solidFill>
                <a:srgbClr val="FF0000"/>
              </a:solidFill>
              <a:latin typeface="ＭＳ Ｐゴシック"/>
              <a:ea typeface="ＭＳ Ｐゴシック"/>
              <a:cs typeface="ＭＳ Ｐゴシック"/>
            </a:rPr>
            <a:t>パートの大分市内チーム</a:t>
          </a:r>
        </a:p>
      </xdr:txBody>
    </xdr:sp>
    <xdr:clientData/>
  </xdr:twoCellAnchor>
  <xdr:twoCellAnchor>
    <xdr:from>
      <xdr:col>20</xdr:col>
      <xdr:colOff>76200</xdr:colOff>
      <xdr:row>42</xdr:row>
      <xdr:rowOff>66675</xdr:rowOff>
    </xdr:from>
    <xdr:to>
      <xdr:col>30</xdr:col>
      <xdr:colOff>171450</xdr:colOff>
      <xdr:row>44</xdr:row>
      <xdr:rowOff>180975</xdr:rowOff>
    </xdr:to>
    <xdr:sp>
      <xdr:nvSpPr>
        <xdr:cNvPr id="19" name="角丸四角形吹き出し 19"/>
        <xdr:cNvSpPr>
          <a:spLocks/>
        </xdr:cNvSpPr>
      </xdr:nvSpPr>
      <xdr:spPr>
        <a:xfrm>
          <a:off x="4076700" y="8982075"/>
          <a:ext cx="2095500" cy="533400"/>
        </a:xfrm>
        <a:prstGeom prst="wedgeRoundRectCallout">
          <a:avLst>
            <a:gd name="adj1" fmla="val 62453"/>
            <a:gd name="adj2" fmla="val 90879"/>
          </a:avLst>
        </a:prstGeom>
        <a:solidFill>
          <a:srgbClr val="FFFFFF"/>
        </a:solidFill>
        <a:ln w="25400" cmpd="sng">
          <a:solidFill>
            <a:srgbClr val="F79646"/>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設営担当：</a:t>
          </a:r>
          <a:r>
            <a:rPr lang="en-US" cap="none" sz="1000" b="0" i="0" u="none" baseline="0">
              <a:solidFill>
                <a:srgbClr val="FF0000"/>
              </a:solidFill>
              <a:latin typeface="ＭＳ Ｐゴシック"/>
              <a:ea typeface="ＭＳ Ｐゴシック"/>
              <a:cs typeface="ＭＳ Ｐゴシック"/>
            </a:rPr>
            <a:t>8/8</a:t>
          </a:r>
          <a:r>
            <a:rPr lang="en-US" cap="none" sz="1000" b="0" i="0" u="none" baseline="0">
              <a:solidFill>
                <a:srgbClr val="FF0000"/>
              </a:solidFill>
              <a:latin typeface="ＭＳ Ｐゴシック"/>
              <a:ea typeface="ＭＳ Ｐゴシック"/>
              <a:cs typeface="ＭＳ Ｐゴシック"/>
            </a:rPr>
            <a:t>第１試合を除く</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I,J,K,L</a:t>
          </a:r>
          <a:r>
            <a:rPr lang="en-US" cap="none" sz="1000" b="0" i="0" u="none" baseline="0">
              <a:solidFill>
                <a:srgbClr val="FF0000"/>
              </a:solidFill>
              <a:latin typeface="ＭＳ Ｐゴシック"/>
              <a:ea typeface="ＭＳ Ｐゴシック"/>
              <a:cs typeface="ＭＳ Ｐゴシック"/>
            </a:rPr>
            <a:t>パートの大分市内チーム</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13</xdr:col>
      <xdr:colOff>180975</xdr:colOff>
      <xdr:row>48</xdr:row>
      <xdr:rowOff>95250</xdr:rowOff>
    </xdr:from>
    <xdr:to>
      <xdr:col>24</xdr:col>
      <xdr:colOff>171450</xdr:colOff>
      <xdr:row>51</xdr:row>
      <xdr:rowOff>0</xdr:rowOff>
    </xdr:to>
    <xdr:sp>
      <xdr:nvSpPr>
        <xdr:cNvPr id="20" name="角丸四角形吹き出し 20"/>
        <xdr:cNvSpPr>
          <a:spLocks/>
        </xdr:cNvSpPr>
      </xdr:nvSpPr>
      <xdr:spPr>
        <a:xfrm>
          <a:off x="2781300" y="10267950"/>
          <a:ext cx="2190750" cy="533400"/>
        </a:xfrm>
        <a:prstGeom prst="wedgeRoundRectCallout">
          <a:avLst>
            <a:gd name="adj1" fmla="val -73004"/>
            <a:gd name="adj2" fmla="val 57546"/>
          </a:avLst>
        </a:prstGeom>
        <a:solidFill>
          <a:srgbClr val="FFFFFF"/>
        </a:solidFill>
        <a:ln w="25400" cmpd="sng">
          <a:solidFill>
            <a:srgbClr val="F79646"/>
          </a:solidFill>
          <a:headEnd type="none"/>
          <a:tailEnd type="none"/>
        </a:ln>
      </xdr:spPr>
      <xdr:txBody>
        <a:bodyPr vertOverflow="clip" wrap="square" anchor="ctr"/>
        <a:p>
          <a:pPr algn="l">
            <a:defRPr/>
          </a:pPr>
          <a:r>
            <a:rPr lang="en-US" cap="none" sz="1000" b="0" i="0" u="none" baseline="0">
              <a:solidFill>
                <a:srgbClr val="FF0000"/>
              </a:solidFill>
              <a:latin typeface="ＭＳ Ｐゴシック"/>
              <a:ea typeface="ＭＳ Ｐゴシック"/>
              <a:cs typeface="ＭＳ Ｐゴシック"/>
            </a:rPr>
            <a:t>設営担当：</a:t>
          </a:r>
          <a:r>
            <a:rPr lang="en-US" cap="none" sz="1000" b="0" i="0" u="none" baseline="0">
              <a:solidFill>
                <a:srgbClr val="FF0000"/>
              </a:solidFill>
              <a:latin typeface="ＭＳ Ｐゴシック"/>
              <a:ea typeface="ＭＳ Ｐゴシック"/>
              <a:cs typeface="ＭＳ Ｐゴシック"/>
            </a:rPr>
            <a:t>8/8</a:t>
          </a:r>
          <a:r>
            <a:rPr lang="en-US" cap="none" sz="1000" b="0" i="0" u="none" baseline="0">
              <a:solidFill>
                <a:srgbClr val="FF0000"/>
              </a:solidFill>
              <a:latin typeface="ＭＳ Ｐゴシック"/>
              <a:ea typeface="ＭＳ Ｐゴシック"/>
              <a:cs typeface="ＭＳ Ｐゴシック"/>
            </a:rPr>
            <a:t>第１試合を除く</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M,N,O,P</a:t>
          </a:r>
          <a:r>
            <a:rPr lang="en-US" cap="none" sz="1000" b="0" i="0" u="none" baseline="0">
              <a:solidFill>
                <a:srgbClr val="FF0000"/>
              </a:solidFill>
              <a:latin typeface="ＭＳ Ｐゴシック"/>
              <a:ea typeface="ＭＳ Ｐゴシック"/>
              <a:cs typeface="ＭＳ Ｐゴシック"/>
            </a:rPr>
            <a:t>パートの大分市内チーム</a:t>
          </a:r>
        </a:p>
      </xdr:txBody>
    </xdr:sp>
    <xdr:clientData/>
  </xdr:twoCellAnchor>
  <xdr:twoCellAnchor>
    <xdr:from>
      <xdr:col>23</xdr:col>
      <xdr:colOff>57150</xdr:colOff>
      <xdr:row>2</xdr:row>
      <xdr:rowOff>9525</xdr:rowOff>
    </xdr:from>
    <xdr:to>
      <xdr:col>34</xdr:col>
      <xdr:colOff>28575</xdr:colOff>
      <xdr:row>4</xdr:row>
      <xdr:rowOff>66675</xdr:rowOff>
    </xdr:to>
    <xdr:sp>
      <xdr:nvSpPr>
        <xdr:cNvPr id="21" name="雲形吹き出し 21"/>
        <xdr:cNvSpPr>
          <a:spLocks/>
        </xdr:cNvSpPr>
      </xdr:nvSpPr>
      <xdr:spPr>
        <a:xfrm>
          <a:off x="4657725" y="542925"/>
          <a:ext cx="2171700" cy="476250"/>
        </a:xfrm>
        <a:prstGeom prst="cloudCallout">
          <a:avLst>
            <a:gd name="adj1" fmla="val -22148"/>
            <a:gd name="adj2" fmla="val 80500"/>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設営：</a:t>
          </a:r>
          <a:r>
            <a:rPr lang="en-US" cap="none" sz="1000" b="0" i="0" u="none" baseline="0">
              <a:solidFill>
                <a:srgbClr val="FF0000"/>
              </a:solidFill>
              <a:latin typeface="ＭＳ Ｐゴシック"/>
              <a:ea typeface="ＭＳ Ｐゴシック"/>
              <a:cs typeface="ＭＳ Ｐゴシック"/>
            </a:rPr>
            <a:t>8/8</a:t>
          </a:r>
          <a:r>
            <a:rPr lang="en-US" cap="none" sz="1000" b="0" i="0" u="none" baseline="0">
              <a:solidFill>
                <a:srgbClr val="FF0000"/>
              </a:solidFill>
              <a:latin typeface="ＭＳ Ｐゴシック"/>
              <a:ea typeface="ＭＳ Ｐゴシック"/>
              <a:cs typeface="ＭＳ Ｐゴシック"/>
            </a:rPr>
            <a:t>（土）</a:t>
          </a:r>
          <a:r>
            <a:rPr lang="en-US" cap="none" sz="1000" b="0" i="0" u="none" baseline="0">
              <a:solidFill>
                <a:srgbClr val="FF0000"/>
              </a:solidFill>
              <a:latin typeface="ＭＳ Ｐゴシック"/>
              <a:ea typeface="ＭＳ Ｐゴシック"/>
              <a:cs typeface="ＭＳ Ｐゴシック"/>
            </a:rPr>
            <a:t>8</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30</a:t>
          </a:r>
          <a:r>
            <a:rPr lang="en-US" cap="none" sz="1000" b="0" i="0" u="none" baseline="0">
              <a:solidFill>
                <a:srgbClr val="FF0000"/>
              </a:solidFill>
              <a:latin typeface="ＭＳ Ｐゴシック"/>
              <a:ea typeface="ＭＳ Ｐゴシック"/>
              <a:cs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7181850</xdr:colOff>
      <xdr:row>6</xdr:row>
      <xdr:rowOff>171450</xdr:rowOff>
    </xdr:from>
    <xdr:to>
      <xdr:col>3</xdr:col>
      <xdr:colOff>533400</xdr:colOff>
      <xdr:row>11</xdr:row>
      <xdr:rowOff>85725</xdr:rowOff>
    </xdr:to>
    <xdr:pic>
      <xdr:nvPicPr>
        <xdr:cNvPr id="1" name="図 1" descr="F:\Temporary Internet Files\Content.IE5\30N7Z8M9\MC900416428[1].wmf"/>
        <xdr:cNvPicPr preferRelativeResize="1">
          <a:picLocks noChangeAspect="1"/>
        </xdr:cNvPicPr>
      </xdr:nvPicPr>
      <xdr:blipFill>
        <a:blip r:embed="rId1"/>
        <a:stretch>
          <a:fillRect/>
        </a:stretch>
      </xdr:blipFill>
      <xdr:spPr>
        <a:xfrm>
          <a:off x="7781925" y="4105275"/>
          <a:ext cx="2105025"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P107"/>
  <sheetViews>
    <sheetView zoomScaleSheetLayoutView="100" zoomScalePageLayoutView="0" workbookViewId="0" topLeftCell="A1">
      <selection activeCell="A1" sqref="A1"/>
    </sheetView>
  </sheetViews>
  <sheetFormatPr defaultColWidth="9.00390625" defaultRowHeight="13.5"/>
  <cols>
    <col min="1" max="1" width="3.375" style="112" customWidth="1"/>
    <col min="2" max="2" width="6.375" style="112" customWidth="1"/>
    <col min="3" max="3" width="8.50390625" style="112" customWidth="1"/>
    <col min="4" max="4" width="4.25390625" style="112" customWidth="1"/>
    <col min="5" max="9" width="9.00390625" style="112" customWidth="1"/>
    <col min="10" max="10" width="10.125" style="112" customWidth="1"/>
    <col min="11" max="11" width="4.00390625" style="112" customWidth="1"/>
    <col min="12" max="12" width="3.25390625" style="112" customWidth="1"/>
    <col min="13" max="13" width="3.125" style="112" customWidth="1"/>
    <col min="14" max="14" width="3.875" style="112" customWidth="1"/>
    <col min="15" max="15" width="0.2421875" style="112" customWidth="1"/>
    <col min="16" max="16384" width="9.00390625" style="112" customWidth="1"/>
  </cols>
  <sheetData>
    <row r="1" spans="2:14" ht="19.5" customHeight="1">
      <c r="B1" s="500" t="s">
        <v>224</v>
      </c>
      <c r="C1" s="500"/>
      <c r="D1" s="500"/>
      <c r="E1" s="500"/>
      <c r="F1" s="500"/>
      <c r="G1" s="500"/>
      <c r="H1" s="500"/>
      <c r="I1" s="500"/>
      <c r="J1" s="500"/>
      <c r="K1" s="500"/>
      <c r="L1" s="500"/>
      <c r="M1" s="500"/>
      <c r="N1" s="500"/>
    </row>
    <row r="2" ht="12.75" customHeight="1"/>
    <row r="3" spans="2:4" ht="17.25" customHeight="1">
      <c r="B3" s="112" t="s">
        <v>223</v>
      </c>
      <c r="D3" s="112" t="s">
        <v>222</v>
      </c>
    </row>
    <row r="4" ht="17.25" customHeight="1">
      <c r="D4" s="112" t="s">
        <v>221</v>
      </c>
    </row>
    <row r="5" ht="17.25" customHeight="1">
      <c r="D5" s="112" t="s">
        <v>220</v>
      </c>
    </row>
    <row r="6" ht="17.25" customHeight="1">
      <c r="D6" s="112" t="s">
        <v>219</v>
      </c>
    </row>
    <row r="7" ht="17.25" customHeight="1">
      <c r="D7" s="112" t="s">
        <v>218</v>
      </c>
    </row>
    <row r="8" ht="17.25" customHeight="1">
      <c r="D8" s="112" t="s">
        <v>217</v>
      </c>
    </row>
    <row r="9" ht="5.25" customHeight="1"/>
    <row r="10" spans="1:4" ht="17.25" customHeight="1">
      <c r="A10" s="113">
        <v>1</v>
      </c>
      <c r="B10" s="112" t="s">
        <v>41</v>
      </c>
      <c r="D10" s="112" t="s">
        <v>216</v>
      </c>
    </row>
    <row r="11" spans="1:4" ht="17.25" customHeight="1">
      <c r="A11" s="113">
        <v>2</v>
      </c>
      <c r="B11" s="112" t="s">
        <v>42</v>
      </c>
      <c r="D11" s="112" t="s">
        <v>103</v>
      </c>
    </row>
    <row r="12" ht="17.25" customHeight="1">
      <c r="D12" s="112" t="s">
        <v>43</v>
      </c>
    </row>
    <row r="13" spans="1:4" ht="17.25" customHeight="1">
      <c r="A13" s="113">
        <v>3</v>
      </c>
      <c r="B13" s="112" t="s">
        <v>44</v>
      </c>
      <c r="D13" s="112" t="s">
        <v>45</v>
      </c>
    </row>
    <row r="14" spans="1:4" ht="17.25" customHeight="1">
      <c r="A14" s="113">
        <v>4</v>
      </c>
      <c r="B14" s="112" t="s">
        <v>46</v>
      </c>
      <c r="D14" s="112" t="s">
        <v>99</v>
      </c>
    </row>
    <row r="15" ht="17.25" customHeight="1">
      <c r="D15" s="112" t="s">
        <v>215</v>
      </c>
    </row>
    <row r="16" spans="1:4" ht="17.25" customHeight="1">
      <c r="A16" s="113">
        <v>5</v>
      </c>
      <c r="B16" s="112" t="s">
        <v>47</v>
      </c>
      <c r="D16" s="112" t="s">
        <v>214</v>
      </c>
    </row>
    <row r="17" spans="1:4" ht="17.25" customHeight="1">
      <c r="A17" s="113">
        <v>6</v>
      </c>
      <c r="B17" s="112" t="s">
        <v>48</v>
      </c>
      <c r="D17" s="126" t="s">
        <v>213</v>
      </c>
    </row>
    <row r="18" spans="1:4" ht="17.25" customHeight="1">
      <c r="A18" s="113">
        <v>7</v>
      </c>
      <c r="B18" s="112" t="s">
        <v>49</v>
      </c>
      <c r="D18" s="112" t="s">
        <v>212</v>
      </c>
    </row>
    <row r="19" spans="1:5" ht="16.5" customHeight="1">
      <c r="A19" s="113">
        <v>8</v>
      </c>
      <c r="B19" s="112" t="s">
        <v>50</v>
      </c>
      <c r="D19" s="112" t="s">
        <v>211</v>
      </c>
      <c r="E19" s="112" t="s">
        <v>210</v>
      </c>
    </row>
    <row r="20" spans="4:5" ht="16.5" customHeight="1">
      <c r="D20" s="112" t="s">
        <v>1</v>
      </c>
      <c r="E20" s="112" t="s">
        <v>51</v>
      </c>
    </row>
    <row r="21" spans="4:5" ht="16.5" customHeight="1">
      <c r="D21" s="112" t="s">
        <v>52</v>
      </c>
      <c r="E21" s="112" t="s">
        <v>209</v>
      </c>
    </row>
    <row r="22" ht="16.5" customHeight="1">
      <c r="E22" s="112" t="s">
        <v>208</v>
      </c>
    </row>
    <row r="23" spans="4:5" ht="16.5" customHeight="1">
      <c r="D23" s="127" t="s">
        <v>207</v>
      </c>
      <c r="E23" s="112" t="s">
        <v>95</v>
      </c>
    </row>
    <row r="24" ht="16.5" customHeight="1">
      <c r="E24" s="112" t="s">
        <v>96</v>
      </c>
    </row>
    <row r="25" ht="16.5" customHeight="1">
      <c r="E25" s="112" t="s">
        <v>97</v>
      </c>
    </row>
    <row r="26" ht="16.5" customHeight="1">
      <c r="E26" s="112" t="s">
        <v>206</v>
      </c>
    </row>
    <row r="27" spans="1:6" ht="17.25" customHeight="1">
      <c r="A27" s="113">
        <v>9</v>
      </c>
      <c r="B27" s="112" t="s">
        <v>53</v>
      </c>
      <c r="D27" s="114" t="s">
        <v>38</v>
      </c>
      <c r="E27" s="114"/>
      <c r="F27" s="114"/>
    </row>
    <row r="28" spans="1:4" ht="17.25" customHeight="1">
      <c r="A28" s="113">
        <v>10</v>
      </c>
      <c r="B28" s="112" t="s">
        <v>54</v>
      </c>
      <c r="D28" s="112" t="s">
        <v>55</v>
      </c>
    </row>
    <row r="29" spans="1:4" ht="17.25" customHeight="1">
      <c r="A29" s="113">
        <v>11</v>
      </c>
      <c r="B29" s="112" t="s">
        <v>56</v>
      </c>
      <c r="D29" s="112" t="s">
        <v>57</v>
      </c>
    </row>
    <row r="30" spans="1:4" ht="17.25" customHeight="1">
      <c r="A30" s="113"/>
      <c r="D30" s="130" t="s">
        <v>205</v>
      </c>
    </row>
    <row r="31" spans="1:4" ht="17.25" customHeight="1">
      <c r="A31" s="113">
        <v>12</v>
      </c>
      <c r="B31" s="112" t="s">
        <v>58</v>
      </c>
      <c r="D31" s="112" t="s">
        <v>59</v>
      </c>
    </row>
    <row r="32" spans="1:16" ht="16.5" customHeight="1">
      <c r="A32" s="113">
        <v>13</v>
      </c>
      <c r="B32" s="112" t="s">
        <v>60</v>
      </c>
      <c r="D32" s="127" t="s">
        <v>0</v>
      </c>
      <c r="E32" s="112" t="s">
        <v>204</v>
      </c>
      <c r="P32" s="129"/>
    </row>
    <row r="33" spans="1:16" ht="16.5" customHeight="1">
      <c r="A33" s="113"/>
      <c r="D33" s="127"/>
      <c r="E33" s="112" t="s">
        <v>203</v>
      </c>
      <c r="P33" s="129" t="s">
        <v>202</v>
      </c>
    </row>
    <row r="34" spans="1:16" ht="16.5" customHeight="1">
      <c r="A34" s="113"/>
      <c r="D34" s="22" t="s">
        <v>1</v>
      </c>
      <c r="E34" s="112" t="s">
        <v>201</v>
      </c>
      <c r="P34" s="129"/>
    </row>
    <row r="35" spans="1:16" ht="16.5" customHeight="1">
      <c r="A35" s="113"/>
      <c r="D35" s="127"/>
      <c r="E35" s="112" t="s">
        <v>200</v>
      </c>
      <c r="P35" s="129"/>
    </row>
    <row r="36" spans="1:16" ht="16.5" customHeight="1">
      <c r="A36" s="113"/>
      <c r="D36" s="127"/>
      <c r="E36" s="112" t="s">
        <v>199</v>
      </c>
      <c r="P36" s="129" t="s">
        <v>198</v>
      </c>
    </row>
    <row r="37" spans="1:16" ht="16.5" customHeight="1">
      <c r="A37" s="113"/>
      <c r="D37" s="127" t="s">
        <v>52</v>
      </c>
      <c r="E37" s="112" t="s">
        <v>197</v>
      </c>
      <c r="P37" s="129" t="s">
        <v>196</v>
      </c>
    </row>
    <row r="38" spans="1:5" ht="16.5" customHeight="1">
      <c r="A38" s="113"/>
      <c r="D38" s="22"/>
      <c r="E38" s="112" t="s">
        <v>195</v>
      </c>
    </row>
    <row r="39" spans="1:5" ht="16.5" customHeight="1">
      <c r="A39" s="113"/>
      <c r="D39" s="127" t="s">
        <v>61</v>
      </c>
      <c r="E39" s="21" t="s">
        <v>194</v>
      </c>
    </row>
    <row r="40" ht="16.5" customHeight="1">
      <c r="E40" s="20" t="s">
        <v>193</v>
      </c>
    </row>
    <row r="41" spans="4:5" ht="16.5" customHeight="1">
      <c r="D41" s="127"/>
      <c r="E41" s="20" t="s">
        <v>192</v>
      </c>
    </row>
    <row r="42" spans="4:5" ht="16.5" customHeight="1">
      <c r="D42" s="127" t="s">
        <v>62</v>
      </c>
      <c r="E42" s="112" t="s">
        <v>98</v>
      </c>
    </row>
    <row r="43" ht="16.5" customHeight="1">
      <c r="E43" s="128" t="s">
        <v>191</v>
      </c>
    </row>
    <row r="44" spans="4:8" ht="16.5" customHeight="1">
      <c r="D44" s="127"/>
      <c r="E44" s="116" t="s">
        <v>190</v>
      </c>
      <c r="F44" s="116"/>
      <c r="G44" s="116"/>
      <c r="H44" s="116"/>
    </row>
    <row r="45" spans="4:8" ht="16.5" customHeight="1">
      <c r="D45" s="127" t="s">
        <v>64</v>
      </c>
      <c r="E45" s="128" t="s">
        <v>150</v>
      </c>
      <c r="F45" s="116"/>
      <c r="G45" s="116"/>
      <c r="H45" s="116"/>
    </row>
    <row r="46" ht="16.5" customHeight="1">
      <c r="E46" s="128" t="s">
        <v>155</v>
      </c>
    </row>
    <row r="47" ht="16.5" customHeight="1">
      <c r="E47" s="128" t="s">
        <v>151</v>
      </c>
    </row>
    <row r="48" spans="4:5" ht="16.5" customHeight="1">
      <c r="D48" s="127" t="s">
        <v>189</v>
      </c>
      <c r="E48" s="128" t="s">
        <v>188</v>
      </c>
    </row>
    <row r="49" ht="16.5" customHeight="1">
      <c r="E49" s="128" t="s">
        <v>187</v>
      </c>
    </row>
    <row r="50" spans="4:5" ht="16.5" customHeight="1">
      <c r="D50" s="127" t="s">
        <v>186</v>
      </c>
      <c r="E50" s="112" t="s">
        <v>63</v>
      </c>
    </row>
    <row r="51" spans="4:5" ht="16.5" customHeight="1">
      <c r="D51" s="127" t="s">
        <v>185</v>
      </c>
      <c r="E51" s="112" t="s">
        <v>184</v>
      </c>
    </row>
    <row r="52" ht="16.5" customHeight="1">
      <c r="E52" s="112" t="s">
        <v>183</v>
      </c>
    </row>
    <row r="53" spans="4:5" ht="16.5" customHeight="1">
      <c r="D53" s="127" t="s">
        <v>182</v>
      </c>
      <c r="E53" s="112" t="s">
        <v>181</v>
      </c>
    </row>
    <row r="54" spans="4:5" ht="16.5" customHeight="1">
      <c r="D54" s="127" t="s">
        <v>180</v>
      </c>
      <c r="E54" s="112" t="s">
        <v>67</v>
      </c>
    </row>
    <row r="55" spans="4:5" ht="16.5" customHeight="1">
      <c r="D55" s="127" t="s">
        <v>179</v>
      </c>
      <c r="E55" s="112" t="s">
        <v>156</v>
      </c>
    </row>
    <row r="56" spans="4:12" ht="17.25" customHeight="1">
      <c r="D56" s="127"/>
      <c r="E56" s="501" t="s">
        <v>178</v>
      </c>
      <c r="F56" s="501"/>
      <c r="G56" s="501"/>
      <c r="H56" s="501"/>
      <c r="I56" s="501"/>
      <c r="J56" s="501"/>
      <c r="K56" s="501"/>
      <c r="L56" s="501"/>
    </row>
    <row r="57" spans="4:12" ht="17.25" customHeight="1">
      <c r="D57" s="127"/>
      <c r="E57" s="501" t="s">
        <v>177</v>
      </c>
      <c r="F57" s="501"/>
      <c r="G57" s="501"/>
      <c r="H57" s="501"/>
      <c r="I57" s="501"/>
      <c r="J57" s="501"/>
      <c r="K57" s="501"/>
      <c r="L57" s="501"/>
    </row>
    <row r="58" spans="4:12" ht="17.25" customHeight="1">
      <c r="D58" s="127"/>
      <c r="E58" s="501" t="s">
        <v>176</v>
      </c>
      <c r="F58" s="501"/>
      <c r="G58" s="501"/>
      <c r="H58" s="501"/>
      <c r="I58" s="501"/>
      <c r="J58" s="501"/>
      <c r="K58" s="501"/>
      <c r="L58" s="501"/>
    </row>
    <row r="59" spans="4:12" ht="17.25" customHeight="1">
      <c r="D59" s="127"/>
      <c r="E59" s="502" t="s">
        <v>175</v>
      </c>
      <c r="F59" s="502"/>
      <c r="G59" s="502"/>
      <c r="H59" s="502"/>
      <c r="I59" s="502"/>
      <c r="J59" s="502"/>
      <c r="K59" s="502"/>
      <c r="L59" s="502"/>
    </row>
    <row r="60" ht="7.5" customHeight="1"/>
    <row r="61" spans="1:5" ht="16.5" customHeight="1">
      <c r="A61" s="113">
        <v>14</v>
      </c>
      <c r="B61" s="112" t="s">
        <v>68</v>
      </c>
      <c r="D61" s="112" t="s">
        <v>0</v>
      </c>
      <c r="E61" s="112" t="s">
        <v>174</v>
      </c>
    </row>
    <row r="62" ht="16.5" customHeight="1">
      <c r="E62" s="112" t="s">
        <v>173</v>
      </c>
    </row>
    <row r="63" ht="16.5" customHeight="1">
      <c r="E63" s="112" t="s">
        <v>172</v>
      </c>
    </row>
    <row r="64" ht="16.5" customHeight="1">
      <c r="E64" s="112" t="s">
        <v>142</v>
      </c>
    </row>
    <row r="65" ht="16.5" customHeight="1">
      <c r="E65" s="112" t="s">
        <v>153</v>
      </c>
    </row>
    <row r="66" ht="16.5" customHeight="1">
      <c r="E66" s="112" t="s">
        <v>69</v>
      </c>
    </row>
    <row r="67" spans="4:5" ht="16.5" customHeight="1">
      <c r="D67" s="112" t="s">
        <v>1</v>
      </c>
      <c r="E67" s="112" t="s">
        <v>70</v>
      </c>
    </row>
    <row r="68" ht="7.5" customHeight="1"/>
    <row r="69" spans="1:4" ht="18" customHeight="1">
      <c r="A69" s="113">
        <v>15</v>
      </c>
      <c r="B69" s="112" t="s">
        <v>71</v>
      </c>
      <c r="D69" s="126" t="s">
        <v>171</v>
      </c>
    </row>
    <row r="70" spans="1:5" ht="18" customHeight="1">
      <c r="A70" s="113">
        <v>16</v>
      </c>
      <c r="B70" s="112" t="s">
        <v>72</v>
      </c>
      <c r="D70" s="112" t="s">
        <v>0</v>
      </c>
      <c r="E70" s="112" t="s">
        <v>73</v>
      </c>
    </row>
    <row r="71" ht="18" customHeight="1">
      <c r="E71" s="112" t="s">
        <v>74</v>
      </c>
    </row>
    <row r="72" ht="18" customHeight="1">
      <c r="E72" s="112" t="s">
        <v>75</v>
      </c>
    </row>
    <row r="73" spans="4:5" ht="18" customHeight="1">
      <c r="D73" s="112" t="s">
        <v>1</v>
      </c>
      <c r="E73" s="112" t="s">
        <v>170</v>
      </c>
    </row>
    <row r="74" ht="18" customHeight="1">
      <c r="E74" s="112" t="s">
        <v>169</v>
      </c>
    </row>
    <row r="75" spans="4:5" ht="18" customHeight="1">
      <c r="D75" s="112" t="s">
        <v>52</v>
      </c>
      <c r="E75" s="112" t="s">
        <v>168</v>
      </c>
    </row>
    <row r="76" ht="5.25" customHeight="1"/>
    <row r="77" spans="1:5" ht="18" customHeight="1">
      <c r="A77" s="113">
        <v>17</v>
      </c>
      <c r="B77" s="112" t="s">
        <v>76</v>
      </c>
      <c r="C77" s="113"/>
      <c r="D77" s="112" t="s">
        <v>0</v>
      </c>
      <c r="E77" s="112" t="s">
        <v>167</v>
      </c>
    </row>
    <row r="78" spans="1:5" ht="18" customHeight="1">
      <c r="A78" s="113"/>
      <c r="C78" s="113"/>
      <c r="E78" s="112" t="s">
        <v>166</v>
      </c>
    </row>
    <row r="79" spans="4:10" ht="18" customHeight="1">
      <c r="D79" s="112" t="s">
        <v>1</v>
      </c>
      <c r="E79" s="125" t="s">
        <v>165</v>
      </c>
      <c r="F79" s="124"/>
      <c r="G79" s="124"/>
      <c r="H79" s="124"/>
      <c r="I79" s="124"/>
      <c r="J79" s="124"/>
    </row>
    <row r="80" spans="5:8" ht="18" customHeight="1">
      <c r="E80" s="123" t="s">
        <v>164</v>
      </c>
      <c r="F80" s="503" t="s">
        <v>101</v>
      </c>
      <c r="G80" s="503"/>
      <c r="H80" s="112" t="s">
        <v>163</v>
      </c>
    </row>
    <row r="81" ht="18" customHeight="1">
      <c r="F81" s="112" t="s">
        <v>102</v>
      </c>
    </row>
    <row r="82" ht="6" customHeight="1"/>
    <row r="83" spans="3:11" ht="18" customHeight="1">
      <c r="C83" s="494" t="s">
        <v>143</v>
      </c>
      <c r="D83" s="495"/>
      <c r="E83" s="495"/>
      <c r="F83" s="495"/>
      <c r="G83" s="495"/>
      <c r="H83" s="495"/>
      <c r="I83" s="495"/>
      <c r="J83" s="495"/>
      <c r="K83" s="496"/>
    </row>
    <row r="84" spans="4:10" ht="18" customHeight="1">
      <c r="D84" s="112" t="s">
        <v>162</v>
      </c>
      <c r="E84" s="115" t="s">
        <v>161</v>
      </c>
      <c r="F84" s="114"/>
      <c r="G84" s="114"/>
      <c r="H84" s="114"/>
      <c r="I84" s="122"/>
      <c r="J84" s="114"/>
    </row>
    <row r="85" spans="5:10" ht="18" customHeight="1">
      <c r="E85" s="114"/>
      <c r="F85" s="115" t="s">
        <v>160</v>
      </c>
      <c r="G85" s="114"/>
      <c r="H85" s="114"/>
      <c r="I85" s="114"/>
      <c r="J85" s="114"/>
    </row>
    <row r="86" ht="8.25" customHeight="1" thickBot="1"/>
    <row r="87" spans="3:11" ht="18" customHeight="1" thickBot="1">
      <c r="C87" s="497" t="s">
        <v>77</v>
      </c>
      <c r="D87" s="498"/>
      <c r="E87" s="498"/>
      <c r="F87" s="498"/>
      <c r="G87" s="498"/>
      <c r="H87" s="498"/>
      <c r="I87" s="498"/>
      <c r="J87" s="499"/>
      <c r="K87" s="119"/>
    </row>
    <row r="88" spans="5:11" ht="9.75" customHeight="1">
      <c r="E88" s="121"/>
      <c r="F88" s="119"/>
      <c r="G88" s="120"/>
      <c r="H88" s="120"/>
      <c r="I88" s="120"/>
      <c r="J88" s="120"/>
      <c r="K88" s="119"/>
    </row>
    <row r="89" spans="4:7" ht="18" customHeight="1">
      <c r="D89" s="112" t="s">
        <v>62</v>
      </c>
      <c r="E89" s="112" t="s">
        <v>78</v>
      </c>
      <c r="G89" s="118" t="s">
        <v>159</v>
      </c>
    </row>
    <row r="90" spans="1:5" ht="18" customHeight="1">
      <c r="A90" s="113">
        <v>19</v>
      </c>
      <c r="B90" s="117" t="s">
        <v>79</v>
      </c>
      <c r="D90" s="112" t="s">
        <v>0</v>
      </c>
      <c r="E90" s="112" t="s">
        <v>152</v>
      </c>
    </row>
    <row r="91" spans="4:5" ht="18" customHeight="1">
      <c r="D91" s="112" t="s">
        <v>1</v>
      </c>
      <c r="E91" s="112" t="s">
        <v>144</v>
      </c>
    </row>
    <row r="92" ht="18" customHeight="1">
      <c r="E92" s="112" t="s">
        <v>145</v>
      </c>
    </row>
    <row r="93" spans="1:10" ht="18" customHeight="1">
      <c r="A93" s="113">
        <v>20</v>
      </c>
      <c r="B93" s="115" t="s">
        <v>80</v>
      </c>
      <c r="D93" s="112" t="s">
        <v>0</v>
      </c>
      <c r="E93" s="115" t="s">
        <v>92</v>
      </c>
      <c r="F93" s="116"/>
      <c r="G93" s="116"/>
      <c r="H93" s="116"/>
      <c r="I93" s="116"/>
      <c r="J93" s="116"/>
    </row>
    <row r="94" ht="18" customHeight="1">
      <c r="E94" s="115" t="s">
        <v>93</v>
      </c>
    </row>
    <row r="95" ht="6" customHeight="1">
      <c r="E95" s="114"/>
    </row>
    <row r="96" spans="1:5" ht="18" customHeight="1">
      <c r="A96" s="113">
        <v>21</v>
      </c>
      <c r="B96" s="112" t="s">
        <v>81</v>
      </c>
      <c r="D96" s="112" t="s">
        <v>0</v>
      </c>
      <c r="E96" s="112" t="s">
        <v>82</v>
      </c>
    </row>
    <row r="97" spans="4:5" ht="18" customHeight="1">
      <c r="D97" s="112" t="s">
        <v>1</v>
      </c>
      <c r="E97" s="112" t="s">
        <v>83</v>
      </c>
    </row>
    <row r="98" spans="4:5" ht="18" customHeight="1">
      <c r="D98" s="112" t="s">
        <v>52</v>
      </c>
      <c r="E98" s="112" t="s">
        <v>84</v>
      </c>
    </row>
    <row r="99" spans="4:5" ht="18" customHeight="1">
      <c r="D99" s="112" t="s">
        <v>61</v>
      </c>
      <c r="E99" s="112" t="s">
        <v>85</v>
      </c>
    </row>
    <row r="100" spans="4:5" ht="18" customHeight="1">
      <c r="D100" s="112" t="s">
        <v>62</v>
      </c>
      <c r="E100" s="112" t="s">
        <v>158</v>
      </c>
    </row>
    <row r="101" spans="4:5" ht="18" customHeight="1">
      <c r="D101" s="112" t="s">
        <v>86</v>
      </c>
      <c r="E101" s="112" t="s">
        <v>157</v>
      </c>
    </row>
    <row r="102" spans="4:5" ht="18" customHeight="1">
      <c r="D102" s="112" t="s">
        <v>65</v>
      </c>
      <c r="E102" s="112" t="s">
        <v>37</v>
      </c>
    </row>
    <row r="103" ht="18" customHeight="1">
      <c r="E103" s="112" t="s">
        <v>87</v>
      </c>
    </row>
    <row r="104" ht="18" customHeight="1">
      <c r="E104" s="112" t="s">
        <v>88</v>
      </c>
    </row>
    <row r="105" ht="18" customHeight="1">
      <c r="E105" s="112" t="s">
        <v>89</v>
      </c>
    </row>
    <row r="106" ht="18" customHeight="1">
      <c r="E106" s="112" t="s">
        <v>90</v>
      </c>
    </row>
    <row r="107" spans="4:5" ht="18" customHeight="1">
      <c r="D107" s="112" t="s">
        <v>66</v>
      </c>
      <c r="E107" s="112" t="s">
        <v>91</v>
      </c>
    </row>
  </sheetData>
  <sheetProtection/>
  <mergeCells count="8">
    <mergeCell ref="C83:K83"/>
    <mergeCell ref="C87:J87"/>
    <mergeCell ref="B1:N1"/>
    <mergeCell ref="E56:L56"/>
    <mergeCell ref="E57:L57"/>
    <mergeCell ref="E58:L58"/>
    <mergeCell ref="E59:L59"/>
    <mergeCell ref="F80:G80"/>
  </mergeCells>
  <printOptions/>
  <pageMargins left="0.4724409448818898" right="0.11811023622047245" top="0.5905511811023623" bottom="0.5905511811023623"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tabColor rgb="FFFFC000"/>
  </sheetPr>
  <dimension ref="A1:I16"/>
  <sheetViews>
    <sheetView zoomScalePageLayoutView="0" workbookViewId="0" topLeftCell="A1">
      <selection activeCell="A1" sqref="A1:I1"/>
    </sheetView>
  </sheetViews>
  <sheetFormatPr defaultColWidth="9.00390625" defaultRowHeight="13.5"/>
  <cols>
    <col min="1" max="16384" width="9.00390625" style="459" customWidth="1"/>
  </cols>
  <sheetData>
    <row r="1" spans="1:9" ht="39.75" customHeight="1">
      <c r="A1" s="831" t="s">
        <v>537</v>
      </c>
      <c r="B1" s="831"/>
      <c r="C1" s="831"/>
      <c r="D1" s="831"/>
      <c r="E1" s="831"/>
      <c r="F1" s="831"/>
      <c r="G1" s="831"/>
      <c r="H1" s="831"/>
      <c r="I1" s="831"/>
    </row>
    <row r="2" spans="1:9" ht="39.75" customHeight="1">
      <c r="A2" s="461" t="s">
        <v>536</v>
      </c>
      <c r="B2" s="461"/>
      <c r="C2" s="461"/>
      <c r="D2" s="461"/>
      <c r="E2" s="461"/>
      <c r="F2" s="461"/>
      <c r="G2" s="461"/>
      <c r="H2" s="461"/>
      <c r="I2" s="461"/>
    </row>
    <row r="3" spans="1:9" ht="39.75" customHeight="1">
      <c r="A3" s="461" t="s">
        <v>535</v>
      </c>
      <c r="B3" s="461"/>
      <c r="C3" s="461"/>
      <c r="D3" s="461"/>
      <c r="E3" s="461"/>
      <c r="F3" s="461"/>
      <c r="G3" s="461"/>
      <c r="H3" s="461"/>
      <c r="I3" s="461"/>
    </row>
    <row r="4" spans="1:9" ht="39.75" customHeight="1">
      <c r="A4" s="462" t="s">
        <v>534</v>
      </c>
      <c r="B4" s="461"/>
      <c r="C4" s="461"/>
      <c r="D4" s="461"/>
      <c r="E4" s="461"/>
      <c r="F4" s="461"/>
      <c r="G4" s="461"/>
      <c r="H4" s="461"/>
      <c r="I4" s="461"/>
    </row>
    <row r="5" spans="1:9" ht="39.75" customHeight="1">
      <c r="A5" s="461" t="s">
        <v>533</v>
      </c>
      <c r="B5" s="461"/>
      <c r="C5" s="461"/>
      <c r="D5" s="461"/>
      <c r="E5" s="461"/>
      <c r="F5" s="461"/>
      <c r="G5" s="461"/>
      <c r="H5" s="461"/>
      <c r="I5" s="461"/>
    </row>
    <row r="6" spans="1:9" ht="39.75" customHeight="1">
      <c r="A6" s="462" t="s">
        <v>532</v>
      </c>
      <c r="B6" s="461"/>
      <c r="C6" s="461"/>
      <c r="D6" s="461"/>
      <c r="E6" s="461"/>
      <c r="F6" s="461"/>
      <c r="G6" s="461"/>
      <c r="H6" s="461"/>
      <c r="I6" s="461"/>
    </row>
    <row r="7" spans="1:9" ht="39.75" customHeight="1">
      <c r="A7" s="461" t="s">
        <v>531</v>
      </c>
      <c r="B7" s="461"/>
      <c r="C7" s="461"/>
      <c r="D7" s="461"/>
      <c r="E7" s="461"/>
      <c r="F7" s="461"/>
      <c r="G7" s="461"/>
      <c r="H7" s="461"/>
      <c r="I7" s="461"/>
    </row>
    <row r="8" spans="1:9" ht="39.75" customHeight="1">
      <c r="A8" s="462" t="s">
        <v>530</v>
      </c>
      <c r="B8" s="461"/>
      <c r="C8" s="461"/>
      <c r="D8" s="461"/>
      <c r="E8" s="461"/>
      <c r="F8" s="461"/>
      <c r="G8" s="461"/>
      <c r="H8" s="461"/>
      <c r="I8" s="461"/>
    </row>
    <row r="9" spans="1:9" ht="39.75" customHeight="1">
      <c r="A9" s="461" t="s">
        <v>529</v>
      </c>
      <c r="B9" s="461"/>
      <c r="C9" s="461"/>
      <c r="D9" s="461"/>
      <c r="E9" s="461"/>
      <c r="F9" s="461"/>
      <c r="G9" s="461"/>
      <c r="H9" s="461"/>
      <c r="I9" s="461"/>
    </row>
    <row r="10" spans="1:9" ht="39.75" customHeight="1">
      <c r="A10" s="461" t="s">
        <v>528</v>
      </c>
      <c r="B10" s="461"/>
      <c r="C10" s="461"/>
      <c r="D10" s="461"/>
      <c r="E10" s="461"/>
      <c r="F10" s="461"/>
      <c r="G10" s="461"/>
      <c r="H10" s="461"/>
      <c r="I10" s="461"/>
    </row>
    <row r="11" spans="1:9" ht="39.75" customHeight="1">
      <c r="A11" s="462" t="s">
        <v>527</v>
      </c>
      <c r="B11" s="461"/>
      <c r="C11" s="461"/>
      <c r="D11" s="461"/>
      <c r="E11" s="461"/>
      <c r="F11" s="461"/>
      <c r="G11" s="461"/>
      <c r="H11" s="461"/>
      <c r="I11" s="461"/>
    </row>
    <row r="12" spans="1:9" ht="39.75" customHeight="1">
      <c r="A12" s="461" t="s">
        <v>526</v>
      </c>
      <c r="B12" s="461"/>
      <c r="C12" s="461"/>
      <c r="D12" s="463"/>
      <c r="E12" s="461"/>
      <c r="F12" s="461"/>
      <c r="G12" s="461"/>
      <c r="H12" s="461"/>
      <c r="I12" s="461"/>
    </row>
    <row r="13" ht="39.75" customHeight="1">
      <c r="A13" s="462" t="s">
        <v>525</v>
      </c>
    </row>
    <row r="14" ht="39.75" customHeight="1">
      <c r="A14" s="461" t="s">
        <v>524</v>
      </c>
    </row>
    <row r="15" ht="39.75" customHeight="1"/>
    <row r="16" ht="39.75" customHeight="1">
      <c r="A16" s="460" t="s">
        <v>523</v>
      </c>
    </row>
    <row r="17" ht="39.75" customHeight="1"/>
    <row r="18" ht="39.75" customHeight="1"/>
    <row r="19" ht="39.75" customHeight="1"/>
  </sheetData>
  <sheetProtection/>
  <mergeCells count="1">
    <mergeCell ref="A1:I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E19"/>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2.50390625" style="0" customWidth="1"/>
    <col min="2" max="2" width="17.75390625" style="0" customWidth="1"/>
    <col min="3" max="5" width="16.50390625" style="0" customWidth="1"/>
    <col min="6" max="6" width="5.75390625" style="0" customWidth="1"/>
    <col min="7" max="7" width="0.5" style="0" customWidth="1"/>
    <col min="8" max="8" width="0.37109375" style="0" customWidth="1"/>
  </cols>
  <sheetData>
    <row r="1" ht="24" customHeight="1">
      <c r="B1" s="2" t="s">
        <v>3</v>
      </c>
    </row>
    <row r="2" ht="14.25" thickBot="1"/>
    <row r="3" spans="1:5" s="1" customFormat="1" ht="36.75" customHeight="1" thickBot="1">
      <c r="A3" s="7" t="s">
        <v>2</v>
      </c>
      <c r="B3" s="11" t="s">
        <v>146</v>
      </c>
      <c r="C3" s="83" t="s">
        <v>147</v>
      </c>
      <c r="D3" s="11" t="s">
        <v>148</v>
      </c>
      <c r="E3" s="3" t="s">
        <v>149</v>
      </c>
    </row>
    <row r="4" spans="1:5" ht="39.75" customHeight="1">
      <c r="A4" s="8" t="s">
        <v>94</v>
      </c>
      <c r="B4" s="12" t="s">
        <v>7</v>
      </c>
      <c r="C4" s="84"/>
      <c r="D4" s="9"/>
      <c r="E4" s="4"/>
    </row>
    <row r="5" spans="1:5" ht="39.75" customHeight="1">
      <c r="A5" s="8" t="s">
        <v>33</v>
      </c>
      <c r="B5" s="18" t="s">
        <v>39</v>
      </c>
      <c r="C5" s="16"/>
      <c r="D5" s="87"/>
      <c r="E5" s="14"/>
    </row>
    <row r="6" spans="1:5" ht="39.75" customHeight="1">
      <c r="A6" s="8" t="s">
        <v>34</v>
      </c>
      <c r="B6" s="12" t="s">
        <v>35</v>
      </c>
      <c r="C6" s="16" t="s">
        <v>36</v>
      </c>
      <c r="D6" s="88" t="s">
        <v>29</v>
      </c>
      <c r="E6" s="14" t="s">
        <v>20</v>
      </c>
    </row>
    <row r="7" spans="1:5" ht="39.75" customHeight="1">
      <c r="A7" s="8" t="s">
        <v>40</v>
      </c>
      <c r="B7" s="12"/>
      <c r="C7" s="16" t="s">
        <v>5</v>
      </c>
      <c r="D7" s="12" t="s">
        <v>4</v>
      </c>
      <c r="E7" s="14"/>
    </row>
    <row r="8" spans="1:5" ht="39.75" customHeight="1">
      <c r="A8" s="8"/>
      <c r="B8" s="12" t="s">
        <v>5</v>
      </c>
      <c r="C8" s="16"/>
      <c r="D8" s="12" t="s">
        <v>8</v>
      </c>
      <c r="E8" s="17"/>
    </row>
    <row r="9" spans="1:5" ht="39.75" customHeight="1">
      <c r="A9" s="8" t="s">
        <v>15</v>
      </c>
      <c r="B9" s="12"/>
      <c r="C9" s="16" t="s">
        <v>6</v>
      </c>
      <c r="D9" s="18" t="s">
        <v>11</v>
      </c>
      <c r="E9" s="14" t="s">
        <v>31</v>
      </c>
    </row>
    <row r="10" spans="1:5" ht="39.75" customHeight="1">
      <c r="A10" s="9"/>
      <c r="B10" s="12" t="s">
        <v>16</v>
      </c>
      <c r="C10" s="84"/>
      <c r="D10" s="19" t="s">
        <v>100</v>
      </c>
      <c r="E10" s="14" t="s">
        <v>21</v>
      </c>
    </row>
    <row r="11" spans="1:5" ht="39.75" customHeight="1">
      <c r="A11" s="9"/>
      <c r="B11" s="12"/>
      <c r="C11" s="16" t="s">
        <v>10</v>
      </c>
      <c r="D11" s="18" t="s">
        <v>12</v>
      </c>
      <c r="E11" s="17" t="s">
        <v>30</v>
      </c>
    </row>
    <row r="12" spans="1:5" ht="39.75" customHeight="1">
      <c r="A12" s="8"/>
      <c r="B12" s="12" t="s">
        <v>10</v>
      </c>
      <c r="C12" s="84"/>
      <c r="D12" s="18" t="s">
        <v>13</v>
      </c>
      <c r="E12" s="6" t="s">
        <v>25</v>
      </c>
    </row>
    <row r="13" spans="1:5" ht="39.75" customHeight="1">
      <c r="A13" s="9"/>
      <c r="B13" s="9"/>
      <c r="C13" s="85" t="s">
        <v>100</v>
      </c>
      <c r="D13" s="18" t="s">
        <v>14</v>
      </c>
      <c r="E13" s="15" t="s">
        <v>24</v>
      </c>
    </row>
    <row r="14" spans="1:5" ht="39.75" customHeight="1">
      <c r="A14" s="8" t="s">
        <v>23</v>
      </c>
      <c r="B14" s="19" t="s">
        <v>100</v>
      </c>
      <c r="C14" s="84"/>
      <c r="D14" s="18" t="s">
        <v>11</v>
      </c>
      <c r="E14" s="14"/>
    </row>
    <row r="15" spans="1:5" ht="39.75" customHeight="1">
      <c r="A15" s="8"/>
      <c r="B15" s="12"/>
      <c r="C15" s="16" t="s">
        <v>9</v>
      </c>
      <c r="D15" s="89" t="s">
        <v>17</v>
      </c>
      <c r="E15" s="15"/>
    </row>
    <row r="16" spans="1:5" ht="39.75" customHeight="1">
      <c r="A16" s="8" t="s">
        <v>22</v>
      </c>
      <c r="B16" s="12" t="s">
        <v>9</v>
      </c>
      <c r="C16" s="84" t="s">
        <v>19</v>
      </c>
      <c r="D16" s="12" t="s">
        <v>27</v>
      </c>
      <c r="E16" s="14"/>
    </row>
    <row r="17" spans="1:5" ht="39.75" customHeight="1">
      <c r="A17" s="9"/>
      <c r="B17" s="9" t="s">
        <v>19</v>
      </c>
      <c r="C17" s="84" t="s">
        <v>32</v>
      </c>
      <c r="D17" s="90" t="s">
        <v>28</v>
      </c>
      <c r="E17" s="13"/>
    </row>
    <row r="18" spans="1:5" ht="39.75" customHeight="1">
      <c r="A18" s="9"/>
      <c r="B18" s="9" t="s">
        <v>32</v>
      </c>
      <c r="C18" s="84"/>
      <c r="D18" s="12" t="s">
        <v>25</v>
      </c>
      <c r="E18" s="4"/>
    </row>
    <row r="19" spans="1:5" ht="39.75" customHeight="1" thickBot="1">
      <c r="A19" s="10"/>
      <c r="B19" s="10"/>
      <c r="C19" s="86"/>
      <c r="D19" s="91" t="s">
        <v>26</v>
      </c>
      <c r="E19" s="5"/>
    </row>
    <row r="20" ht="36.75" customHeight="1"/>
    <row r="21" ht="36.75" customHeight="1"/>
    <row r="22" ht="36.75" customHeight="1"/>
    <row r="23" ht="36.75"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sheetData>
  <sheetProtection/>
  <printOptions/>
  <pageMargins left="1.1811023622047245"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L56"/>
  <sheetViews>
    <sheetView view="pageBreakPreview" zoomScaleNormal="85" zoomScaleSheetLayoutView="100" zoomScalePageLayoutView="0" workbookViewId="0" topLeftCell="A1">
      <selection activeCell="A1" sqref="A1:J1"/>
    </sheetView>
  </sheetViews>
  <sheetFormatPr defaultColWidth="9.00390625" defaultRowHeight="18" customHeight="1"/>
  <cols>
    <col min="1" max="1" width="3.50390625" style="23" customWidth="1"/>
    <col min="2" max="2" width="8.75390625" style="23" customWidth="1"/>
    <col min="3" max="3" width="10.50390625" style="23" customWidth="1"/>
    <col min="4" max="4" width="17.375" style="23" customWidth="1"/>
    <col min="5" max="5" width="19.25390625" style="23" customWidth="1"/>
    <col min="6" max="6" width="17.375" style="23" customWidth="1"/>
    <col min="7" max="7" width="10.50390625" style="23" customWidth="1"/>
    <col min="8" max="9" width="17.375" style="23" customWidth="1"/>
    <col min="10" max="10" width="18.875" style="23" customWidth="1"/>
    <col min="11" max="11" width="1.625" style="23" customWidth="1"/>
    <col min="12" max="16384" width="9.00390625" style="23" customWidth="1"/>
  </cols>
  <sheetData>
    <row r="1" spans="1:11" ht="32.25" customHeight="1">
      <c r="A1" s="618" t="s">
        <v>139</v>
      </c>
      <c r="B1" s="618"/>
      <c r="C1" s="618"/>
      <c r="D1" s="618"/>
      <c r="E1" s="618"/>
      <c r="F1" s="618"/>
      <c r="G1" s="618"/>
      <c r="H1" s="618"/>
      <c r="I1" s="618"/>
      <c r="J1" s="618"/>
      <c r="K1" s="71"/>
    </row>
    <row r="2" spans="2:11" ht="11.25" customHeight="1">
      <c r="B2" s="70"/>
      <c r="C2" s="70"/>
      <c r="D2" s="70"/>
      <c r="E2" s="70"/>
      <c r="F2" s="70"/>
      <c r="G2" s="70"/>
      <c r="H2" s="70"/>
      <c r="I2" s="70"/>
      <c r="J2" s="70"/>
      <c r="K2" s="70"/>
    </row>
    <row r="3" spans="2:11" ht="30" customHeight="1">
      <c r="B3" s="92" t="s">
        <v>138</v>
      </c>
      <c r="C3" s="80"/>
      <c r="D3" s="80"/>
      <c r="E3" s="80"/>
      <c r="F3" s="80"/>
      <c r="G3" s="80"/>
      <c r="H3" s="80"/>
      <c r="I3" s="80"/>
      <c r="J3" s="80"/>
      <c r="K3" s="70"/>
    </row>
    <row r="4" spans="2:11" ht="32.25" customHeight="1">
      <c r="B4" s="80"/>
      <c r="C4" s="81" t="s">
        <v>140</v>
      </c>
      <c r="D4" s="80"/>
      <c r="E4" s="82"/>
      <c r="F4" s="80"/>
      <c r="G4" s="80"/>
      <c r="H4" s="80"/>
      <c r="I4" s="80"/>
      <c r="J4" s="80"/>
      <c r="K4" s="70"/>
    </row>
    <row r="5" spans="2:11" ht="8.25" customHeight="1">
      <c r="B5" s="80"/>
      <c r="C5" s="81"/>
      <c r="D5" s="80"/>
      <c r="E5" s="82"/>
      <c r="F5" s="80"/>
      <c r="G5" s="80"/>
      <c r="H5" s="80"/>
      <c r="I5" s="80"/>
      <c r="J5" s="80"/>
      <c r="K5" s="70"/>
    </row>
    <row r="6" spans="2:11" ht="24" customHeight="1">
      <c r="B6" s="80"/>
      <c r="C6" s="80"/>
      <c r="D6" s="80"/>
      <c r="E6" s="81"/>
      <c r="F6" s="80"/>
      <c r="G6" s="80"/>
      <c r="H6" s="111" t="s">
        <v>135</v>
      </c>
      <c r="I6" s="619"/>
      <c r="J6" s="619"/>
      <c r="K6" s="70"/>
    </row>
    <row r="7" spans="2:11" ht="28.5" customHeight="1">
      <c r="B7" s="80"/>
      <c r="C7" s="80"/>
      <c r="D7" s="80"/>
      <c r="E7" s="81"/>
      <c r="F7" s="80"/>
      <c r="G7" s="80"/>
      <c r="H7" s="111" t="s">
        <v>137</v>
      </c>
      <c r="I7" s="620"/>
      <c r="J7" s="620"/>
      <c r="K7" s="70"/>
    </row>
    <row r="8" spans="2:6" ht="8.25" customHeight="1" thickBot="1">
      <c r="B8" s="24"/>
      <c r="C8" s="25" t="s">
        <v>104</v>
      </c>
      <c r="D8" s="24"/>
      <c r="E8" s="25"/>
      <c r="F8" s="25"/>
    </row>
    <row r="9" spans="2:11" ht="12" customHeight="1">
      <c r="B9" s="515" t="s">
        <v>105</v>
      </c>
      <c r="C9" s="516"/>
      <c r="D9" s="521"/>
      <c r="E9" s="522"/>
      <c r="F9" s="523"/>
      <c r="G9" s="530"/>
      <c r="H9" s="531"/>
      <c r="I9" s="531"/>
      <c r="J9" s="531"/>
      <c r="K9" s="26"/>
    </row>
    <row r="10" spans="2:11" ht="12" customHeight="1">
      <c r="B10" s="517"/>
      <c r="C10" s="518"/>
      <c r="D10" s="524"/>
      <c r="E10" s="525"/>
      <c r="F10" s="526"/>
      <c r="G10" s="532"/>
      <c r="H10" s="531"/>
      <c r="I10" s="531"/>
      <c r="J10" s="531"/>
      <c r="K10" s="26"/>
    </row>
    <row r="11" spans="2:11" ht="6.75" customHeight="1" thickBot="1">
      <c r="B11" s="519"/>
      <c r="C11" s="520"/>
      <c r="D11" s="527"/>
      <c r="E11" s="528"/>
      <c r="F11" s="529"/>
      <c r="K11" s="24"/>
    </row>
    <row r="12" spans="2:11" ht="24" customHeight="1" thickBot="1">
      <c r="B12" s="533" t="s">
        <v>106</v>
      </c>
      <c r="C12" s="93" t="s">
        <v>107</v>
      </c>
      <c r="D12" s="536"/>
      <c r="E12" s="537"/>
      <c r="F12" s="538"/>
      <c r="G12" s="27" t="s">
        <v>108</v>
      </c>
      <c r="H12" s="28" t="s">
        <v>109</v>
      </c>
      <c r="I12" s="29" t="s">
        <v>110</v>
      </c>
      <c r="J12" s="30" t="s">
        <v>111</v>
      </c>
      <c r="K12" s="31"/>
    </row>
    <row r="13" spans="2:11" ht="24" customHeight="1" thickTop="1">
      <c r="B13" s="534"/>
      <c r="C13" s="94" t="s">
        <v>112</v>
      </c>
      <c r="D13" s="542"/>
      <c r="E13" s="543"/>
      <c r="F13" s="544"/>
      <c r="G13" s="32" t="s">
        <v>113</v>
      </c>
      <c r="H13" s="33"/>
      <c r="I13" s="34"/>
      <c r="J13" s="35"/>
      <c r="K13" s="31"/>
    </row>
    <row r="14" spans="2:11" ht="24" customHeight="1">
      <c r="B14" s="534"/>
      <c r="C14" s="94" t="s">
        <v>114</v>
      </c>
      <c r="D14" s="542"/>
      <c r="E14" s="543"/>
      <c r="F14" s="544"/>
      <c r="G14" s="36" t="s">
        <v>115</v>
      </c>
      <c r="H14" s="37"/>
      <c r="I14" s="38"/>
      <c r="J14" s="39"/>
      <c r="K14" s="31"/>
    </row>
    <row r="15" spans="2:11" ht="24" customHeight="1">
      <c r="B15" s="534"/>
      <c r="C15" s="94" t="s">
        <v>116</v>
      </c>
      <c r="D15" s="545"/>
      <c r="E15" s="546"/>
      <c r="F15" s="547"/>
      <c r="G15" s="36" t="s">
        <v>117</v>
      </c>
      <c r="H15" s="37"/>
      <c r="I15" s="38"/>
      <c r="J15" s="39"/>
      <c r="K15" s="31"/>
    </row>
    <row r="16" spans="2:11" ht="24" customHeight="1" thickBot="1">
      <c r="B16" s="535"/>
      <c r="C16" s="96" t="s">
        <v>118</v>
      </c>
      <c r="D16" s="548"/>
      <c r="E16" s="549"/>
      <c r="F16" s="550"/>
      <c r="G16" s="40" t="s">
        <v>119</v>
      </c>
      <c r="H16" s="41"/>
      <c r="I16" s="42"/>
      <c r="J16" s="43"/>
      <c r="K16" s="31"/>
    </row>
    <row r="17" spans="2:11" ht="24" customHeight="1">
      <c r="B17" s="551" t="s">
        <v>120</v>
      </c>
      <c r="C17" s="98" t="s">
        <v>107</v>
      </c>
      <c r="D17" s="554"/>
      <c r="E17" s="555"/>
      <c r="F17" s="556"/>
      <c r="G17" s="99" t="s">
        <v>121</v>
      </c>
      <c r="H17" s="564"/>
      <c r="I17" s="565"/>
      <c r="J17" s="566"/>
      <c r="K17" s="31"/>
    </row>
    <row r="18" spans="2:11" ht="24" customHeight="1">
      <c r="B18" s="552"/>
      <c r="C18" s="100" t="s">
        <v>112</v>
      </c>
      <c r="D18" s="567"/>
      <c r="E18" s="568"/>
      <c r="F18" s="569"/>
      <c r="G18" s="100" t="s">
        <v>118</v>
      </c>
      <c r="H18" s="567"/>
      <c r="I18" s="568"/>
      <c r="J18" s="569"/>
      <c r="K18" s="31"/>
    </row>
    <row r="19" spans="2:11" ht="24" customHeight="1">
      <c r="B19" s="552"/>
      <c r="C19" s="100" t="s">
        <v>114</v>
      </c>
      <c r="D19" s="567"/>
      <c r="E19" s="568"/>
      <c r="F19" s="569"/>
      <c r="G19" s="100" t="s">
        <v>122</v>
      </c>
      <c r="H19" s="567"/>
      <c r="I19" s="568"/>
      <c r="J19" s="569"/>
      <c r="K19" s="31"/>
    </row>
    <row r="20" spans="2:11" ht="24" customHeight="1" thickBot="1">
      <c r="B20" s="553"/>
      <c r="C20" s="101" t="s">
        <v>116</v>
      </c>
      <c r="D20" s="539"/>
      <c r="E20" s="540"/>
      <c r="F20" s="541"/>
      <c r="G20" s="101" t="s">
        <v>123</v>
      </c>
      <c r="H20" s="102"/>
      <c r="I20" s="103"/>
      <c r="J20" s="104"/>
      <c r="K20" s="44"/>
    </row>
    <row r="21" spans="2:11" ht="24" customHeight="1">
      <c r="B21" s="504" t="s">
        <v>124</v>
      </c>
      <c r="C21" s="93" t="s">
        <v>107</v>
      </c>
      <c r="D21" s="506"/>
      <c r="E21" s="507"/>
      <c r="F21" s="507"/>
      <c r="G21" s="93" t="s">
        <v>125</v>
      </c>
      <c r="H21" s="508"/>
      <c r="I21" s="509"/>
      <c r="J21" s="510"/>
      <c r="K21" s="31"/>
    </row>
    <row r="22" spans="2:11" ht="24" customHeight="1" thickBot="1">
      <c r="B22" s="505"/>
      <c r="C22" s="94" t="s">
        <v>112</v>
      </c>
      <c r="D22" s="511"/>
      <c r="E22" s="512"/>
      <c r="F22" s="512"/>
      <c r="G22" s="97" t="s">
        <v>118</v>
      </c>
      <c r="H22" s="513"/>
      <c r="I22" s="512"/>
      <c r="J22" s="514"/>
      <c r="K22" s="31"/>
    </row>
    <row r="23" spans="1:10" ht="24" customHeight="1">
      <c r="A23" s="570"/>
      <c r="B23" s="571" t="s">
        <v>126</v>
      </c>
      <c r="C23" s="105" t="s">
        <v>107</v>
      </c>
      <c r="D23" s="573"/>
      <c r="E23" s="574"/>
      <c r="F23" s="575"/>
      <c r="G23" s="576" t="s">
        <v>127</v>
      </c>
      <c r="H23" s="577"/>
      <c r="I23" s="577"/>
      <c r="J23" s="578"/>
    </row>
    <row r="24" spans="1:12" ht="24" customHeight="1">
      <c r="A24" s="570"/>
      <c r="B24" s="572"/>
      <c r="C24" s="106" t="s">
        <v>112</v>
      </c>
      <c r="D24" s="579"/>
      <c r="E24" s="580"/>
      <c r="F24" s="581"/>
      <c r="G24" s="602"/>
      <c r="H24" s="603"/>
      <c r="I24" s="603"/>
      <c r="J24" s="604"/>
      <c r="K24" s="45"/>
      <c r="L24" s="46"/>
    </row>
    <row r="25" spans="1:11" ht="24" customHeight="1" thickBot="1">
      <c r="A25" s="570"/>
      <c r="B25" s="572"/>
      <c r="C25" s="106" t="s">
        <v>118</v>
      </c>
      <c r="D25" s="587"/>
      <c r="E25" s="588"/>
      <c r="F25" s="589"/>
      <c r="G25" s="602"/>
      <c r="H25" s="603"/>
      <c r="I25" s="603"/>
      <c r="J25" s="604"/>
      <c r="K25" s="47"/>
    </row>
    <row r="26" spans="1:11" ht="24" customHeight="1" thickBot="1">
      <c r="A26" s="570"/>
      <c r="B26" s="590" t="s">
        <v>128</v>
      </c>
      <c r="C26" s="591"/>
      <c r="D26" s="592" t="s">
        <v>129</v>
      </c>
      <c r="E26" s="593"/>
      <c r="F26" s="594"/>
      <c r="G26" s="602"/>
      <c r="H26" s="603"/>
      <c r="I26" s="603"/>
      <c r="J26" s="604"/>
      <c r="K26" s="48"/>
    </row>
    <row r="27" spans="1:11" ht="24" customHeight="1" thickTop="1">
      <c r="A27" s="570"/>
      <c r="B27" s="595"/>
      <c r="C27" s="596"/>
      <c r="D27" s="597"/>
      <c r="E27" s="598"/>
      <c r="F27" s="599"/>
      <c r="G27" s="602"/>
      <c r="H27" s="603"/>
      <c r="I27" s="603"/>
      <c r="J27" s="604"/>
      <c r="K27" s="49"/>
    </row>
    <row r="28" spans="1:11" ht="24" customHeight="1">
      <c r="A28" s="570"/>
      <c r="B28" s="560"/>
      <c r="C28" s="561"/>
      <c r="D28" s="545"/>
      <c r="E28" s="546"/>
      <c r="F28" s="547"/>
      <c r="G28" s="602"/>
      <c r="H28" s="603"/>
      <c r="I28" s="603"/>
      <c r="J28" s="604"/>
      <c r="K28" s="49"/>
    </row>
    <row r="29" spans="1:11" ht="24" customHeight="1">
      <c r="A29" s="570"/>
      <c r="B29" s="560"/>
      <c r="C29" s="561"/>
      <c r="D29" s="545"/>
      <c r="E29" s="546"/>
      <c r="F29" s="547"/>
      <c r="G29" s="602"/>
      <c r="H29" s="603"/>
      <c r="I29" s="603"/>
      <c r="J29" s="604"/>
      <c r="K29" s="49"/>
    </row>
    <row r="30" spans="1:11" ht="24" customHeight="1" thickBot="1">
      <c r="A30" s="570"/>
      <c r="B30" s="557"/>
      <c r="C30" s="558"/>
      <c r="D30" s="548"/>
      <c r="E30" s="549"/>
      <c r="F30" s="550"/>
      <c r="G30" s="602"/>
      <c r="H30" s="603"/>
      <c r="I30" s="603"/>
      <c r="J30" s="604"/>
      <c r="K30" s="49"/>
    </row>
    <row r="31" spans="2:11" ht="24" customHeight="1">
      <c r="B31" s="612" t="s">
        <v>130</v>
      </c>
      <c r="C31" s="610"/>
      <c r="D31" s="608"/>
      <c r="E31" s="609"/>
      <c r="F31" s="50"/>
      <c r="G31" s="602"/>
      <c r="H31" s="603"/>
      <c r="I31" s="603"/>
      <c r="J31" s="604"/>
      <c r="K31" s="49"/>
    </row>
    <row r="32" spans="2:11" ht="24" customHeight="1">
      <c r="B32" s="582" t="s">
        <v>130</v>
      </c>
      <c r="C32" s="583"/>
      <c r="D32" s="545"/>
      <c r="E32" s="584"/>
      <c r="F32" s="51"/>
      <c r="G32" s="602"/>
      <c r="H32" s="603"/>
      <c r="I32" s="603"/>
      <c r="J32" s="604"/>
      <c r="K32" s="49"/>
    </row>
    <row r="33" spans="2:11" ht="24" customHeight="1" thickBot="1">
      <c r="B33" s="582" t="s">
        <v>130</v>
      </c>
      <c r="C33" s="583"/>
      <c r="D33" s="545"/>
      <c r="E33" s="584"/>
      <c r="F33" s="51"/>
      <c r="G33" s="605"/>
      <c r="H33" s="606"/>
      <c r="I33" s="606"/>
      <c r="J33" s="607"/>
      <c r="K33" s="49"/>
    </row>
    <row r="34" spans="2:10" ht="24" customHeight="1" thickBot="1">
      <c r="B34" s="557" t="s">
        <v>130</v>
      </c>
      <c r="C34" s="558"/>
      <c r="D34" s="548"/>
      <c r="E34" s="559"/>
      <c r="F34" s="52"/>
      <c r="G34" s="562" t="s">
        <v>141</v>
      </c>
      <c r="H34" s="563"/>
      <c r="I34" s="600"/>
      <c r="J34" s="601"/>
    </row>
    <row r="35" spans="2:10" ht="20.25" customHeight="1" thickBot="1">
      <c r="B35" s="614" t="s">
        <v>154</v>
      </c>
      <c r="C35" s="614"/>
      <c r="D35" s="614"/>
      <c r="E35" s="614"/>
      <c r="F35" s="614"/>
      <c r="G35" s="614"/>
      <c r="H35" s="614"/>
      <c r="I35" s="614"/>
      <c r="J35" s="614"/>
    </row>
    <row r="36" spans="2:11" s="53" customFormat="1" ht="33" customHeight="1" thickBot="1">
      <c r="B36" s="54" t="s">
        <v>131</v>
      </c>
      <c r="C36" s="74" t="s">
        <v>18</v>
      </c>
      <c r="D36" s="55" t="s">
        <v>132</v>
      </c>
      <c r="E36" s="585" t="s">
        <v>133</v>
      </c>
      <c r="F36" s="613"/>
      <c r="G36" s="56" t="s">
        <v>136</v>
      </c>
      <c r="H36" s="585" t="s">
        <v>134</v>
      </c>
      <c r="I36" s="586"/>
      <c r="J36" s="107"/>
      <c r="K36" s="108"/>
    </row>
    <row r="37" spans="2:11" s="53" customFormat="1" ht="24" customHeight="1">
      <c r="B37" s="57">
        <v>1</v>
      </c>
      <c r="C37" s="58"/>
      <c r="D37" s="76"/>
      <c r="E37" s="608"/>
      <c r="F37" s="609"/>
      <c r="G37" s="75"/>
      <c r="H37" s="610"/>
      <c r="I37" s="611"/>
      <c r="J37" s="107"/>
      <c r="K37" s="108"/>
    </row>
    <row r="38" spans="2:11" s="53" customFormat="1" ht="24" customHeight="1">
      <c r="B38" s="59">
        <v>2</v>
      </c>
      <c r="C38" s="60"/>
      <c r="D38" s="78"/>
      <c r="E38" s="545"/>
      <c r="F38" s="584"/>
      <c r="G38" s="61"/>
      <c r="H38" s="561"/>
      <c r="I38" s="615"/>
      <c r="J38" s="107"/>
      <c r="K38" s="108"/>
    </row>
    <row r="39" spans="2:11" s="53" customFormat="1" ht="24" customHeight="1">
      <c r="B39" s="59">
        <v>3</v>
      </c>
      <c r="C39" s="60"/>
      <c r="D39" s="78"/>
      <c r="E39" s="545"/>
      <c r="F39" s="584"/>
      <c r="G39" s="61"/>
      <c r="H39" s="561"/>
      <c r="I39" s="615"/>
      <c r="J39" s="107"/>
      <c r="K39" s="108"/>
    </row>
    <row r="40" spans="2:11" s="53" customFormat="1" ht="24" customHeight="1">
      <c r="B40" s="59">
        <v>4</v>
      </c>
      <c r="C40" s="60"/>
      <c r="D40" s="78"/>
      <c r="E40" s="545"/>
      <c r="F40" s="584"/>
      <c r="G40" s="61"/>
      <c r="H40" s="561"/>
      <c r="I40" s="615"/>
      <c r="J40" s="107"/>
      <c r="K40" s="108"/>
    </row>
    <row r="41" spans="2:11" s="53" customFormat="1" ht="24" customHeight="1">
      <c r="B41" s="59">
        <v>5</v>
      </c>
      <c r="C41" s="60"/>
      <c r="D41" s="78"/>
      <c r="E41" s="545"/>
      <c r="F41" s="584"/>
      <c r="G41" s="61"/>
      <c r="H41" s="561"/>
      <c r="I41" s="615"/>
      <c r="J41" s="107"/>
      <c r="K41" s="108"/>
    </row>
    <row r="42" spans="2:11" s="53" customFormat="1" ht="24" customHeight="1">
      <c r="B42" s="59">
        <v>6</v>
      </c>
      <c r="C42" s="60"/>
      <c r="D42" s="78"/>
      <c r="E42" s="545"/>
      <c r="F42" s="584"/>
      <c r="G42" s="61"/>
      <c r="H42" s="561"/>
      <c r="I42" s="615"/>
      <c r="J42" s="107"/>
      <c r="K42" s="108"/>
    </row>
    <row r="43" spans="2:11" s="53" customFormat="1" ht="24" customHeight="1">
      <c r="B43" s="59">
        <v>7</v>
      </c>
      <c r="C43" s="60"/>
      <c r="D43" s="78"/>
      <c r="E43" s="545"/>
      <c r="F43" s="584"/>
      <c r="G43" s="61"/>
      <c r="H43" s="561"/>
      <c r="I43" s="615"/>
      <c r="J43" s="107"/>
      <c r="K43" s="108"/>
    </row>
    <row r="44" spans="2:11" s="53" customFormat="1" ht="24" customHeight="1">
      <c r="B44" s="59">
        <v>8</v>
      </c>
      <c r="C44" s="60"/>
      <c r="D44" s="78"/>
      <c r="E44" s="545"/>
      <c r="F44" s="584"/>
      <c r="G44" s="61"/>
      <c r="H44" s="561"/>
      <c r="I44" s="615"/>
      <c r="J44" s="107"/>
      <c r="K44" s="108"/>
    </row>
    <row r="45" spans="2:11" s="53" customFormat="1" ht="24" customHeight="1">
      <c r="B45" s="59">
        <v>9</v>
      </c>
      <c r="C45" s="60"/>
      <c r="D45" s="78"/>
      <c r="E45" s="545"/>
      <c r="F45" s="584"/>
      <c r="G45" s="61"/>
      <c r="H45" s="561"/>
      <c r="I45" s="615"/>
      <c r="J45" s="107"/>
      <c r="K45" s="108"/>
    </row>
    <row r="46" spans="2:11" s="53" customFormat="1" ht="24" customHeight="1">
      <c r="B46" s="59">
        <v>10</v>
      </c>
      <c r="C46" s="60"/>
      <c r="D46" s="78"/>
      <c r="E46" s="545"/>
      <c r="F46" s="584"/>
      <c r="G46" s="61"/>
      <c r="H46" s="561"/>
      <c r="I46" s="615"/>
      <c r="J46" s="107"/>
      <c r="K46" s="108"/>
    </row>
    <row r="47" spans="2:11" s="53" customFormat="1" ht="24" customHeight="1">
      <c r="B47" s="59">
        <v>11</v>
      </c>
      <c r="C47" s="60"/>
      <c r="D47" s="78"/>
      <c r="E47" s="545"/>
      <c r="F47" s="584"/>
      <c r="G47" s="61"/>
      <c r="H47" s="561"/>
      <c r="I47" s="615"/>
      <c r="J47" s="107"/>
      <c r="K47" s="108"/>
    </row>
    <row r="48" spans="2:11" s="53" customFormat="1" ht="24" customHeight="1">
      <c r="B48" s="59">
        <v>12</v>
      </c>
      <c r="C48" s="60"/>
      <c r="D48" s="78"/>
      <c r="E48" s="545"/>
      <c r="F48" s="584"/>
      <c r="G48" s="61"/>
      <c r="H48" s="561"/>
      <c r="I48" s="615"/>
      <c r="J48" s="107"/>
      <c r="K48" s="108"/>
    </row>
    <row r="49" spans="2:11" s="53" customFormat="1" ht="24" customHeight="1">
      <c r="B49" s="59">
        <v>13</v>
      </c>
      <c r="C49" s="62"/>
      <c r="D49" s="63"/>
      <c r="E49" s="616"/>
      <c r="F49" s="617"/>
      <c r="G49" s="64"/>
      <c r="H49" s="561"/>
      <c r="I49" s="615"/>
      <c r="J49" s="109"/>
      <c r="K49" s="110"/>
    </row>
    <row r="50" spans="2:11" s="53" customFormat="1" ht="24" customHeight="1">
      <c r="B50" s="59">
        <v>14</v>
      </c>
      <c r="C50" s="62"/>
      <c r="D50" s="63"/>
      <c r="E50" s="616"/>
      <c r="F50" s="617"/>
      <c r="G50" s="73"/>
      <c r="H50" s="561"/>
      <c r="I50" s="615"/>
      <c r="J50" s="109"/>
      <c r="K50" s="110"/>
    </row>
    <row r="51" spans="2:11" s="53" customFormat="1" ht="24" customHeight="1">
      <c r="B51" s="59">
        <v>15</v>
      </c>
      <c r="C51" s="77"/>
      <c r="D51" s="78"/>
      <c r="E51" s="616"/>
      <c r="F51" s="617"/>
      <c r="G51" s="61"/>
      <c r="H51" s="561"/>
      <c r="I51" s="615"/>
      <c r="J51" s="107"/>
      <c r="K51" s="108"/>
    </row>
    <row r="52" spans="2:11" s="53" customFormat="1" ht="24" customHeight="1">
      <c r="B52" s="65">
        <v>16</v>
      </c>
      <c r="C52" s="79"/>
      <c r="D52" s="72"/>
      <c r="E52" s="545"/>
      <c r="F52" s="584"/>
      <c r="G52" s="61"/>
      <c r="H52" s="561"/>
      <c r="I52" s="615"/>
      <c r="J52" s="107"/>
      <c r="K52" s="108"/>
    </row>
    <row r="53" spans="2:11" s="53" customFormat="1" ht="24" customHeight="1">
      <c r="B53" s="65">
        <v>17</v>
      </c>
      <c r="C53" s="79"/>
      <c r="D53" s="72"/>
      <c r="E53" s="545"/>
      <c r="F53" s="584"/>
      <c r="G53" s="61"/>
      <c r="H53" s="561"/>
      <c r="I53" s="615"/>
      <c r="J53" s="107"/>
      <c r="K53" s="108"/>
    </row>
    <row r="54" spans="2:11" s="53" customFormat="1" ht="24" customHeight="1">
      <c r="B54" s="65">
        <v>18</v>
      </c>
      <c r="C54" s="79"/>
      <c r="D54" s="72"/>
      <c r="E54" s="545"/>
      <c r="F54" s="584"/>
      <c r="G54" s="61"/>
      <c r="H54" s="561"/>
      <c r="I54" s="615"/>
      <c r="J54" s="107"/>
      <c r="K54" s="108"/>
    </row>
    <row r="55" spans="2:11" s="53" customFormat="1" ht="24" customHeight="1">
      <c r="B55" s="65">
        <v>19</v>
      </c>
      <c r="C55" s="77"/>
      <c r="D55" s="78"/>
      <c r="E55" s="545"/>
      <c r="F55" s="584"/>
      <c r="G55" s="61"/>
      <c r="H55" s="561"/>
      <c r="I55" s="615"/>
      <c r="J55" s="107"/>
      <c r="K55" s="108"/>
    </row>
    <row r="56" spans="2:11" s="69" customFormat="1" ht="24" customHeight="1" thickBot="1">
      <c r="B56" s="66">
        <v>20</v>
      </c>
      <c r="C56" s="95"/>
      <c r="D56" s="67"/>
      <c r="E56" s="548"/>
      <c r="F56" s="559"/>
      <c r="G56" s="68"/>
      <c r="H56" s="558"/>
      <c r="I56" s="621"/>
      <c r="J56" s="107"/>
      <c r="K56" s="108"/>
    </row>
  </sheetData>
  <sheetProtection/>
  <mergeCells count="95">
    <mergeCell ref="H51:I51"/>
    <mergeCell ref="H55:I55"/>
    <mergeCell ref="E52:F52"/>
    <mergeCell ref="H52:I52"/>
    <mergeCell ref="E53:F53"/>
    <mergeCell ref="H53:I53"/>
    <mergeCell ref="E56:F56"/>
    <mergeCell ref="H56:I56"/>
    <mergeCell ref="E54:F54"/>
    <mergeCell ref="H54:I54"/>
    <mergeCell ref="E55:F55"/>
    <mergeCell ref="E46:F46"/>
    <mergeCell ref="H46:I46"/>
    <mergeCell ref="E50:F50"/>
    <mergeCell ref="H50:I50"/>
    <mergeCell ref="E51:F51"/>
    <mergeCell ref="E48:F48"/>
    <mergeCell ref="H48:I48"/>
    <mergeCell ref="E49:F49"/>
    <mergeCell ref="H49:I49"/>
    <mergeCell ref="A1:J1"/>
    <mergeCell ref="I6:J6"/>
    <mergeCell ref="I7:J7"/>
    <mergeCell ref="E43:F43"/>
    <mergeCell ref="H43:I43"/>
    <mergeCell ref="E44:F44"/>
    <mergeCell ref="H44:I44"/>
    <mergeCell ref="E47:F47"/>
    <mergeCell ref="H47:I47"/>
    <mergeCell ref="E45:F45"/>
    <mergeCell ref="H45:I45"/>
    <mergeCell ref="E41:F41"/>
    <mergeCell ref="H41:I41"/>
    <mergeCell ref="E38:F38"/>
    <mergeCell ref="H38:I38"/>
    <mergeCell ref="E39:F39"/>
    <mergeCell ref="H39:I39"/>
    <mergeCell ref="E42:F42"/>
    <mergeCell ref="H42:I42"/>
    <mergeCell ref="E40:F40"/>
    <mergeCell ref="H40:I40"/>
    <mergeCell ref="I34:J34"/>
    <mergeCell ref="G24:J33"/>
    <mergeCell ref="E37:F37"/>
    <mergeCell ref="H37:I37"/>
    <mergeCell ref="B31:C31"/>
    <mergeCell ref="D31:E31"/>
    <mergeCell ref="B33:C33"/>
    <mergeCell ref="E36:F36"/>
    <mergeCell ref="D33:E33"/>
    <mergeCell ref="B35:J35"/>
    <mergeCell ref="B32:C32"/>
    <mergeCell ref="D32:E32"/>
    <mergeCell ref="H36:I36"/>
    <mergeCell ref="D25:F25"/>
    <mergeCell ref="B26:C26"/>
    <mergeCell ref="D26:F26"/>
    <mergeCell ref="B27:C27"/>
    <mergeCell ref="D27:F27"/>
    <mergeCell ref="B28:C28"/>
    <mergeCell ref="D28:F28"/>
    <mergeCell ref="B30:C30"/>
    <mergeCell ref="D30:F30"/>
    <mergeCell ref="A23:A30"/>
    <mergeCell ref="B23:B25"/>
    <mergeCell ref="D23:F23"/>
    <mergeCell ref="G23:J23"/>
    <mergeCell ref="D24:F24"/>
    <mergeCell ref="B34:C34"/>
    <mergeCell ref="D34:E34"/>
    <mergeCell ref="B29:C29"/>
    <mergeCell ref="D29:F29"/>
    <mergeCell ref="G34:H34"/>
    <mergeCell ref="H17:J17"/>
    <mergeCell ref="D18:F18"/>
    <mergeCell ref="H18:J18"/>
    <mergeCell ref="D19:F19"/>
    <mergeCell ref="H19:J19"/>
    <mergeCell ref="D20:F20"/>
    <mergeCell ref="D13:F13"/>
    <mergeCell ref="D14:F14"/>
    <mergeCell ref="D15:F15"/>
    <mergeCell ref="D16:F16"/>
    <mergeCell ref="B17:B20"/>
    <mergeCell ref="D17:F17"/>
    <mergeCell ref="B21:B22"/>
    <mergeCell ref="D21:F21"/>
    <mergeCell ref="H21:J21"/>
    <mergeCell ref="D22:F22"/>
    <mergeCell ref="H22:J22"/>
    <mergeCell ref="B9:C11"/>
    <mergeCell ref="D9:F11"/>
    <mergeCell ref="G9:J10"/>
    <mergeCell ref="B12:B16"/>
    <mergeCell ref="D12:F12"/>
  </mergeCells>
  <conditionalFormatting sqref="D12:F14">
    <cfRule type="cellIs" priority="13" dxfId="2" operator="equal" stopIfTrue="1">
      <formula>"無"</formula>
    </cfRule>
    <cfRule type="cellIs" priority="14" dxfId="15" operator="equal" stopIfTrue="1">
      <formula>"選択肢より"</formula>
    </cfRule>
    <cfRule type="cellIs" priority="15" dxfId="16" operator="equal" stopIfTrue="1">
      <formula>"自宅/他を選択してください"</formula>
    </cfRule>
  </conditionalFormatting>
  <conditionalFormatting sqref="D17:F20">
    <cfRule type="cellIs" priority="10" dxfId="2" operator="equal" stopIfTrue="1">
      <formula>"無"</formula>
    </cfRule>
    <cfRule type="cellIs" priority="11" dxfId="15" operator="equal" stopIfTrue="1">
      <formula>"選択肢より"</formula>
    </cfRule>
    <cfRule type="cellIs" priority="12" dxfId="16" operator="equal" stopIfTrue="1">
      <formula>"自宅/他を選択してください"</formula>
    </cfRule>
  </conditionalFormatting>
  <conditionalFormatting sqref="D23:F24">
    <cfRule type="cellIs" priority="7" dxfId="2" operator="equal" stopIfTrue="1">
      <formula>"無"</formula>
    </cfRule>
    <cfRule type="cellIs" priority="8" dxfId="15" operator="equal" stopIfTrue="1">
      <formula>"選択肢より"</formula>
    </cfRule>
    <cfRule type="cellIs" priority="9" dxfId="16" operator="equal" stopIfTrue="1">
      <formula>"自宅/他を選択してください"</formula>
    </cfRule>
  </conditionalFormatting>
  <conditionalFormatting sqref="J17:J20 I17:I19 H17:H20">
    <cfRule type="cellIs" priority="1" dxfId="2" operator="equal" stopIfTrue="1">
      <formula>"無"</formula>
    </cfRule>
    <cfRule type="cellIs" priority="2" dxfId="15" operator="equal" stopIfTrue="1">
      <formula>"選択肢より"</formula>
    </cfRule>
    <cfRule type="cellIs" priority="3" dxfId="16" operator="equal" stopIfTrue="1">
      <formula>"自宅/他を選択してください"</formula>
    </cfRule>
  </conditionalFormatting>
  <conditionalFormatting sqref="I20">
    <cfRule type="cellIs" priority="4" dxfId="2" operator="equal" stopIfTrue="1">
      <formula>"無"</formula>
    </cfRule>
    <cfRule type="cellIs" priority="5" dxfId="15" operator="equal" stopIfTrue="1">
      <formula>"選択肢より"</formula>
    </cfRule>
    <cfRule type="cellIs" priority="6" dxfId="16" operator="equal" stopIfTrue="1">
      <formula>"自宅/他を選択"</formula>
    </cfRule>
  </conditionalFormatting>
  <dataValidations count="7">
    <dataValidation type="list" allowBlank="1" showInputMessage="1" showErrorMessage="1" sqref="B27:C30">
      <formula1>"総監督,代表,コーチ,その他"</formula1>
    </dataValidation>
    <dataValidation type="list" allowBlank="1" showInputMessage="1" showErrorMessage="1" sqref="K26">
      <formula1>"※日を選択※,1日,2日,3日,4日,5日,6日,7日,8日,9日,10ヒ,11日,12日,13日,14日,15日,16日,17日,18日,19日,20日,21日,22日,23日,24日,25日,26日,27日,28日,29日,30日,31日"</formula1>
    </dataValidation>
    <dataValidation type="list" allowBlank="1" showInputMessage="1" showErrorMessage="1" promptTitle="※※※※※　注意事項　※※※※※" prompt="ポジションは、FW、MF、DF、GKより選択" errorTitle="エラー" error="ポジションが正しくありません" sqref="D37:D56">
      <formula1>"GK,DF,MF,FW"</formula1>
    </dataValidation>
    <dataValidation type="list" allowBlank="1" showInputMessage="1" showErrorMessage="1" errorTitle="エラー" error="学年が正しくありません" sqref="G37:G56">
      <formula1>"6,5,4,3,2,1"</formula1>
    </dataValidation>
    <dataValidation allowBlank="1" showInputMessage="1" showErrorMessage="1" promptTitle="※※※※※※　　注意事項　　※※※※※※" prompt="JFA公認指導者ライセンス未取得者の場合は、&#10;資格（級）は&quot;無&quot;を選択" sqref="D24:F24"/>
    <dataValidation type="list" allowBlank="1" showInputMessage="1" showErrorMessage="1" sqref="I20">
      <formula1>"自宅/他を選択,自宅,他（記載願います）　→"</formula1>
    </dataValidation>
    <dataValidation type="list" allowBlank="1" promptTitle="※※※※　注意事項　※※※※" prompt="審判資格は、3級以上である事。" sqref="F31:F34">
      <formula1>"S級,1級,2級,3級,4級"</formula1>
    </dataValidation>
  </dataValidation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67"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B1:S41"/>
  <sheetViews>
    <sheetView zoomScale="75" zoomScaleNormal="75" zoomScaleSheetLayoutView="75" zoomScalePageLayoutView="0" workbookViewId="0" topLeftCell="A1">
      <selection activeCell="A1" sqref="A1"/>
    </sheetView>
  </sheetViews>
  <sheetFormatPr defaultColWidth="9.00390625" defaultRowHeight="13.5"/>
  <cols>
    <col min="1" max="1" width="1.12109375" style="131" customWidth="1"/>
    <col min="2" max="2" width="3.25390625" style="131" customWidth="1"/>
    <col min="3" max="18" width="13.50390625" style="131" customWidth="1"/>
    <col min="19" max="19" width="6.25390625" style="131" customWidth="1"/>
    <col min="20" max="20" width="1.4921875" style="131" customWidth="1"/>
    <col min="21" max="21" width="8.625" style="131" customWidth="1"/>
    <col min="22" max="26" width="12.375" style="131" customWidth="1"/>
    <col min="27" max="16384" width="9.00390625" style="131" customWidth="1"/>
  </cols>
  <sheetData>
    <row r="1" spans="2:19" ht="32.25">
      <c r="B1" s="214"/>
      <c r="C1" s="213"/>
      <c r="D1" s="133"/>
      <c r="E1" s="211"/>
      <c r="F1" s="212" t="s">
        <v>381</v>
      </c>
      <c r="G1" s="211"/>
      <c r="H1" s="211"/>
      <c r="I1" s="211"/>
      <c r="J1" s="211"/>
      <c r="K1" s="133"/>
      <c r="L1" s="133"/>
      <c r="M1" s="133"/>
      <c r="N1" s="133"/>
      <c r="O1" s="133"/>
      <c r="P1" s="133"/>
      <c r="Q1" s="133"/>
      <c r="R1" s="133"/>
      <c r="S1" s="133"/>
    </row>
    <row r="2" spans="2:19" ht="12.75" customHeight="1">
      <c r="B2" s="142"/>
      <c r="C2" s="197"/>
      <c r="D2" s="133"/>
      <c r="E2" s="133"/>
      <c r="F2" s="133"/>
      <c r="G2" s="133"/>
      <c r="H2" s="133"/>
      <c r="I2" s="133"/>
      <c r="J2" s="133"/>
      <c r="K2" s="133"/>
      <c r="L2" s="133"/>
      <c r="M2" s="133"/>
      <c r="N2" s="133"/>
      <c r="O2" s="133"/>
      <c r="P2" s="133"/>
      <c r="Q2" s="133"/>
      <c r="R2" s="133"/>
      <c r="S2" s="133"/>
    </row>
    <row r="3" spans="2:19" ht="21" customHeight="1">
      <c r="B3" s="205" t="s">
        <v>380</v>
      </c>
      <c r="C3" s="210"/>
      <c r="D3" s="133"/>
      <c r="E3" s="133"/>
      <c r="F3" s="133"/>
      <c r="G3" s="133"/>
      <c r="H3" s="133"/>
      <c r="I3" s="133"/>
      <c r="J3" s="133"/>
      <c r="K3" s="133"/>
      <c r="L3" s="133"/>
      <c r="M3" s="133"/>
      <c r="N3" s="133"/>
      <c r="O3" s="133"/>
      <c r="P3" s="133"/>
      <c r="Q3" s="133"/>
      <c r="R3" s="133"/>
      <c r="S3" s="133"/>
    </row>
    <row r="4" spans="2:19" ht="7.5" customHeight="1">
      <c r="B4" s="205"/>
      <c r="C4" s="210"/>
      <c r="D4" s="133"/>
      <c r="E4" s="133"/>
      <c r="F4" s="133"/>
      <c r="G4" s="133"/>
      <c r="H4" s="133"/>
      <c r="I4" s="133"/>
      <c r="J4" s="133"/>
      <c r="K4" s="133"/>
      <c r="L4" s="133"/>
      <c r="M4" s="133"/>
      <c r="N4" s="133"/>
      <c r="O4" s="133"/>
      <c r="P4" s="133"/>
      <c r="Q4" s="133"/>
      <c r="R4" s="133"/>
      <c r="S4" s="133"/>
    </row>
    <row r="5" spans="2:19" ht="21" customHeight="1">
      <c r="B5" s="208" t="s">
        <v>379</v>
      </c>
      <c r="C5" s="209" t="s">
        <v>378</v>
      </c>
      <c r="D5" s="133"/>
      <c r="E5" s="133"/>
      <c r="F5" s="133"/>
      <c r="G5" s="133"/>
      <c r="H5" s="133"/>
      <c r="I5" s="133"/>
      <c r="J5" s="133"/>
      <c r="K5" s="133"/>
      <c r="L5" s="133"/>
      <c r="M5" s="133"/>
      <c r="N5" s="133"/>
      <c r="O5" s="133"/>
      <c r="P5" s="133"/>
      <c r="Q5" s="133"/>
      <c r="R5" s="133"/>
      <c r="S5" s="133"/>
    </row>
    <row r="6" spans="2:19" ht="9" customHeight="1">
      <c r="B6" s="208"/>
      <c r="C6" s="209"/>
      <c r="D6" s="133"/>
      <c r="E6" s="133"/>
      <c r="F6" s="133"/>
      <c r="G6" s="133"/>
      <c r="H6" s="133"/>
      <c r="I6" s="133"/>
      <c r="J6" s="133"/>
      <c r="K6" s="133"/>
      <c r="L6" s="133"/>
      <c r="M6" s="133"/>
      <c r="N6" s="133"/>
      <c r="O6" s="133"/>
      <c r="P6" s="133"/>
      <c r="Q6" s="133"/>
      <c r="R6" s="133"/>
      <c r="S6" s="133"/>
    </row>
    <row r="7" spans="2:19" ht="21" customHeight="1">
      <c r="B7" s="208" t="s">
        <v>377</v>
      </c>
      <c r="C7" s="135" t="s">
        <v>376</v>
      </c>
      <c r="D7" s="133"/>
      <c r="E7" s="133"/>
      <c r="F7" s="133"/>
      <c r="G7" s="133"/>
      <c r="H7" s="133"/>
      <c r="I7" s="133"/>
      <c r="J7" s="133"/>
      <c r="K7" s="133"/>
      <c r="L7" s="133"/>
      <c r="M7" s="133"/>
      <c r="N7" s="133"/>
      <c r="O7" s="133"/>
      <c r="P7" s="133"/>
      <c r="Q7" s="133"/>
      <c r="R7" s="133"/>
      <c r="S7" s="133"/>
    </row>
    <row r="8" spans="2:19" ht="10.5" customHeight="1">
      <c r="B8" s="207"/>
      <c r="C8" s="135"/>
      <c r="D8" s="133"/>
      <c r="E8" s="133"/>
      <c r="F8" s="133"/>
      <c r="G8" s="133"/>
      <c r="H8" s="133"/>
      <c r="I8" s="133"/>
      <c r="J8" s="133"/>
      <c r="K8" s="133"/>
      <c r="L8" s="133"/>
      <c r="M8" s="133"/>
      <c r="N8" s="133"/>
      <c r="O8" s="133"/>
      <c r="P8" s="133"/>
      <c r="Q8" s="133"/>
      <c r="R8" s="133"/>
      <c r="S8" s="133"/>
    </row>
    <row r="9" spans="2:19" ht="21" customHeight="1">
      <c r="B9" s="207"/>
      <c r="C9" s="135" t="s">
        <v>375</v>
      </c>
      <c r="D9" s="133"/>
      <c r="E9" s="133"/>
      <c r="F9" s="133"/>
      <c r="G9" s="133"/>
      <c r="H9" s="133"/>
      <c r="I9" s="133"/>
      <c r="J9" s="133"/>
      <c r="K9" s="133"/>
      <c r="L9" s="133"/>
      <c r="M9" s="133"/>
      <c r="N9" s="133"/>
      <c r="O9" s="133"/>
      <c r="P9" s="133"/>
      <c r="Q9" s="133"/>
      <c r="R9" s="133"/>
      <c r="S9" s="133"/>
    </row>
    <row r="10" spans="2:19" ht="21" customHeight="1">
      <c r="B10" s="135"/>
      <c r="C10" s="134"/>
      <c r="D10" s="133"/>
      <c r="E10" s="133"/>
      <c r="F10" s="133"/>
      <c r="G10" s="133"/>
      <c r="H10" s="133"/>
      <c r="I10" s="133"/>
      <c r="J10" s="133"/>
      <c r="K10" s="133"/>
      <c r="L10" s="133"/>
      <c r="M10" s="133"/>
      <c r="N10" s="133"/>
      <c r="O10" s="133"/>
      <c r="P10" s="133"/>
      <c r="Q10" s="133"/>
      <c r="R10" s="133"/>
      <c r="S10" s="133"/>
    </row>
    <row r="11" spans="2:19" ht="21" customHeight="1">
      <c r="B11" s="205" t="s">
        <v>374</v>
      </c>
      <c r="C11" s="197"/>
      <c r="D11" s="134"/>
      <c r="E11" s="133"/>
      <c r="F11" s="133"/>
      <c r="G11" s="133"/>
      <c r="H11" s="133"/>
      <c r="I11" s="133"/>
      <c r="J11" s="133"/>
      <c r="K11" s="133"/>
      <c r="L11" s="133"/>
      <c r="N11" s="206"/>
      <c r="O11" s="206" t="s">
        <v>373</v>
      </c>
      <c r="P11" s="133"/>
      <c r="Q11" s="133"/>
      <c r="R11" s="133"/>
      <c r="S11" s="133"/>
    </row>
    <row r="12" spans="2:19" ht="11.25" customHeight="1">
      <c r="B12" s="205"/>
      <c r="C12" s="197"/>
      <c r="D12" s="134"/>
      <c r="E12" s="133"/>
      <c r="F12" s="133"/>
      <c r="G12" s="133"/>
      <c r="H12" s="133"/>
      <c r="I12" s="133"/>
      <c r="J12" s="133"/>
      <c r="K12" s="133"/>
      <c r="L12" s="133"/>
      <c r="M12" s="133"/>
      <c r="P12" s="133"/>
      <c r="Q12" s="133"/>
      <c r="R12" s="133"/>
      <c r="S12" s="133"/>
    </row>
    <row r="13" spans="3:19" ht="21" customHeight="1">
      <c r="C13" s="133" t="s">
        <v>372</v>
      </c>
      <c r="E13" s="133"/>
      <c r="F13" s="133" t="s">
        <v>371</v>
      </c>
      <c r="G13" s="133"/>
      <c r="H13" s="133"/>
      <c r="I13" s="133"/>
      <c r="J13" s="133" t="s">
        <v>370</v>
      </c>
      <c r="K13" s="133"/>
      <c r="N13" s="204"/>
      <c r="O13" s="203" t="s">
        <v>369</v>
      </c>
      <c r="P13" s="203"/>
      <c r="Q13" s="203"/>
      <c r="R13" s="203"/>
      <c r="S13" s="203"/>
    </row>
    <row r="14" spans="3:19" ht="11.25" customHeight="1">
      <c r="C14" s="133"/>
      <c r="E14" s="133"/>
      <c r="F14" s="133"/>
      <c r="G14" s="133"/>
      <c r="H14" s="133"/>
      <c r="I14" s="133"/>
      <c r="J14" s="133"/>
      <c r="K14" s="133"/>
      <c r="L14" s="133"/>
      <c r="N14" s="203"/>
      <c r="O14" s="203"/>
      <c r="P14" s="203"/>
      <c r="Q14" s="203"/>
      <c r="R14" s="203"/>
      <c r="S14" s="203"/>
    </row>
    <row r="15" spans="2:19" ht="21" customHeight="1">
      <c r="B15" s="201"/>
      <c r="C15" s="133" t="s">
        <v>368</v>
      </c>
      <c r="E15" s="133"/>
      <c r="F15" s="133" t="s">
        <v>367</v>
      </c>
      <c r="G15" s="133"/>
      <c r="H15" s="133"/>
      <c r="I15" s="133"/>
      <c r="J15" s="133" t="s">
        <v>366</v>
      </c>
      <c r="K15" s="133"/>
      <c r="L15" s="133"/>
      <c r="N15" s="203"/>
      <c r="O15" s="203" t="s">
        <v>365</v>
      </c>
      <c r="P15" s="198"/>
      <c r="Q15" s="198"/>
      <c r="R15" s="198"/>
      <c r="S15" s="198"/>
    </row>
    <row r="16" spans="2:19" ht="10.5" customHeight="1">
      <c r="B16" s="201"/>
      <c r="C16" s="202"/>
      <c r="E16" s="133"/>
      <c r="F16" s="133"/>
      <c r="G16" s="133"/>
      <c r="H16" s="133"/>
      <c r="I16" s="133"/>
      <c r="J16" s="133"/>
      <c r="K16" s="133"/>
      <c r="L16" s="133"/>
      <c r="N16" s="198"/>
      <c r="O16" s="198"/>
      <c r="P16" s="198"/>
      <c r="Q16" s="198"/>
      <c r="R16" s="198"/>
      <c r="S16" s="198"/>
    </row>
    <row r="17" spans="2:19" ht="21" customHeight="1">
      <c r="B17" s="201"/>
      <c r="C17" s="133" t="s">
        <v>364</v>
      </c>
      <c r="E17" s="133"/>
      <c r="F17" s="135" t="s">
        <v>363</v>
      </c>
      <c r="G17" s="133"/>
      <c r="H17" s="133"/>
      <c r="I17" s="133"/>
      <c r="J17" s="133" t="s">
        <v>362</v>
      </c>
      <c r="K17" s="133"/>
      <c r="L17" s="133"/>
      <c r="N17" s="198"/>
      <c r="O17" s="198"/>
      <c r="P17" s="198"/>
      <c r="Q17" s="198"/>
      <c r="R17" s="198"/>
      <c r="S17" s="198"/>
    </row>
    <row r="18" spans="2:19" ht="10.5" customHeight="1">
      <c r="B18" s="201"/>
      <c r="C18" s="135"/>
      <c r="D18" s="200"/>
      <c r="E18" s="133"/>
      <c r="F18" s="135"/>
      <c r="G18" s="133"/>
      <c r="H18" s="133"/>
      <c r="I18" s="133"/>
      <c r="J18" s="133"/>
      <c r="K18" s="133"/>
      <c r="L18" s="133"/>
      <c r="M18" s="198"/>
      <c r="N18" s="199"/>
      <c r="O18" s="198"/>
      <c r="P18" s="198"/>
      <c r="Q18" s="198"/>
      <c r="R18" s="198"/>
      <c r="S18" s="198"/>
    </row>
    <row r="19" spans="3:19" ht="21" customHeight="1">
      <c r="C19" s="197"/>
      <c r="D19" s="133"/>
      <c r="E19" s="133" t="s">
        <v>361</v>
      </c>
      <c r="F19" s="133"/>
      <c r="N19" s="196"/>
      <c r="P19" s="133"/>
      <c r="Q19" s="133"/>
      <c r="R19" s="133"/>
      <c r="S19" s="133"/>
    </row>
    <row r="20" spans="2:19" ht="21" customHeight="1" thickBot="1">
      <c r="B20" s="195" t="s">
        <v>360</v>
      </c>
      <c r="C20" s="194"/>
      <c r="D20" s="193"/>
      <c r="E20" s="133"/>
      <c r="F20" s="133"/>
      <c r="G20" s="192" t="s">
        <v>359</v>
      </c>
      <c r="H20" s="133"/>
      <c r="I20" s="133"/>
      <c r="J20" s="133"/>
      <c r="K20" s="133"/>
      <c r="L20" s="133"/>
      <c r="M20" s="133"/>
      <c r="N20" s="133"/>
      <c r="O20" s="133"/>
      <c r="P20" s="133"/>
      <c r="Q20" s="133"/>
      <c r="R20" s="133"/>
      <c r="S20" s="133"/>
    </row>
    <row r="21" spans="2:19" ht="19.5" thickBot="1">
      <c r="B21" s="191"/>
      <c r="C21" s="190" t="s">
        <v>358</v>
      </c>
      <c r="D21" s="189" t="s">
        <v>357</v>
      </c>
      <c r="E21" s="188" t="s">
        <v>356</v>
      </c>
      <c r="F21" s="188" t="s">
        <v>355</v>
      </c>
      <c r="G21" s="188" t="s">
        <v>354</v>
      </c>
      <c r="H21" s="188" t="s">
        <v>353</v>
      </c>
      <c r="I21" s="188" t="s">
        <v>352</v>
      </c>
      <c r="J21" s="188" t="s">
        <v>351</v>
      </c>
      <c r="K21" s="188" t="s">
        <v>350</v>
      </c>
      <c r="L21" s="188" t="s">
        <v>349</v>
      </c>
      <c r="M21" s="188" t="s">
        <v>348</v>
      </c>
      <c r="N21" s="188" t="s">
        <v>347</v>
      </c>
      <c r="O21" s="188" t="s">
        <v>346</v>
      </c>
      <c r="P21" s="188" t="s">
        <v>345</v>
      </c>
      <c r="Q21" s="188" t="s">
        <v>344</v>
      </c>
      <c r="R21" s="187" t="s">
        <v>343</v>
      </c>
      <c r="S21" s="186"/>
    </row>
    <row r="22" spans="2:19" s="180" customFormat="1" ht="19.5" thickBot="1">
      <c r="B22" s="185"/>
      <c r="C22" s="184" t="s">
        <v>342</v>
      </c>
      <c r="D22" s="183" t="s">
        <v>341</v>
      </c>
      <c r="E22" s="182" t="s">
        <v>340</v>
      </c>
      <c r="F22" s="182" t="s">
        <v>339</v>
      </c>
      <c r="G22" s="182" t="s">
        <v>338</v>
      </c>
      <c r="H22" s="182" t="s">
        <v>337</v>
      </c>
      <c r="I22" s="182" t="s">
        <v>336</v>
      </c>
      <c r="J22" s="182" t="s">
        <v>335</v>
      </c>
      <c r="K22" s="182" t="s">
        <v>334</v>
      </c>
      <c r="L22" s="182" t="s">
        <v>333</v>
      </c>
      <c r="M22" s="182" t="s">
        <v>332</v>
      </c>
      <c r="N22" s="182" t="s">
        <v>331</v>
      </c>
      <c r="O22" s="182" t="s">
        <v>330</v>
      </c>
      <c r="P22" s="182" t="s">
        <v>329</v>
      </c>
      <c r="Q22" s="182" t="s">
        <v>328</v>
      </c>
      <c r="R22" s="181" t="s">
        <v>327</v>
      </c>
      <c r="S22" s="143"/>
    </row>
    <row r="23" spans="2:19" ht="18.75">
      <c r="B23" s="179"/>
      <c r="C23" s="178" t="s">
        <v>263</v>
      </c>
      <c r="D23" s="177" t="s">
        <v>263</v>
      </c>
      <c r="E23" s="176" t="s">
        <v>263</v>
      </c>
      <c r="F23" s="176" t="s">
        <v>263</v>
      </c>
      <c r="G23" s="176" t="s">
        <v>263</v>
      </c>
      <c r="H23" s="176" t="s">
        <v>263</v>
      </c>
      <c r="I23" s="176" t="s">
        <v>263</v>
      </c>
      <c r="J23" s="176" t="s">
        <v>263</v>
      </c>
      <c r="K23" s="176" t="s">
        <v>263</v>
      </c>
      <c r="L23" s="176" t="s">
        <v>263</v>
      </c>
      <c r="M23" s="176" t="s">
        <v>263</v>
      </c>
      <c r="N23" s="176" t="s">
        <v>263</v>
      </c>
      <c r="O23" s="176" t="s">
        <v>326</v>
      </c>
      <c r="P23" s="176" t="s">
        <v>263</v>
      </c>
      <c r="Q23" s="176" t="s">
        <v>263</v>
      </c>
      <c r="R23" s="175" t="s">
        <v>263</v>
      </c>
      <c r="S23" s="144"/>
    </row>
    <row r="24" spans="2:19" ht="36" customHeight="1" thickBot="1">
      <c r="B24" s="153">
        <v>1</v>
      </c>
      <c r="C24" s="174" t="s">
        <v>325</v>
      </c>
      <c r="D24" s="173" t="s">
        <v>324</v>
      </c>
      <c r="E24" s="172" t="s">
        <v>323</v>
      </c>
      <c r="F24" s="172" t="s">
        <v>322</v>
      </c>
      <c r="G24" s="172" t="s">
        <v>321</v>
      </c>
      <c r="H24" s="172" t="s">
        <v>320</v>
      </c>
      <c r="I24" s="172" t="s">
        <v>319</v>
      </c>
      <c r="J24" s="172" t="s">
        <v>318</v>
      </c>
      <c r="K24" s="172" t="s">
        <v>317</v>
      </c>
      <c r="L24" s="172" t="s">
        <v>316</v>
      </c>
      <c r="M24" s="172" t="s">
        <v>315</v>
      </c>
      <c r="N24" s="172" t="s">
        <v>314</v>
      </c>
      <c r="O24" s="172" t="s">
        <v>313</v>
      </c>
      <c r="P24" s="172" t="s">
        <v>312</v>
      </c>
      <c r="Q24" s="172" t="s">
        <v>311</v>
      </c>
      <c r="R24" s="171" t="s">
        <v>310</v>
      </c>
      <c r="S24" s="143"/>
    </row>
    <row r="25" spans="2:19" ht="20.25" customHeight="1">
      <c r="B25" s="170"/>
      <c r="C25" s="168" t="s">
        <v>304</v>
      </c>
      <c r="D25" s="166" t="s">
        <v>309</v>
      </c>
      <c r="E25" s="157" t="s">
        <v>308</v>
      </c>
      <c r="F25" s="157" t="s">
        <v>307</v>
      </c>
      <c r="G25" s="157" t="s">
        <v>305</v>
      </c>
      <c r="H25" s="157" t="s">
        <v>305</v>
      </c>
      <c r="I25" s="157" t="s">
        <v>263</v>
      </c>
      <c r="J25" s="157" t="s">
        <v>306</v>
      </c>
      <c r="K25" s="157" t="s">
        <v>264</v>
      </c>
      <c r="L25" s="157" t="s">
        <v>305</v>
      </c>
      <c r="M25" s="157" t="s">
        <v>305</v>
      </c>
      <c r="N25" s="157" t="s">
        <v>267</v>
      </c>
      <c r="O25" s="157" t="s">
        <v>263</v>
      </c>
      <c r="P25" s="157" t="s">
        <v>267</v>
      </c>
      <c r="Q25" s="157" t="s">
        <v>304</v>
      </c>
      <c r="R25" s="164" t="s">
        <v>303</v>
      </c>
      <c r="S25" s="144"/>
    </row>
    <row r="26" spans="2:19" ht="37.5" customHeight="1" thickBot="1">
      <c r="B26" s="153">
        <v>2</v>
      </c>
      <c r="C26" s="152" t="s">
        <v>302</v>
      </c>
      <c r="D26" s="162" t="s">
        <v>301</v>
      </c>
      <c r="E26" s="150" t="s">
        <v>300</v>
      </c>
      <c r="F26" s="150" t="s">
        <v>299</v>
      </c>
      <c r="G26" s="150" t="s">
        <v>298</v>
      </c>
      <c r="H26" s="150" t="s">
        <v>297</v>
      </c>
      <c r="I26" s="150" t="s">
        <v>296</v>
      </c>
      <c r="J26" s="150" t="s">
        <v>295</v>
      </c>
      <c r="K26" s="150" t="s">
        <v>294</v>
      </c>
      <c r="L26" s="169" t="s">
        <v>293</v>
      </c>
      <c r="M26" s="150" t="s">
        <v>292</v>
      </c>
      <c r="N26" s="150" t="s">
        <v>291</v>
      </c>
      <c r="O26" s="150" t="s">
        <v>290</v>
      </c>
      <c r="P26" s="150" t="s">
        <v>289</v>
      </c>
      <c r="Q26" s="150" t="s">
        <v>288</v>
      </c>
      <c r="R26" s="161" t="s">
        <v>287</v>
      </c>
      <c r="S26" s="143"/>
    </row>
    <row r="27" spans="2:19" ht="19.5" customHeight="1">
      <c r="B27" s="160"/>
      <c r="C27" s="168" t="s">
        <v>263</v>
      </c>
      <c r="D27" s="166" t="s">
        <v>263</v>
      </c>
      <c r="E27" s="157" t="s">
        <v>263</v>
      </c>
      <c r="F27" s="157" t="s">
        <v>263</v>
      </c>
      <c r="G27" s="157" t="s">
        <v>263</v>
      </c>
      <c r="H27" s="157" t="s">
        <v>263</v>
      </c>
      <c r="I27" s="157" t="s">
        <v>263</v>
      </c>
      <c r="J27" s="157" t="s">
        <v>263</v>
      </c>
      <c r="K27" s="157" t="s">
        <v>263</v>
      </c>
      <c r="L27" s="156" t="s">
        <v>263</v>
      </c>
      <c r="M27" s="157" t="s">
        <v>263</v>
      </c>
      <c r="N27" s="157" t="s">
        <v>263</v>
      </c>
      <c r="O27" s="157" t="s">
        <v>263</v>
      </c>
      <c r="P27" s="157" t="s">
        <v>263</v>
      </c>
      <c r="Q27" s="157" t="s">
        <v>263</v>
      </c>
      <c r="R27" s="164" t="s">
        <v>263</v>
      </c>
      <c r="S27" s="144"/>
    </row>
    <row r="28" spans="2:19" ht="36" customHeight="1" thickBot="1">
      <c r="B28" s="153">
        <v>3</v>
      </c>
      <c r="C28" s="163" t="s">
        <v>286</v>
      </c>
      <c r="D28" s="151" t="s">
        <v>285</v>
      </c>
      <c r="E28" s="148" t="s">
        <v>284</v>
      </c>
      <c r="F28" s="148" t="s">
        <v>283</v>
      </c>
      <c r="G28" s="148" t="s">
        <v>282</v>
      </c>
      <c r="H28" s="148" t="s">
        <v>281</v>
      </c>
      <c r="I28" s="148" t="s">
        <v>280</v>
      </c>
      <c r="J28" s="148" t="s">
        <v>279</v>
      </c>
      <c r="K28" s="148" t="s">
        <v>278</v>
      </c>
      <c r="L28" s="148" t="s">
        <v>277</v>
      </c>
      <c r="M28" s="150" t="s">
        <v>276</v>
      </c>
      <c r="N28" s="148" t="s">
        <v>275</v>
      </c>
      <c r="O28" s="148" t="s">
        <v>274</v>
      </c>
      <c r="P28" s="148" t="s">
        <v>273</v>
      </c>
      <c r="Q28" s="148" t="s">
        <v>272</v>
      </c>
      <c r="R28" s="147" t="s">
        <v>271</v>
      </c>
      <c r="S28" s="143"/>
    </row>
    <row r="29" spans="2:19" ht="18.75" customHeight="1">
      <c r="B29" s="160"/>
      <c r="C29" s="167" t="s">
        <v>270</v>
      </c>
      <c r="D29" s="166" t="s">
        <v>269</v>
      </c>
      <c r="E29" s="157" t="s">
        <v>262</v>
      </c>
      <c r="F29" s="157" t="s">
        <v>238</v>
      </c>
      <c r="G29" s="165" t="s">
        <v>242</v>
      </c>
      <c r="H29" s="157" t="s">
        <v>268</v>
      </c>
      <c r="I29" s="157" t="s">
        <v>265</v>
      </c>
      <c r="J29" s="157" t="s">
        <v>267</v>
      </c>
      <c r="K29" s="156" t="s">
        <v>266</v>
      </c>
      <c r="L29" s="157" t="s">
        <v>265</v>
      </c>
      <c r="M29" s="157" t="s">
        <v>264</v>
      </c>
      <c r="N29" s="157" t="s">
        <v>263</v>
      </c>
      <c r="O29" s="157" t="s">
        <v>262</v>
      </c>
      <c r="P29" s="157" t="s">
        <v>261</v>
      </c>
      <c r="Q29" s="157" t="s">
        <v>260</v>
      </c>
      <c r="R29" s="164" t="s">
        <v>259</v>
      </c>
      <c r="S29" s="144"/>
    </row>
    <row r="30" spans="2:19" ht="36" customHeight="1" thickBot="1">
      <c r="B30" s="153">
        <v>4</v>
      </c>
      <c r="C30" s="163" t="s">
        <v>258</v>
      </c>
      <c r="D30" s="162" t="s">
        <v>257</v>
      </c>
      <c r="E30" s="150" t="s">
        <v>256</v>
      </c>
      <c r="F30" s="150" t="s">
        <v>255</v>
      </c>
      <c r="G30" s="150" t="s">
        <v>254</v>
      </c>
      <c r="H30" s="150" t="s">
        <v>253</v>
      </c>
      <c r="I30" s="150" t="s">
        <v>252</v>
      </c>
      <c r="J30" s="150" t="s">
        <v>251</v>
      </c>
      <c r="K30" s="148" t="s">
        <v>250</v>
      </c>
      <c r="L30" s="150" t="s">
        <v>249</v>
      </c>
      <c r="M30" s="148" t="s">
        <v>248</v>
      </c>
      <c r="N30" s="150" t="s">
        <v>247</v>
      </c>
      <c r="O30" s="150" t="s">
        <v>246</v>
      </c>
      <c r="P30" s="150" t="s">
        <v>245</v>
      </c>
      <c r="Q30" s="150" t="s">
        <v>244</v>
      </c>
      <c r="R30" s="161" t="s">
        <v>243</v>
      </c>
      <c r="S30" s="143"/>
    </row>
    <row r="31" spans="2:19" ht="20.25" customHeight="1">
      <c r="B31" s="160"/>
      <c r="C31" s="159" t="s">
        <v>242</v>
      </c>
      <c r="D31" s="158" t="s">
        <v>241</v>
      </c>
      <c r="E31" s="157"/>
      <c r="F31" s="157"/>
      <c r="G31" s="156"/>
      <c r="H31" s="156"/>
      <c r="I31" s="156"/>
      <c r="J31" s="156"/>
      <c r="K31" s="157" t="s">
        <v>240</v>
      </c>
      <c r="L31" s="157" t="s">
        <v>239</v>
      </c>
      <c r="M31" s="156"/>
      <c r="N31" s="156"/>
      <c r="O31" s="156"/>
      <c r="P31" s="156"/>
      <c r="Q31" s="155" t="s">
        <v>238</v>
      </c>
      <c r="R31" s="154"/>
      <c r="S31" s="144"/>
    </row>
    <row r="32" spans="2:19" ht="36" customHeight="1" thickBot="1">
      <c r="B32" s="153">
        <v>5</v>
      </c>
      <c r="C32" s="152" t="s">
        <v>237</v>
      </c>
      <c r="D32" s="151" t="s">
        <v>236</v>
      </c>
      <c r="E32" s="148"/>
      <c r="F32" s="148"/>
      <c r="G32" s="148"/>
      <c r="H32" s="148"/>
      <c r="I32" s="148"/>
      <c r="J32" s="148"/>
      <c r="K32" s="150" t="s">
        <v>235</v>
      </c>
      <c r="L32" s="148" t="s">
        <v>234</v>
      </c>
      <c r="M32" s="148"/>
      <c r="N32" s="149"/>
      <c r="O32" s="148"/>
      <c r="P32" s="148"/>
      <c r="Q32" s="148" t="s">
        <v>233</v>
      </c>
      <c r="R32" s="147"/>
      <c r="S32" s="143"/>
    </row>
    <row r="33" spans="2:19" ht="18.75" customHeight="1">
      <c r="B33" s="146"/>
      <c r="C33" s="143"/>
      <c r="D33" s="143"/>
      <c r="E33" s="143"/>
      <c r="F33" s="143"/>
      <c r="G33" s="143"/>
      <c r="H33" s="143"/>
      <c r="I33" s="143"/>
      <c r="J33" s="143"/>
      <c r="K33" s="145"/>
      <c r="L33" s="144"/>
      <c r="M33" s="143"/>
      <c r="N33" s="143"/>
      <c r="O33" s="143"/>
      <c r="P33" s="143"/>
      <c r="Q33" s="143"/>
      <c r="R33" s="143"/>
      <c r="S33" s="143"/>
    </row>
    <row r="34" spans="2:19" ht="19.5" customHeight="1">
      <c r="B34" s="142"/>
      <c r="C34" s="141" t="s">
        <v>232</v>
      </c>
      <c r="D34" s="133"/>
      <c r="E34" s="136" t="s">
        <v>231</v>
      </c>
      <c r="F34" s="135"/>
      <c r="G34" s="133"/>
      <c r="H34" s="140" t="s">
        <v>230</v>
      </c>
      <c r="I34" s="139"/>
      <c r="J34" s="138"/>
      <c r="K34" s="138"/>
      <c r="L34" s="138"/>
      <c r="O34" s="137"/>
      <c r="S34" s="137"/>
    </row>
    <row r="35" spans="2:19" ht="19.5" customHeight="1">
      <c r="B35" s="135"/>
      <c r="C35" s="133"/>
      <c r="E35" s="136"/>
      <c r="F35" s="135"/>
      <c r="G35" s="133"/>
      <c r="H35" s="133"/>
      <c r="I35" s="133"/>
      <c r="J35" s="133"/>
      <c r="K35" s="133"/>
      <c r="S35" s="133"/>
    </row>
    <row r="36" spans="3:19" ht="22.5" customHeight="1">
      <c r="C36" s="134" t="s">
        <v>229</v>
      </c>
      <c r="E36" s="134" t="s">
        <v>228</v>
      </c>
      <c r="H36" s="133"/>
      <c r="I36" s="133"/>
      <c r="J36" s="134" t="s">
        <v>227</v>
      </c>
      <c r="K36" s="133"/>
      <c r="N36" s="133"/>
      <c r="P36" s="133"/>
      <c r="Q36" s="133"/>
      <c r="R36" s="133"/>
      <c r="S36" s="133"/>
    </row>
    <row r="37" spans="5:19" ht="22.5" customHeight="1">
      <c r="E37" s="133" t="s">
        <v>226</v>
      </c>
      <c r="G37" s="133"/>
      <c r="H37" s="133"/>
      <c r="I37" s="133"/>
      <c r="J37" s="134" t="s">
        <v>225</v>
      </c>
      <c r="L37" s="133"/>
      <c r="M37" s="133"/>
      <c r="N37" s="133"/>
      <c r="O37" s="133"/>
      <c r="P37" s="133"/>
      <c r="Q37" s="133"/>
      <c r="R37" s="133"/>
      <c r="S37" s="133"/>
    </row>
    <row r="38" spans="8:19" ht="22.5" customHeight="1">
      <c r="H38" s="133"/>
      <c r="I38" s="133"/>
      <c r="M38" s="133"/>
      <c r="N38" s="133"/>
      <c r="P38" s="133"/>
      <c r="Q38" s="133"/>
      <c r="R38" s="133"/>
      <c r="S38" s="133"/>
    </row>
    <row r="39" spans="9:19" ht="19.5" customHeight="1">
      <c r="I39" s="133"/>
      <c r="K39" s="133"/>
      <c r="L39" s="133"/>
      <c r="M39" s="133"/>
      <c r="N39" s="133"/>
      <c r="P39" s="133"/>
      <c r="Q39" s="133"/>
      <c r="R39" s="133"/>
      <c r="S39" s="133"/>
    </row>
    <row r="40" spans="5:19" ht="19.5" customHeight="1">
      <c r="E40" s="134"/>
      <c r="I40" s="133"/>
      <c r="J40" s="133"/>
      <c r="K40" s="133"/>
      <c r="L40" s="133"/>
      <c r="M40" s="133"/>
      <c r="N40" s="133"/>
      <c r="O40" s="133"/>
      <c r="P40" s="133"/>
      <c r="Q40" s="133"/>
      <c r="R40" s="133"/>
      <c r="S40" s="133"/>
    </row>
    <row r="41" ht="19.5" customHeight="1">
      <c r="B41" s="132"/>
    </row>
    <row r="42" ht="19.5" customHeight="1"/>
    <row r="43" ht="19.5" customHeight="1"/>
    <row r="44" ht="19.5" customHeight="1"/>
    <row r="45" ht="19.5" customHeight="1"/>
    <row r="46" ht="19.5" customHeight="1"/>
    <row r="47" ht="19.5" customHeight="1"/>
    <row r="48" ht="19.5" customHeight="1"/>
  </sheetData>
  <sheetProtection/>
  <printOptions horizontalCentered="1" verticalCentered="1"/>
  <pageMargins left="0.5905511811023623" right="0.1968503937007874" top="0.3937007874015748" bottom="0.3937007874015748" header="0.5118110236220472" footer="0.5118110236220472"/>
  <pageSetup fitToHeight="1" fitToWidth="1" horizontalDpi="300" verticalDpi="300" orientation="landscape" paperSize="9" scale="6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X28"/>
  <sheetViews>
    <sheetView zoomScale="70" zoomScaleNormal="70" zoomScalePageLayoutView="0" workbookViewId="0" topLeftCell="A1">
      <selection activeCell="A1" sqref="A1"/>
    </sheetView>
  </sheetViews>
  <sheetFormatPr defaultColWidth="9.00390625" defaultRowHeight="13.5"/>
  <cols>
    <col min="1" max="1" width="3.625" style="215" customWidth="1"/>
    <col min="2" max="2" width="14.625" style="215" customWidth="1"/>
    <col min="3" max="3" width="8.625" style="215" customWidth="1"/>
    <col min="4" max="4" width="3.625" style="216" customWidth="1"/>
    <col min="5" max="5" width="2.125" style="215" customWidth="1"/>
    <col min="6" max="6" width="3.625" style="216" customWidth="1"/>
    <col min="7" max="7" width="8.625" style="215" customWidth="1"/>
    <col min="8" max="8" width="7.375" style="215" customWidth="1"/>
    <col min="9" max="9" width="8.625" style="215" customWidth="1"/>
    <col min="10" max="10" width="3.625" style="216" customWidth="1"/>
    <col min="11" max="11" width="2.125" style="215" customWidth="1"/>
    <col min="12" max="12" width="3.625" style="216" customWidth="1"/>
    <col min="13" max="13" width="8.625" style="215" customWidth="1"/>
    <col min="14" max="14" width="7.375" style="215" customWidth="1"/>
    <col min="15" max="15" width="8.625" style="215" customWidth="1"/>
    <col min="16" max="16" width="3.625" style="216" customWidth="1"/>
    <col min="17" max="17" width="2.125" style="215" customWidth="1"/>
    <col min="18" max="18" width="3.625" style="216" customWidth="1"/>
    <col min="19" max="19" width="8.625" style="215" customWidth="1"/>
    <col min="20" max="20" width="7.25390625" style="215" customWidth="1"/>
    <col min="21" max="21" width="8.625" style="215" customWidth="1"/>
    <col min="22" max="22" width="3.625" style="216" customWidth="1"/>
    <col min="23" max="23" width="2.125" style="215" customWidth="1"/>
    <col min="24" max="24" width="3.625" style="216" customWidth="1"/>
    <col min="25" max="25" width="8.625" style="215" customWidth="1"/>
    <col min="26" max="26" width="7.375" style="215" customWidth="1"/>
    <col min="27" max="27" width="8.625" style="215" customWidth="1"/>
    <col min="28" max="28" width="3.625" style="216" customWidth="1"/>
    <col min="29" max="29" width="2.125" style="215" customWidth="1"/>
    <col min="30" max="30" width="3.625" style="216" customWidth="1"/>
    <col min="31" max="31" width="8.625" style="215" customWidth="1"/>
    <col min="32" max="32" width="7.375" style="215" customWidth="1"/>
    <col min="33" max="33" width="8.625" style="215" customWidth="1"/>
    <col min="34" max="34" width="3.625" style="216" customWidth="1"/>
    <col min="35" max="35" width="2.125" style="215" customWidth="1"/>
    <col min="36" max="36" width="3.625" style="216" customWidth="1"/>
    <col min="37" max="37" width="8.625" style="215" customWidth="1"/>
    <col min="38" max="38" width="7.375" style="215" customWidth="1"/>
    <col min="39" max="39" width="8.625" style="215" customWidth="1"/>
    <col min="40" max="40" width="3.625" style="216" customWidth="1"/>
    <col min="41" max="41" width="2.125" style="215" customWidth="1"/>
    <col min="42" max="42" width="3.625" style="216" customWidth="1"/>
    <col min="43" max="43" width="8.625" style="215" customWidth="1"/>
    <col min="44" max="44" width="7.375" style="215" customWidth="1"/>
    <col min="45" max="45" width="8.625" style="215" customWidth="1"/>
    <col min="46" max="46" width="3.625" style="216" customWidth="1"/>
    <col min="47" max="47" width="2.125" style="215" customWidth="1"/>
    <col min="48" max="48" width="3.625" style="216" customWidth="1"/>
    <col min="49" max="49" width="8.625" style="215" customWidth="1"/>
    <col min="50" max="50" width="7.50390625" style="215" customWidth="1"/>
    <col min="51" max="51" width="3.625" style="215" customWidth="1"/>
    <col min="52" max="52" width="0.2421875" style="215" customWidth="1"/>
    <col min="53" max="53" width="0.37109375" style="215" customWidth="1"/>
    <col min="54" max="54" width="1.75390625" style="215" customWidth="1"/>
    <col min="55" max="55" width="1.4921875" style="215" customWidth="1"/>
    <col min="56" max="57" width="9.00390625" style="215" customWidth="1"/>
    <col min="58" max="58" width="15.625" style="215" customWidth="1"/>
    <col min="59" max="59" width="5.625" style="215" customWidth="1"/>
    <col min="60" max="60" width="15.625" style="215" customWidth="1"/>
    <col min="61" max="61" width="5.625" style="215" customWidth="1"/>
    <col min="62" max="62" width="15.625" style="215" customWidth="1"/>
    <col min="63" max="63" width="5.625" style="215" customWidth="1"/>
    <col min="64" max="16384" width="9.00390625" style="215" customWidth="1"/>
  </cols>
  <sheetData>
    <row r="1" spans="2:50" ht="42" customHeight="1">
      <c r="B1" s="286" t="s">
        <v>411</v>
      </c>
      <c r="C1" s="286"/>
      <c r="E1" s="286"/>
      <c r="N1" s="632"/>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row>
    <row r="2" spans="2:5" ht="15" customHeight="1" thickBot="1">
      <c r="B2" s="286"/>
      <c r="C2" s="286"/>
      <c r="E2" s="286"/>
    </row>
    <row r="3" spans="1:50" ht="41.25" customHeight="1">
      <c r="A3" s="630" t="s">
        <v>386</v>
      </c>
      <c r="B3" s="284" t="s">
        <v>402</v>
      </c>
      <c r="C3" s="627" t="s">
        <v>410</v>
      </c>
      <c r="D3" s="628"/>
      <c r="E3" s="628"/>
      <c r="F3" s="628"/>
      <c r="G3" s="628"/>
      <c r="H3" s="629"/>
      <c r="I3" s="627" t="s">
        <v>409</v>
      </c>
      <c r="J3" s="628"/>
      <c r="K3" s="628"/>
      <c r="L3" s="628"/>
      <c r="M3" s="628"/>
      <c r="N3" s="629"/>
      <c r="O3" s="627" t="s">
        <v>408</v>
      </c>
      <c r="P3" s="628"/>
      <c r="Q3" s="628"/>
      <c r="R3" s="628"/>
      <c r="S3" s="628"/>
      <c r="T3" s="629"/>
      <c r="U3" s="627" t="s">
        <v>407</v>
      </c>
      <c r="V3" s="628"/>
      <c r="W3" s="628"/>
      <c r="X3" s="628"/>
      <c r="Y3" s="628"/>
      <c r="Z3" s="629"/>
      <c r="AA3" s="627" t="s">
        <v>406</v>
      </c>
      <c r="AB3" s="628"/>
      <c r="AC3" s="628"/>
      <c r="AD3" s="628"/>
      <c r="AE3" s="628"/>
      <c r="AF3" s="629"/>
      <c r="AG3" s="627" t="s">
        <v>405</v>
      </c>
      <c r="AH3" s="628"/>
      <c r="AI3" s="628"/>
      <c r="AJ3" s="628"/>
      <c r="AK3" s="628"/>
      <c r="AL3" s="629"/>
      <c r="AM3" s="627" t="s">
        <v>404</v>
      </c>
      <c r="AN3" s="628"/>
      <c r="AO3" s="628"/>
      <c r="AP3" s="628"/>
      <c r="AQ3" s="628"/>
      <c r="AR3" s="629"/>
      <c r="AS3" s="628" t="s">
        <v>403</v>
      </c>
      <c r="AT3" s="628"/>
      <c r="AU3" s="628"/>
      <c r="AV3" s="628"/>
      <c r="AW3" s="628"/>
      <c r="AX3" s="629"/>
    </row>
    <row r="4" spans="1:50" s="216" customFormat="1" ht="41.25" customHeight="1">
      <c r="A4" s="631"/>
      <c r="B4" s="283" t="s">
        <v>393</v>
      </c>
      <c r="C4" s="623" t="str">
        <f>'予選組合せ'!C22</f>
        <v>南大分南</v>
      </c>
      <c r="D4" s="624"/>
      <c r="E4" s="624"/>
      <c r="F4" s="624"/>
      <c r="G4" s="625"/>
      <c r="H4" s="281" t="s">
        <v>392</v>
      </c>
      <c r="I4" s="623" t="str">
        <f>'予選組合せ'!D22</f>
        <v>南大分北</v>
      </c>
      <c r="J4" s="624"/>
      <c r="K4" s="624"/>
      <c r="L4" s="624"/>
      <c r="M4" s="625"/>
      <c r="N4" s="281" t="s">
        <v>392</v>
      </c>
      <c r="O4" s="623" t="str">
        <f>'予選組合せ'!E22</f>
        <v>大在西小</v>
      </c>
      <c r="P4" s="624"/>
      <c r="Q4" s="624"/>
      <c r="R4" s="624"/>
      <c r="S4" s="625"/>
      <c r="T4" s="281" t="s">
        <v>392</v>
      </c>
      <c r="U4" s="623" t="str">
        <f>'予選組合せ'!F22</f>
        <v>長浜小</v>
      </c>
      <c r="V4" s="624"/>
      <c r="W4" s="624"/>
      <c r="X4" s="624"/>
      <c r="Y4" s="626"/>
      <c r="Z4" s="282" t="s">
        <v>392</v>
      </c>
      <c r="AA4" s="623" t="str">
        <f>'予選組合せ'!G22</f>
        <v>川添小</v>
      </c>
      <c r="AB4" s="624"/>
      <c r="AC4" s="624"/>
      <c r="AD4" s="624"/>
      <c r="AE4" s="625"/>
      <c r="AF4" s="281" t="s">
        <v>392</v>
      </c>
      <c r="AG4" s="623" t="str">
        <f>'予選組合せ'!H22</f>
        <v>明野西小</v>
      </c>
      <c r="AH4" s="624"/>
      <c r="AI4" s="624"/>
      <c r="AJ4" s="624"/>
      <c r="AK4" s="625"/>
      <c r="AL4" s="281" t="s">
        <v>392</v>
      </c>
      <c r="AM4" s="624" t="str">
        <f>'予選組合せ'!I22</f>
        <v>明野東小</v>
      </c>
      <c r="AN4" s="624"/>
      <c r="AO4" s="624"/>
      <c r="AP4" s="624"/>
      <c r="AQ4" s="625"/>
      <c r="AR4" s="281" t="s">
        <v>392</v>
      </c>
      <c r="AS4" s="623" t="str">
        <f>'予選組合せ'!J22</f>
        <v>明野北小</v>
      </c>
      <c r="AT4" s="624"/>
      <c r="AU4" s="624"/>
      <c r="AV4" s="624"/>
      <c r="AW4" s="625"/>
      <c r="AX4" s="281" t="s">
        <v>392</v>
      </c>
    </row>
    <row r="5" spans="1:50" s="216" customFormat="1" ht="41.25" customHeight="1">
      <c r="A5" s="244">
        <v>8</v>
      </c>
      <c r="B5" s="238" t="s">
        <v>390</v>
      </c>
      <c r="C5" s="232" t="str">
        <f>'予選組合せ'!C28</f>
        <v>敷　戸</v>
      </c>
      <c r="D5" s="231">
        <v>0</v>
      </c>
      <c r="E5" s="231" t="s">
        <v>391</v>
      </c>
      <c r="F5" s="231">
        <v>13</v>
      </c>
      <c r="G5" s="278" t="str">
        <f>'予選組合せ'!C30</f>
        <v>津久見</v>
      </c>
      <c r="H5" s="243" t="str">
        <f>G6</f>
        <v>金池長浜</v>
      </c>
      <c r="I5" s="232" t="str">
        <f>'予選組合せ'!D28</f>
        <v>春　日</v>
      </c>
      <c r="J5" s="231">
        <v>1</v>
      </c>
      <c r="K5" s="231" t="s">
        <v>391</v>
      </c>
      <c r="L5" s="231">
        <v>7</v>
      </c>
      <c r="M5" s="278" t="str">
        <f>'予選組合せ'!D30</f>
        <v>きつき</v>
      </c>
      <c r="N5" s="240" t="str">
        <f>I7</f>
        <v>挾　間</v>
      </c>
      <c r="O5" s="232" t="str">
        <f>'予選組合せ'!E28</f>
        <v>明　治</v>
      </c>
      <c r="P5" s="231">
        <v>2</v>
      </c>
      <c r="Q5" s="231" t="s">
        <v>391</v>
      </c>
      <c r="R5" s="231">
        <v>1</v>
      </c>
      <c r="S5" s="278" t="str">
        <f>'予選組合せ'!E30</f>
        <v>ＦＣ大野</v>
      </c>
      <c r="T5" s="243" t="str">
        <f>S6</f>
        <v>大　在</v>
      </c>
      <c r="U5" s="232" t="str">
        <f>'予選組合せ'!F28</f>
        <v>鶴　崎</v>
      </c>
      <c r="V5" s="231">
        <v>1</v>
      </c>
      <c r="W5" s="231" t="s">
        <v>391</v>
      </c>
      <c r="X5" s="231">
        <v>1</v>
      </c>
      <c r="Y5" s="278" t="str">
        <f>'予選組合せ'!F30</f>
        <v>青江小</v>
      </c>
      <c r="Z5" s="243" t="str">
        <f>Y6</f>
        <v>大　道</v>
      </c>
      <c r="AA5" s="232" t="str">
        <f>'予選組合せ'!G28</f>
        <v>桃　園</v>
      </c>
      <c r="AB5" s="231">
        <v>1</v>
      </c>
      <c r="AC5" s="231" t="s">
        <v>391</v>
      </c>
      <c r="AD5" s="231">
        <v>3</v>
      </c>
      <c r="AE5" s="278" t="str">
        <f>'予選組合せ'!G30</f>
        <v>佐伯ﾘﾍﾞﾛ</v>
      </c>
      <c r="AF5" s="243" t="str">
        <f>AE6</f>
        <v>東　陽</v>
      </c>
      <c r="AG5" s="232" t="str">
        <f>'予選組合せ'!H28</f>
        <v>賀　来</v>
      </c>
      <c r="AH5" s="231">
        <v>0</v>
      </c>
      <c r="AI5" s="231" t="s">
        <v>391</v>
      </c>
      <c r="AJ5" s="231">
        <v>3</v>
      </c>
      <c r="AK5" s="278" t="str">
        <f>'予選組合せ'!H30</f>
        <v>大平山</v>
      </c>
      <c r="AL5" s="243" t="str">
        <f>AK6</f>
        <v>明野西</v>
      </c>
      <c r="AM5" s="232" t="str">
        <f>'予選組合せ'!I28</f>
        <v>三　佐</v>
      </c>
      <c r="AN5" s="231">
        <v>0</v>
      </c>
      <c r="AO5" s="231" t="s">
        <v>391</v>
      </c>
      <c r="AP5" s="231">
        <v>1</v>
      </c>
      <c r="AQ5" s="278" t="str">
        <f>'予選組合せ'!I30</f>
        <v>弥　生</v>
      </c>
      <c r="AR5" s="243" t="str">
        <f>AQ6</f>
        <v>明野東</v>
      </c>
      <c r="AS5" s="232" t="str">
        <f>'予選組合せ'!J28</f>
        <v>戸　次</v>
      </c>
      <c r="AT5" s="231">
        <v>22</v>
      </c>
      <c r="AU5" s="231" t="s">
        <v>391</v>
      </c>
      <c r="AV5" s="231">
        <v>0</v>
      </c>
      <c r="AW5" s="278" t="str">
        <f>'予選組合せ'!J30</f>
        <v>武　蔵</v>
      </c>
      <c r="AX5" s="243" t="str">
        <f>AW6</f>
        <v>明野北</v>
      </c>
    </row>
    <row r="6" spans="1:50" s="216" customFormat="1" ht="41.25" customHeight="1">
      <c r="A6" s="244" t="s">
        <v>389</v>
      </c>
      <c r="B6" s="238" t="s">
        <v>388</v>
      </c>
      <c r="C6" s="275" t="str">
        <f>'予選組合せ'!C26</f>
        <v>下　毛</v>
      </c>
      <c r="D6" s="231">
        <v>3</v>
      </c>
      <c r="E6" s="231" t="s">
        <v>391</v>
      </c>
      <c r="F6" s="231">
        <v>1</v>
      </c>
      <c r="G6" s="246" t="str">
        <f>'予選組合せ'!C24</f>
        <v>金池長浜</v>
      </c>
      <c r="H6" s="229" t="str">
        <f>G5</f>
        <v>津久見</v>
      </c>
      <c r="I6" s="275" t="str">
        <f>'予選組合せ'!D26</f>
        <v>はやぶさ</v>
      </c>
      <c r="J6" s="231">
        <v>9</v>
      </c>
      <c r="K6" s="231" t="s">
        <v>391</v>
      </c>
      <c r="L6" s="231">
        <v>0</v>
      </c>
      <c r="M6" s="246" t="str">
        <f>'予選組合せ'!D24</f>
        <v>森　岡</v>
      </c>
      <c r="N6" s="229" t="str">
        <f>M5</f>
        <v>きつき</v>
      </c>
      <c r="O6" s="275" t="str">
        <f>'予選組合せ'!E26</f>
        <v>庄　内</v>
      </c>
      <c r="P6" s="231">
        <v>0</v>
      </c>
      <c r="Q6" s="231" t="s">
        <v>391</v>
      </c>
      <c r="R6" s="231">
        <v>10</v>
      </c>
      <c r="S6" s="246" t="str">
        <f>'予選組合せ'!E24</f>
        <v>大　在</v>
      </c>
      <c r="T6" s="229" t="str">
        <f>S5</f>
        <v>ＦＣ大野</v>
      </c>
      <c r="U6" s="275" t="str">
        <f>'予選組合せ'!F26</f>
        <v>ＦＣ中津</v>
      </c>
      <c r="V6" s="231">
        <v>0</v>
      </c>
      <c r="W6" s="231" t="s">
        <v>391</v>
      </c>
      <c r="X6" s="231">
        <v>4</v>
      </c>
      <c r="Y6" s="246" t="str">
        <f>'予選組合せ'!F24</f>
        <v>大　道</v>
      </c>
      <c r="Z6" s="229" t="str">
        <f>Y5</f>
        <v>青江小</v>
      </c>
      <c r="AA6" s="275" t="str">
        <f>'予選組合せ'!G26</f>
        <v>小楠今津</v>
      </c>
      <c r="AB6" s="231">
        <v>0</v>
      </c>
      <c r="AC6" s="231" t="s">
        <v>391</v>
      </c>
      <c r="AD6" s="231">
        <v>6</v>
      </c>
      <c r="AE6" s="246" t="str">
        <f>'予選組合せ'!G24</f>
        <v>東　陽</v>
      </c>
      <c r="AF6" s="229" t="str">
        <f>AE5</f>
        <v>佐伯ﾘﾍﾞﾛ</v>
      </c>
      <c r="AG6" s="275" t="str">
        <f>'予選組合せ'!H26</f>
        <v>中津豊南</v>
      </c>
      <c r="AH6" s="231">
        <v>0</v>
      </c>
      <c r="AI6" s="231" t="s">
        <v>391</v>
      </c>
      <c r="AJ6" s="231">
        <v>8</v>
      </c>
      <c r="AK6" s="246" t="str">
        <f>'予選組合せ'!H24</f>
        <v>明野西</v>
      </c>
      <c r="AL6" s="229" t="str">
        <f>AK5</f>
        <v>大平山</v>
      </c>
      <c r="AM6" s="275" t="str">
        <f>'予選組合せ'!I26</f>
        <v>荏　隈</v>
      </c>
      <c r="AN6" s="231">
        <v>1</v>
      </c>
      <c r="AO6" s="231" t="s">
        <v>391</v>
      </c>
      <c r="AP6" s="231">
        <v>0</v>
      </c>
      <c r="AQ6" s="246" t="str">
        <f>'予選組合せ'!I24</f>
        <v>明野東</v>
      </c>
      <c r="AR6" s="229" t="str">
        <f>AQ5</f>
        <v>弥　生</v>
      </c>
      <c r="AS6" s="275" t="str">
        <f>'予選組合せ'!J26</f>
        <v>若　宮</v>
      </c>
      <c r="AT6" s="231">
        <v>4</v>
      </c>
      <c r="AU6" s="231" t="s">
        <v>391</v>
      </c>
      <c r="AV6" s="231">
        <v>1</v>
      </c>
      <c r="AW6" s="246" t="str">
        <f>'予選組合せ'!J24</f>
        <v>明野北</v>
      </c>
      <c r="AX6" s="229" t="str">
        <f>AW5</f>
        <v>武　蔵</v>
      </c>
    </row>
    <row r="7" spans="1:50" s="216" customFormat="1" ht="41.25" customHeight="1">
      <c r="A7" s="244">
        <v>1</v>
      </c>
      <c r="B7" s="238" t="s">
        <v>387</v>
      </c>
      <c r="C7" s="270" t="str">
        <f>'予選組合せ'!C32</f>
        <v>木　立</v>
      </c>
      <c r="D7" s="231">
        <v>4</v>
      </c>
      <c r="E7" s="231" t="s">
        <v>391</v>
      </c>
      <c r="F7" s="231">
        <v>0</v>
      </c>
      <c r="G7" s="274" t="str">
        <f>C5</f>
        <v>敷　戸</v>
      </c>
      <c r="H7" s="243" t="str">
        <f>G6</f>
        <v>金池長浜</v>
      </c>
      <c r="I7" s="270" t="str">
        <f>'予選組合せ'!D32</f>
        <v>挾　間</v>
      </c>
      <c r="J7" s="231">
        <v>4</v>
      </c>
      <c r="K7" s="231" t="s">
        <v>391</v>
      </c>
      <c r="L7" s="231">
        <v>1</v>
      </c>
      <c r="M7" s="274" t="str">
        <f>I5</f>
        <v>春　日</v>
      </c>
      <c r="N7" s="243" t="str">
        <f>M6</f>
        <v>森　岡</v>
      </c>
      <c r="O7" s="270"/>
      <c r="P7" s="231"/>
      <c r="Q7" s="231"/>
      <c r="R7" s="231"/>
      <c r="S7" s="237"/>
      <c r="T7" s="240"/>
      <c r="U7" s="270"/>
      <c r="V7" s="231"/>
      <c r="W7" s="231"/>
      <c r="X7" s="231"/>
      <c r="Y7" s="237"/>
      <c r="Z7" s="240"/>
      <c r="AA7" s="270"/>
      <c r="AB7" s="231"/>
      <c r="AC7" s="231"/>
      <c r="AD7" s="231"/>
      <c r="AE7" s="237"/>
      <c r="AF7" s="240"/>
      <c r="AG7" s="270"/>
      <c r="AH7" s="231"/>
      <c r="AI7" s="231"/>
      <c r="AJ7" s="231"/>
      <c r="AK7" s="237"/>
      <c r="AL7" s="240"/>
      <c r="AM7" s="270"/>
      <c r="AN7" s="231"/>
      <c r="AO7" s="231"/>
      <c r="AP7" s="231"/>
      <c r="AQ7" s="237"/>
      <c r="AR7" s="240"/>
      <c r="AS7" s="270"/>
      <c r="AT7" s="231"/>
      <c r="AU7" s="231"/>
      <c r="AV7" s="231"/>
      <c r="AW7" s="237"/>
      <c r="AX7" s="240"/>
    </row>
    <row r="8" spans="1:50" s="216" customFormat="1" ht="41.25" customHeight="1">
      <c r="A8" s="239" t="s">
        <v>386</v>
      </c>
      <c r="B8" s="238" t="s">
        <v>385</v>
      </c>
      <c r="C8" s="235" t="str">
        <f>G5</f>
        <v>津久見</v>
      </c>
      <c r="D8" s="231">
        <v>1</v>
      </c>
      <c r="E8" s="231" t="s">
        <v>391</v>
      </c>
      <c r="F8" s="231">
        <v>4</v>
      </c>
      <c r="G8" s="230" t="str">
        <f>C6</f>
        <v>下　毛</v>
      </c>
      <c r="H8" s="245" t="str">
        <f>C5</f>
        <v>敷　戸</v>
      </c>
      <c r="I8" s="235" t="str">
        <f>M5</f>
        <v>きつき</v>
      </c>
      <c r="J8" s="231">
        <v>2</v>
      </c>
      <c r="K8" s="231" t="s">
        <v>391</v>
      </c>
      <c r="L8" s="231">
        <v>3</v>
      </c>
      <c r="M8" s="230" t="str">
        <f>I6</f>
        <v>はやぶさ</v>
      </c>
      <c r="N8" s="245" t="str">
        <f>I5</f>
        <v>春　日</v>
      </c>
      <c r="O8" s="235" t="str">
        <f>S5</f>
        <v>ＦＣ大野</v>
      </c>
      <c r="P8" s="231">
        <v>8</v>
      </c>
      <c r="Q8" s="231" t="s">
        <v>391</v>
      </c>
      <c r="R8" s="231">
        <v>1</v>
      </c>
      <c r="S8" s="230" t="str">
        <f>O6</f>
        <v>庄　内</v>
      </c>
      <c r="T8" s="245" t="str">
        <f>O5</f>
        <v>明　治</v>
      </c>
      <c r="U8" s="235" t="str">
        <f>Y5</f>
        <v>青江小</v>
      </c>
      <c r="V8" s="231">
        <v>0</v>
      </c>
      <c r="W8" s="231" t="s">
        <v>391</v>
      </c>
      <c r="X8" s="231">
        <v>9</v>
      </c>
      <c r="Y8" s="230" t="str">
        <f>U6</f>
        <v>ＦＣ中津</v>
      </c>
      <c r="Z8" s="245" t="str">
        <f>U5</f>
        <v>鶴　崎</v>
      </c>
      <c r="AA8" s="235" t="str">
        <f>AE5</f>
        <v>佐伯ﾘﾍﾞﾛ</v>
      </c>
      <c r="AB8" s="231">
        <v>4</v>
      </c>
      <c r="AC8" s="231" t="s">
        <v>391</v>
      </c>
      <c r="AD8" s="231">
        <v>0</v>
      </c>
      <c r="AE8" s="230" t="str">
        <f>AA6</f>
        <v>小楠今津</v>
      </c>
      <c r="AF8" s="245" t="str">
        <f>AA5</f>
        <v>桃　園</v>
      </c>
      <c r="AG8" s="235" t="str">
        <f>AK5</f>
        <v>大平山</v>
      </c>
      <c r="AH8" s="231">
        <v>2</v>
      </c>
      <c r="AI8" s="231" t="s">
        <v>391</v>
      </c>
      <c r="AJ8" s="231">
        <v>0</v>
      </c>
      <c r="AK8" s="230" t="str">
        <f>AG6</f>
        <v>中津豊南</v>
      </c>
      <c r="AL8" s="245" t="str">
        <f>AG5</f>
        <v>賀　来</v>
      </c>
      <c r="AM8" s="235" t="str">
        <f>AQ5</f>
        <v>弥　生</v>
      </c>
      <c r="AN8" s="231">
        <v>4</v>
      </c>
      <c r="AO8" s="231" t="s">
        <v>391</v>
      </c>
      <c r="AP8" s="231">
        <v>4</v>
      </c>
      <c r="AQ8" s="230" t="str">
        <f>AM6</f>
        <v>荏　隈</v>
      </c>
      <c r="AR8" s="245" t="str">
        <f>AM5</f>
        <v>三　佐</v>
      </c>
      <c r="AS8" s="235" t="str">
        <f>AW5</f>
        <v>武　蔵</v>
      </c>
      <c r="AT8" s="231">
        <v>0</v>
      </c>
      <c r="AU8" s="231" t="s">
        <v>391</v>
      </c>
      <c r="AV8" s="231">
        <v>16</v>
      </c>
      <c r="AW8" s="230" t="str">
        <f>AS6</f>
        <v>若　宮</v>
      </c>
      <c r="AX8" s="245" t="str">
        <f>AS5</f>
        <v>戸　次</v>
      </c>
    </row>
    <row r="9" spans="1:50" s="216" customFormat="1" ht="41.25" customHeight="1" thickBot="1">
      <c r="A9" s="228"/>
      <c r="B9" s="227" t="s">
        <v>384</v>
      </c>
      <c r="C9" s="268" t="str">
        <f>G6</f>
        <v>金池長浜</v>
      </c>
      <c r="D9" s="220">
        <v>1</v>
      </c>
      <c r="E9" s="220" t="s">
        <v>391</v>
      </c>
      <c r="F9" s="220">
        <v>0</v>
      </c>
      <c r="G9" s="267" t="str">
        <f>C7</f>
        <v>木　立</v>
      </c>
      <c r="H9" s="261" t="str">
        <f>C6</f>
        <v>下　毛</v>
      </c>
      <c r="I9" s="268" t="str">
        <f>M6</f>
        <v>森　岡</v>
      </c>
      <c r="J9" s="220">
        <v>3</v>
      </c>
      <c r="K9" s="220" t="s">
        <v>391</v>
      </c>
      <c r="L9" s="220">
        <v>12</v>
      </c>
      <c r="M9" s="267" t="str">
        <f>I7</f>
        <v>挾　間</v>
      </c>
      <c r="N9" s="261" t="str">
        <f>I6</f>
        <v>はやぶさ</v>
      </c>
      <c r="O9" s="263" t="str">
        <f>O5</f>
        <v>明　治</v>
      </c>
      <c r="P9" s="220">
        <v>0</v>
      </c>
      <c r="Q9" s="220" t="s">
        <v>391</v>
      </c>
      <c r="R9" s="220">
        <v>1</v>
      </c>
      <c r="S9" s="262" t="str">
        <f>S6</f>
        <v>大　在</v>
      </c>
      <c r="T9" s="261" t="str">
        <f>O6</f>
        <v>庄　内</v>
      </c>
      <c r="U9" s="263" t="str">
        <f>U5</f>
        <v>鶴　崎</v>
      </c>
      <c r="V9" s="220">
        <v>1</v>
      </c>
      <c r="W9" s="220" t="s">
        <v>391</v>
      </c>
      <c r="X9" s="220">
        <v>3</v>
      </c>
      <c r="Y9" s="262" t="str">
        <f>Y6</f>
        <v>大　道</v>
      </c>
      <c r="Z9" s="261" t="str">
        <f>U6</f>
        <v>ＦＣ中津</v>
      </c>
      <c r="AA9" s="263" t="str">
        <f>AA5</f>
        <v>桃　園</v>
      </c>
      <c r="AB9" s="220">
        <v>1</v>
      </c>
      <c r="AC9" s="220" t="s">
        <v>391</v>
      </c>
      <c r="AD9" s="220">
        <v>0</v>
      </c>
      <c r="AE9" s="262" t="str">
        <f>AE6</f>
        <v>東　陽</v>
      </c>
      <c r="AF9" s="261" t="str">
        <f>AA6</f>
        <v>小楠今津</v>
      </c>
      <c r="AG9" s="263" t="str">
        <f>AG5</f>
        <v>賀　来</v>
      </c>
      <c r="AH9" s="220">
        <v>0</v>
      </c>
      <c r="AI9" s="220" t="s">
        <v>391</v>
      </c>
      <c r="AJ9" s="220">
        <v>7</v>
      </c>
      <c r="AK9" s="262" t="str">
        <f>AK6</f>
        <v>明野西</v>
      </c>
      <c r="AL9" s="261" t="str">
        <f>AG6</f>
        <v>中津豊南</v>
      </c>
      <c r="AM9" s="263" t="str">
        <f>AM5</f>
        <v>三　佐</v>
      </c>
      <c r="AN9" s="220">
        <v>5</v>
      </c>
      <c r="AO9" s="220" t="s">
        <v>391</v>
      </c>
      <c r="AP9" s="220">
        <v>0</v>
      </c>
      <c r="AQ9" s="262" t="str">
        <f>AQ6</f>
        <v>明野東</v>
      </c>
      <c r="AR9" s="261" t="str">
        <f>AM6</f>
        <v>荏　隈</v>
      </c>
      <c r="AS9" s="263" t="str">
        <f>AS5</f>
        <v>戸　次</v>
      </c>
      <c r="AT9" s="220">
        <v>7</v>
      </c>
      <c r="AU9" s="220" t="s">
        <v>391</v>
      </c>
      <c r="AV9" s="220">
        <v>0</v>
      </c>
      <c r="AW9" s="262" t="str">
        <f>AW6</f>
        <v>明野北</v>
      </c>
      <c r="AX9" s="261" t="str">
        <f>AS6</f>
        <v>若　宮</v>
      </c>
    </row>
    <row r="10" spans="1:50" s="216" customFormat="1" ht="41.25" customHeight="1">
      <c r="A10" s="260">
        <v>8</v>
      </c>
      <c r="B10" s="238" t="s">
        <v>390</v>
      </c>
      <c r="C10" s="259" t="str">
        <f>C6</f>
        <v>下　毛</v>
      </c>
      <c r="D10" s="252">
        <v>11</v>
      </c>
      <c r="E10" s="252" t="s">
        <v>383</v>
      </c>
      <c r="F10" s="252">
        <v>0</v>
      </c>
      <c r="G10" s="258" t="str">
        <f>C7</f>
        <v>木　立</v>
      </c>
      <c r="H10" s="285" t="str">
        <f>G6</f>
        <v>金池長浜</v>
      </c>
      <c r="I10" s="259" t="str">
        <f>I6</f>
        <v>はやぶさ</v>
      </c>
      <c r="J10" s="252">
        <v>2</v>
      </c>
      <c r="K10" s="252" t="s">
        <v>383</v>
      </c>
      <c r="L10" s="252">
        <v>2</v>
      </c>
      <c r="M10" s="258" t="str">
        <f>I7</f>
        <v>挾　間</v>
      </c>
      <c r="N10" s="257" t="str">
        <f>I5</f>
        <v>春　日</v>
      </c>
      <c r="O10" s="253" t="str">
        <f>O5</f>
        <v>明　治</v>
      </c>
      <c r="P10" s="252">
        <v>17</v>
      </c>
      <c r="Q10" s="252" t="s">
        <v>383</v>
      </c>
      <c r="R10" s="252">
        <v>0</v>
      </c>
      <c r="S10" s="251" t="str">
        <f>O6</f>
        <v>庄　内</v>
      </c>
      <c r="T10" s="250" t="str">
        <f>S5</f>
        <v>ＦＣ大野</v>
      </c>
      <c r="U10" s="253" t="str">
        <f>U5</f>
        <v>鶴　崎</v>
      </c>
      <c r="V10" s="252">
        <v>0</v>
      </c>
      <c r="W10" s="252" t="s">
        <v>383</v>
      </c>
      <c r="X10" s="252">
        <v>8</v>
      </c>
      <c r="Y10" s="251" t="str">
        <f>U6</f>
        <v>ＦＣ中津</v>
      </c>
      <c r="Z10" s="250" t="str">
        <f>Y5</f>
        <v>青江小</v>
      </c>
      <c r="AA10" s="253" t="str">
        <f>AA5</f>
        <v>桃　園</v>
      </c>
      <c r="AB10" s="252">
        <v>1</v>
      </c>
      <c r="AC10" s="252" t="s">
        <v>383</v>
      </c>
      <c r="AD10" s="252">
        <v>0</v>
      </c>
      <c r="AE10" s="251" t="str">
        <f>AA6</f>
        <v>小楠今津</v>
      </c>
      <c r="AF10" s="250" t="str">
        <f>AE5</f>
        <v>佐伯ﾘﾍﾞﾛ</v>
      </c>
      <c r="AG10" s="253" t="str">
        <f>AG5</f>
        <v>賀　来</v>
      </c>
      <c r="AH10" s="252">
        <v>2</v>
      </c>
      <c r="AI10" s="252" t="s">
        <v>383</v>
      </c>
      <c r="AJ10" s="252">
        <v>1</v>
      </c>
      <c r="AK10" s="251" t="str">
        <f>AG6</f>
        <v>中津豊南</v>
      </c>
      <c r="AL10" s="250" t="str">
        <f>AK5</f>
        <v>大平山</v>
      </c>
      <c r="AM10" s="253" t="str">
        <f>AM5</f>
        <v>三　佐</v>
      </c>
      <c r="AN10" s="252">
        <v>0</v>
      </c>
      <c r="AO10" s="252" t="s">
        <v>383</v>
      </c>
      <c r="AP10" s="252">
        <v>0</v>
      </c>
      <c r="AQ10" s="251" t="str">
        <f>AM6</f>
        <v>荏　隈</v>
      </c>
      <c r="AR10" s="250" t="str">
        <f>AQ5</f>
        <v>弥　生</v>
      </c>
      <c r="AS10" s="253" t="str">
        <f>AS5</f>
        <v>戸　次</v>
      </c>
      <c r="AT10" s="252">
        <v>2</v>
      </c>
      <c r="AU10" s="252" t="s">
        <v>383</v>
      </c>
      <c r="AV10" s="252">
        <v>0</v>
      </c>
      <c r="AW10" s="251" t="str">
        <f>AS6</f>
        <v>若　宮</v>
      </c>
      <c r="AX10" s="250" t="str">
        <f>AW5</f>
        <v>武　蔵</v>
      </c>
    </row>
    <row r="11" spans="1:50" s="216" customFormat="1" ht="41.25" customHeight="1">
      <c r="A11" s="244" t="s">
        <v>389</v>
      </c>
      <c r="B11" s="238" t="s">
        <v>388</v>
      </c>
      <c r="C11" s="235" t="str">
        <f>C8</f>
        <v>津久見</v>
      </c>
      <c r="D11" s="231">
        <v>5</v>
      </c>
      <c r="E11" s="231" t="s">
        <v>383</v>
      </c>
      <c r="F11" s="231">
        <v>0</v>
      </c>
      <c r="G11" s="246" t="str">
        <f>C9</f>
        <v>金池長浜</v>
      </c>
      <c r="H11" s="245" t="str">
        <f>G7</f>
        <v>敷　戸</v>
      </c>
      <c r="I11" s="235" t="str">
        <f>I8</f>
        <v>きつき</v>
      </c>
      <c r="J11" s="231">
        <v>8</v>
      </c>
      <c r="K11" s="231" t="s">
        <v>383</v>
      </c>
      <c r="L11" s="231">
        <v>0</v>
      </c>
      <c r="M11" s="246" t="str">
        <f>I9</f>
        <v>森　岡</v>
      </c>
      <c r="N11" s="240" t="str">
        <f>M10</f>
        <v>挾　間</v>
      </c>
      <c r="O11" s="235" t="str">
        <f>S5</f>
        <v>ＦＣ大野</v>
      </c>
      <c r="P11" s="231">
        <v>1</v>
      </c>
      <c r="Q11" s="231" t="s">
        <v>383</v>
      </c>
      <c r="R11" s="231">
        <v>0</v>
      </c>
      <c r="S11" s="246" t="str">
        <f>S6</f>
        <v>大　在</v>
      </c>
      <c r="T11" s="245" t="str">
        <f>O5</f>
        <v>明　治</v>
      </c>
      <c r="U11" s="235" t="str">
        <f>Y5</f>
        <v>青江小</v>
      </c>
      <c r="V11" s="231">
        <v>0</v>
      </c>
      <c r="W11" s="231" t="s">
        <v>383</v>
      </c>
      <c r="X11" s="231">
        <v>4</v>
      </c>
      <c r="Y11" s="246" t="str">
        <f>Y6</f>
        <v>大　道</v>
      </c>
      <c r="Z11" s="245" t="str">
        <f>U5</f>
        <v>鶴　崎</v>
      </c>
      <c r="AA11" s="235" t="str">
        <f>AE5</f>
        <v>佐伯ﾘﾍﾞﾛ</v>
      </c>
      <c r="AB11" s="231">
        <v>2</v>
      </c>
      <c r="AC11" s="231" t="s">
        <v>383</v>
      </c>
      <c r="AD11" s="231">
        <v>1</v>
      </c>
      <c r="AE11" s="246" t="str">
        <f>AE6</f>
        <v>東　陽</v>
      </c>
      <c r="AF11" s="245" t="str">
        <f>AA5</f>
        <v>桃　園</v>
      </c>
      <c r="AG11" s="235" t="str">
        <f>AK5</f>
        <v>大平山</v>
      </c>
      <c r="AH11" s="231">
        <v>0</v>
      </c>
      <c r="AI11" s="231" t="s">
        <v>383</v>
      </c>
      <c r="AJ11" s="231">
        <v>3</v>
      </c>
      <c r="AK11" s="246" t="str">
        <f>AK6</f>
        <v>明野西</v>
      </c>
      <c r="AL11" s="245" t="str">
        <f>AG5</f>
        <v>賀　来</v>
      </c>
      <c r="AM11" s="235" t="str">
        <f>AQ5</f>
        <v>弥　生</v>
      </c>
      <c r="AN11" s="231">
        <v>3</v>
      </c>
      <c r="AO11" s="231" t="s">
        <v>383</v>
      </c>
      <c r="AP11" s="231">
        <v>5</v>
      </c>
      <c r="AQ11" s="246" t="str">
        <f>AQ6</f>
        <v>明野東</v>
      </c>
      <c r="AR11" s="245" t="str">
        <f>AM5</f>
        <v>三　佐</v>
      </c>
      <c r="AS11" s="235" t="str">
        <f>AW5</f>
        <v>武　蔵</v>
      </c>
      <c r="AT11" s="231">
        <v>0</v>
      </c>
      <c r="AU11" s="231" t="s">
        <v>383</v>
      </c>
      <c r="AV11" s="231">
        <v>6</v>
      </c>
      <c r="AW11" s="246" t="str">
        <f>AW6</f>
        <v>明野北</v>
      </c>
      <c r="AX11" s="245" t="str">
        <f>AS5</f>
        <v>戸　次</v>
      </c>
    </row>
    <row r="12" spans="1:50" s="216" customFormat="1" ht="41.25" customHeight="1">
      <c r="A12" s="244">
        <v>2</v>
      </c>
      <c r="B12" s="238" t="s">
        <v>387</v>
      </c>
      <c r="C12" s="232" t="str">
        <f>C5</f>
        <v>敷　戸</v>
      </c>
      <c r="D12" s="231">
        <v>0</v>
      </c>
      <c r="E12" s="231" t="s">
        <v>383</v>
      </c>
      <c r="F12" s="231">
        <v>7</v>
      </c>
      <c r="G12" s="230" t="str">
        <f>C6</f>
        <v>下　毛</v>
      </c>
      <c r="H12" s="243" t="str">
        <f>G11</f>
        <v>金池長浜</v>
      </c>
      <c r="I12" s="232" t="str">
        <f>I5</f>
        <v>春　日</v>
      </c>
      <c r="J12" s="231">
        <v>1</v>
      </c>
      <c r="K12" s="231" t="s">
        <v>383</v>
      </c>
      <c r="L12" s="231">
        <v>3</v>
      </c>
      <c r="M12" s="230" t="str">
        <f>I6</f>
        <v>はやぶさ</v>
      </c>
      <c r="N12" s="243" t="str">
        <f>M11</f>
        <v>森　岡</v>
      </c>
      <c r="O12" s="232"/>
      <c r="P12" s="231"/>
      <c r="Q12" s="231"/>
      <c r="R12" s="231"/>
      <c r="S12" s="230"/>
      <c r="T12" s="240"/>
      <c r="U12" s="232"/>
      <c r="V12" s="231"/>
      <c r="W12" s="231"/>
      <c r="X12" s="231"/>
      <c r="Y12" s="230"/>
      <c r="Z12" s="240"/>
      <c r="AA12" s="232"/>
      <c r="AB12" s="231"/>
      <c r="AC12" s="231"/>
      <c r="AD12" s="231"/>
      <c r="AE12" s="230"/>
      <c r="AF12" s="240"/>
      <c r="AG12" s="232"/>
      <c r="AH12" s="231"/>
      <c r="AI12" s="231"/>
      <c r="AJ12" s="231"/>
      <c r="AK12" s="230"/>
      <c r="AL12" s="240"/>
      <c r="AM12" s="232"/>
      <c r="AN12" s="231"/>
      <c r="AO12" s="231"/>
      <c r="AP12" s="231"/>
      <c r="AQ12" s="230"/>
      <c r="AR12" s="240"/>
      <c r="AS12" s="232"/>
      <c r="AT12" s="231"/>
      <c r="AU12" s="231"/>
      <c r="AV12" s="231"/>
      <c r="AW12" s="230"/>
      <c r="AX12" s="240"/>
    </row>
    <row r="13" spans="1:50" s="216" customFormat="1" ht="41.25" customHeight="1">
      <c r="A13" s="239" t="s">
        <v>386</v>
      </c>
      <c r="B13" s="238" t="s">
        <v>385</v>
      </c>
      <c r="C13" s="235" t="str">
        <f>C8</f>
        <v>津久見</v>
      </c>
      <c r="D13" s="231">
        <v>9</v>
      </c>
      <c r="E13" s="231" t="s">
        <v>383</v>
      </c>
      <c r="F13" s="231">
        <v>0</v>
      </c>
      <c r="G13" s="237" t="str">
        <f>C7</f>
        <v>木　立</v>
      </c>
      <c r="H13" s="236" t="str">
        <f>G12</f>
        <v>下　毛</v>
      </c>
      <c r="I13" s="235" t="str">
        <f>I8</f>
        <v>きつき</v>
      </c>
      <c r="J13" s="231">
        <v>4</v>
      </c>
      <c r="K13" s="231" t="s">
        <v>383</v>
      </c>
      <c r="L13" s="231">
        <v>1</v>
      </c>
      <c r="M13" s="237" t="str">
        <f>I7</f>
        <v>挾　間</v>
      </c>
      <c r="N13" s="236" t="str">
        <f>M12</f>
        <v>はやぶさ</v>
      </c>
      <c r="O13" s="232"/>
      <c r="P13" s="231"/>
      <c r="Q13" s="231"/>
      <c r="R13" s="231"/>
      <c r="S13" s="230"/>
      <c r="T13" s="229"/>
      <c r="U13" s="232"/>
      <c r="V13" s="231"/>
      <c r="W13" s="231"/>
      <c r="X13" s="231"/>
      <c r="Y13" s="230"/>
      <c r="Z13" s="229"/>
      <c r="AA13" s="232"/>
      <c r="AB13" s="231"/>
      <c r="AC13" s="231"/>
      <c r="AD13" s="231"/>
      <c r="AE13" s="230"/>
      <c r="AF13" s="229"/>
      <c r="AG13" s="232"/>
      <c r="AH13" s="231"/>
      <c r="AI13" s="231"/>
      <c r="AJ13" s="231"/>
      <c r="AK13" s="230"/>
      <c r="AL13" s="229"/>
      <c r="AM13" s="232"/>
      <c r="AN13" s="231"/>
      <c r="AO13" s="231"/>
      <c r="AP13" s="231"/>
      <c r="AQ13" s="230"/>
      <c r="AR13" s="229"/>
      <c r="AS13" s="232"/>
      <c r="AT13" s="231"/>
      <c r="AU13" s="231"/>
      <c r="AV13" s="231"/>
      <c r="AW13" s="230"/>
      <c r="AX13" s="229"/>
    </row>
    <row r="14" spans="1:50" s="216" customFormat="1" ht="41.25" customHeight="1" thickBot="1">
      <c r="A14" s="228"/>
      <c r="B14" s="227" t="s">
        <v>384</v>
      </c>
      <c r="C14" s="226" t="str">
        <f>C5</f>
        <v>敷　戸</v>
      </c>
      <c r="D14" s="219">
        <v>1</v>
      </c>
      <c r="E14" s="219" t="s">
        <v>383</v>
      </c>
      <c r="F14" s="219">
        <v>2</v>
      </c>
      <c r="G14" s="218" t="str">
        <f>G6</f>
        <v>金池長浜</v>
      </c>
      <c r="H14" s="225" t="str">
        <f>C13</f>
        <v>津久見</v>
      </c>
      <c r="I14" s="226" t="str">
        <f>I5</f>
        <v>春　日</v>
      </c>
      <c r="J14" s="219">
        <v>2</v>
      </c>
      <c r="K14" s="219" t="s">
        <v>383</v>
      </c>
      <c r="L14" s="219">
        <v>4</v>
      </c>
      <c r="M14" s="218" t="str">
        <f>M6</f>
        <v>森　岡</v>
      </c>
      <c r="N14" s="225" t="str">
        <f>I13</f>
        <v>きつき</v>
      </c>
      <c r="O14" s="221"/>
      <c r="P14" s="219"/>
      <c r="Q14" s="220"/>
      <c r="R14" s="219"/>
      <c r="S14" s="218"/>
      <c r="T14" s="217"/>
      <c r="U14" s="221"/>
      <c r="V14" s="219"/>
      <c r="W14" s="220"/>
      <c r="X14" s="219"/>
      <c r="Y14" s="218"/>
      <c r="Z14" s="217"/>
      <c r="AA14" s="221"/>
      <c r="AB14" s="219"/>
      <c r="AC14" s="220"/>
      <c r="AD14" s="219"/>
      <c r="AE14" s="218"/>
      <c r="AF14" s="217"/>
      <c r="AG14" s="221"/>
      <c r="AH14" s="219"/>
      <c r="AI14" s="220"/>
      <c r="AJ14" s="219"/>
      <c r="AK14" s="218"/>
      <c r="AL14" s="217"/>
      <c r="AM14" s="221"/>
      <c r="AN14" s="219"/>
      <c r="AO14" s="220"/>
      <c r="AP14" s="219"/>
      <c r="AQ14" s="218"/>
      <c r="AR14" s="217"/>
      <c r="AS14" s="221"/>
      <c r="AT14" s="219"/>
      <c r="AU14" s="220"/>
      <c r="AV14" s="219"/>
      <c r="AW14" s="218"/>
      <c r="AX14" s="217"/>
    </row>
    <row r="15" spans="1:50" s="216" customFormat="1" ht="42" customHeight="1" thickBot="1">
      <c r="A15" s="622" t="s">
        <v>382</v>
      </c>
      <c r="B15" s="622"/>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row>
    <row r="16" spans="1:50" s="216" customFormat="1" ht="41.25" customHeight="1">
      <c r="A16" s="630" t="s">
        <v>386</v>
      </c>
      <c r="B16" s="284" t="s">
        <v>402</v>
      </c>
      <c r="C16" s="627" t="s">
        <v>401</v>
      </c>
      <c r="D16" s="628"/>
      <c r="E16" s="628"/>
      <c r="F16" s="628"/>
      <c r="G16" s="628"/>
      <c r="H16" s="628"/>
      <c r="I16" s="627" t="s">
        <v>400</v>
      </c>
      <c r="J16" s="628"/>
      <c r="K16" s="628"/>
      <c r="L16" s="628"/>
      <c r="M16" s="628"/>
      <c r="N16" s="629"/>
      <c r="O16" s="627" t="s">
        <v>399</v>
      </c>
      <c r="P16" s="628"/>
      <c r="Q16" s="628"/>
      <c r="R16" s="628"/>
      <c r="S16" s="628"/>
      <c r="T16" s="629"/>
      <c r="U16" s="627" t="s">
        <v>398</v>
      </c>
      <c r="V16" s="628"/>
      <c r="W16" s="628"/>
      <c r="X16" s="628"/>
      <c r="Y16" s="628"/>
      <c r="Z16" s="629"/>
      <c r="AA16" s="627" t="s">
        <v>397</v>
      </c>
      <c r="AB16" s="628"/>
      <c r="AC16" s="628"/>
      <c r="AD16" s="628"/>
      <c r="AE16" s="628"/>
      <c r="AF16" s="629"/>
      <c r="AG16" s="627" t="s">
        <v>396</v>
      </c>
      <c r="AH16" s="628"/>
      <c r="AI16" s="628"/>
      <c r="AJ16" s="628"/>
      <c r="AK16" s="628"/>
      <c r="AL16" s="629"/>
      <c r="AM16" s="627" t="s">
        <v>395</v>
      </c>
      <c r="AN16" s="628"/>
      <c r="AO16" s="628"/>
      <c r="AP16" s="628"/>
      <c r="AQ16" s="628"/>
      <c r="AR16" s="629"/>
      <c r="AS16" s="627" t="s">
        <v>394</v>
      </c>
      <c r="AT16" s="628"/>
      <c r="AU16" s="628"/>
      <c r="AV16" s="628"/>
      <c r="AW16" s="628"/>
      <c r="AX16" s="629"/>
    </row>
    <row r="17" spans="1:50" s="216" customFormat="1" ht="41.25" customHeight="1">
      <c r="A17" s="631"/>
      <c r="B17" s="283" t="s">
        <v>393</v>
      </c>
      <c r="C17" s="623" t="str">
        <f>'予選組合せ'!K22</f>
        <v>大在東Ａ</v>
      </c>
      <c r="D17" s="624"/>
      <c r="E17" s="624"/>
      <c r="F17" s="624"/>
      <c r="G17" s="625"/>
      <c r="H17" s="281" t="s">
        <v>392</v>
      </c>
      <c r="I17" s="623" t="str">
        <f>'予選組合せ'!L22</f>
        <v>大在東Ｂ</v>
      </c>
      <c r="J17" s="624"/>
      <c r="K17" s="624"/>
      <c r="L17" s="624"/>
      <c r="M17" s="626"/>
      <c r="N17" s="282" t="s">
        <v>392</v>
      </c>
      <c r="O17" s="623" t="str">
        <f>'予選組合せ'!M22</f>
        <v>西の台小</v>
      </c>
      <c r="P17" s="624"/>
      <c r="Q17" s="624"/>
      <c r="R17" s="624"/>
      <c r="S17" s="625"/>
      <c r="T17" s="281" t="s">
        <v>392</v>
      </c>
      <c r="U17" s="623" t="str">
        <f>'予選組合せ'!N22</f>
        <v>豊府小</v>
      </c>
      <c r="V17" s="624"/>
      <c r="W17" s="624"/>
      <c r="X17" s="624"/>
      <c r="Y17" s="625"/>
      <c r="Z17" s="281" t="s">
        <v>392</v>
      </c>
      <c r="AA17" s="623" t="str">
        <f>'予選組合せ'!O22</f>
        <v>由布川小</v>
      </c>
      <c r="AB17" s="624"/>
      <c r="AC17" s="624"/>
      <c r="AD17" s="624"/>
      <c r="AE17" s="625"/>
      <c r="AF17" s="281" t="s">
        <v>392</v>
      </c>
      <c r="AG17" s="623" t="str">
        <f>'予選組合せ'!P22</f>
        <v>宗方小</v>
      </c>
      <c r="AH17" s="624"/>
      <c r="AI17" s="624"/>
      <c r="AJ17" s="624"/>
      <c r="AK17" s="626"/>
      <c r="AL17" s="282" t="s">
        <v>392</v>
      </c>
      <c r="AM17" s="623" t="str">
        <f>'予選組合せ'!Q22</f>
        <v>田尻小</v>
      </c>
      <c r="AN17" s="624"/>
      <c r="AO17" s="624"/>
      <c r="AP17" s="624"/>
      <c r="AQ17" s="626"/>
      <c r="AR17" s="282" t="s">
        <v>392</v>
      </c>
      <c r="AS17" s="623" t="str">
        <f>'予選組合せ'!R22</f>
        <v>下郡小</v>
      </c>
      <c r="AT17" s="624"/>
      <c r="AU17" s="624"/>
      <c r="AV17" s="624"/>
      <c r="AW17" s="625"/>
      <c r="AX17" s="281" t="s">
        <v>392</v>
      </c>
    </row>
    <row r="18" spans="1:50" s="216" customFormat="1" ht="41.25" customHeight="1">
      <c r="A18" s="244">
        <v>8</v>
      </c>
      <c r="B18" s="238" t="s">
        <v>390</v>
      </c>
      <c r="C18" s="232" t="str">
        <f>'予選組合せ'!K28</f>
        <v>東稙田</v>
      </c>
      <c r="D18" s="231">
        <v>2</v>
      </c>
      <c r="E18" s="231" t="s">
        <v>391</v>
      </c>
      <c r="F18" s="231">
        <v>0</v>
      </c>
      <c r="G18" s="278" t="str">
        <f>'予選組合せ'!K30</f>
        <v>日　出</v>
      </c>
      <c r="H18" s="240" t="str">
        <f>C20</f>
        <v>碩　田</v>
      </c>
      <c r="I18" s="232" t="str">
        <f>'予選組合せ'!L28</f>
        <v>南大分</v>
      </c>
      <c r="J18" s="231">
        <v>4</v>
      </c>
      <c r="K18" s="231" t="s">
        <v>391</v>
      </c>
      <c r="L18" s="231">
        <v>3</v>
      </c>
      <c r="M18" s="278" t="str">
        <f>'予選組合せ'!L30</f>
        <v>渡町台</v>
      </c>
      <c r="N18" s="240" t="str">
        <f>I20</f>
        <v>竹田直入</v>
      </c>
      <c r="O18" s="232" t="str">
        <f>'予選組合せ'!M28</f>
        <v>東大分</v>
      </c>
      <c r="P18" s="231">
        <v>0</v>
      </c>
      <c r="Q18" s="231" t="s">
        <v>391</v>
      </c>
      <c r="R18" s="231">
        <v>2</v>
      </c>
      <c r="S18" s="278" t="str">
        <f>'予選組合せ'!M30</f>
        <v>三　芳</v>
      </c>
      <c r="T18" s="243" t="str">
        <f>S19</f>
        <v>西の台</v>
      </c>
      <c r="U18" s="232" t="str">
        <f>'予選組合せ'!N28</f>
        <v>明治北</v>
      </c>
      <c r="V18" s="231">
        <v>2</v>
      </c>
      <c r="W18" s="231" t="s">
        <v>391</v>
      </c>
      <c r="X18" s="231">
        <v>3</v>
      </c>
      <c r="Y18" s="278" t="str">
        <f>'予選組合せ'!N30</f>
        <v>八　幡</v>
      </c>
      <c r="Z18" s="243" t="str">
        <f>Y19</f>
        <v>豊　府</v>
      </c>
      <c r="AA18" s="232" t="str">
        <f>'予選組合せ'!O28</f>
        <v>北郡坂ノ市</v>
      </c>
      <c r="AB18" s="231">
        <v>6</v>
      </c>
      <c r="AC18" s="231" t="s">
        <v>391</v>
      </c>
      <c r="AD18" s="231">
        <v>0</v>
      </c>
      <c r="AE18" s="278" t="str">
        <f>'予選組合せ'!O30</f>
        <v>県央おおの</v>
      </c>
      <c r="AF18" s="243" t="str">
        <f>AE19</f>
        <v>由布川</v>
      </c>
      <c r="AG18" s="232" t="str">
        <f>'予選組合せ'!P28</f>
        <v>判　田</v>
      </c>
      <c r="AH18" s="231">
        <v>12</v>
      </c>
      <c r="AI18" s="231" t="s">
        <v>391</v>
      </c>
      <c r="AJ18" s="231">
        <v>0</v>
      </c>
      <c r="AK18" s="278" t="str">
        <f>'予選組合せ'!P30</f>
        <v>鶴　見</v>
      </c>
      <c r="AL18" s="243" t="str">
        <f>AK19</f>
        <v>宗　方</v>
      </c>
      <c r="AM18" s="263" t="str">
        <f>'予選組合せ'!Q28</f>
        <v>城　東</v>
      </c>
      <c r="AN18" s="231">
        <v>0</v>
      </c>
      <c r="AO18" s="231" t="s">
        <v>391</v>
      </c>
      <c r="AP18" s="231">
        <v>3</v>
      </c>
      <c r="AQ18" s="280" t="str">
        <f>'予選組合せ'!Q30</f>
        <v>鴛　野</v>
      </c>
      <c r="AR18" s="279" t="str">
        <f>AM20</f>
        <v>千怒小</v>
      </c>
      <c r="AS18" s="232" t="str">
        <f>'予選組合せ'!R28</f>
        <v>エラン横瀬</v>
      </c>
      <c r="AT18" s="231">
        <v>1</v>
      </c>
      <c r="AU18" s="231" t="s">
        <v>391</v>
      </c>
      <c r="AV18" s="231">
        <v>3</v>
      </c>
      <c r="AW18" s="278" t="str">
        <f>'予選組合せ'!R30</f>
        <v>FC.Border</v>
      </c>
      <c r="AX18" s="243" t="str">
        <f>AW19</f>
        <v>滝尾下郡</v>
      </c>
    </row>
    <row r="19" spans="1:50" s="216" customFormat="1" ht="41.25" customHeight="1">
      <c r="A19" s="244" t="s">
        <v>389</v>
      </c>
      <c r="B19" s="238" t="s">
        <v>388</v>
      </c>
      <c r="C19" s="275" t="str">
        <f>'予選組合せ'!K26</f>
        <v>咸宜日隈</v>
      </c>
      <c r="D19" s="231">
        <v>1</v>
      </c>
      <c r="E19" s="231" t="s">
        <v>391</v>
      </c>
      <c r="F19" s="231">
        <v>5</v>
      </c>
      <c r="G19" s="246" t="str">
        <f>'予選組合せ'!K24</f>
        <v>吉　野</v>
      </c>
      <c r="H19" s="229" t="str">
        <f>G18</f>
        <v>日　出</v>
      </c>
      <c r="I19" s="275" t="str">
        <f>'予選組合せ'!L26</f>
        <v>中津沖代</v>
      </c>
      <c r="J19" s="231">
        <v>0</v>
      </c>
      <c r="K19" s="231" t="s">
        <v>391</v>
      </c>
      <c r="L19" s="231">
        <v>6</v>
      </c>
      <c r="M19" s="246" t="str">
        <f>'予選組合せ'!L24</f>
        <v>別　保</v>
      </c>
      <c r="N19" s="229" t="str">
        <f>M18</f>
        <v>渡町台</v>
      </c>
      <c r="O19" s="275" t="str">
        <f>'予選組合せ'!M26</f>
        <v>鶴　居</v>
      </c>
      <c r="P19" s="231">
        <v>3</v>
      </c>
      <c r="Q19" s="231" t="s">
        <v>391</v>
      </c>
      <c r="R19" s="231">
        <v>2</v>
      </c>
      <c r="S19" s="246" t="str">
        <f>'予選組合せ'!M24</f>
        <v>西の台</v>
      </c>
      <c r="T19" s="229" t="str">
        <f>S18</f>
        <v>三　芳</v>
      </c>
      <c r="U19" s="275" t="str">
        <f>'予選組合せ'!N26</f>
        <v>ＦＣ安岐</v>
      </c>
      <c r="V19" s="231">
        <v>1</v>
      </c>
      <c r="W19" s="231" t="s">
        <v>391</v>
      </c>
      <c r="X19" s="231">
        <v>4</v>
      </c>
      <c r="Y19" s="246" t="str">
        <f>'予選組合せ'!N24</f>
        <v>豊　府</v>
      </c>
      <c r="Z19" s="229" t="str">
        <f>Y18</f>
        <v>八　幡</v>
      </c>
      <c r="AA19" s="275" t="str">
        <f>'予選組合せ'!O26</f>
        <v>城　南</v>
      </c>
      <c r="AB19" s="231">
        <v>0</v>
      </c>
      <c r="AC19" s="231" t="s">
        <v>391</v>
      </c>
      <c r="AD19" s="231">
        <v>9</v>
      </c>
      <c r="AE19" s="246" t="str">
        <f>'予選組合せ'!O24</f>
        <v>由布川</v>
      </c>
      <c r="AF19" s="229" t="str">
        <f>AE18</f>
        <v>県央おおの</v>
      </c>
      <c r="AG19" s="275" t="str">
        <f>'予選組合せ'!P26</f>
        <v>くにさき</v>
      </c>
      <c r="AH19" s="231">
        <v>0</v>
      </c>
      <c r="AI19" s="231" t="s">
        <v>391</v>
      </c>
      <c r="AJ19" s="231">
        <v>9</v>
      </c>
      <c r="AK19" s="246" t="str">
        <f>'予選組合せ'!P24</f>
        <v>宗　方</v>
      </c>
      <c r="AL19" s="229" t="str">
        <f>AK18</f>
        <v>鶴　見</v>
      </c>
      <c r="AM19" s="275" t="str">
        <f>'予選組合せ'!Q26</f>
        <v>三　保</v>
      </c>
      <c r="AN19" s="231">
        <v>0</v>
      </c>
      <c r="AO19" s="231" t="s">
        <v>391</v>
      </c>
      <c r="AP19" s="231">
        <v>8</v>
      </c>
      <c r="AQ19" s="277" t="str">
        <f>'予選組合せ'!Q24</f>
        <v>田　尻</v>
      </c>
      <c r="AR19" s="276" t="str">
        <f>AM21</f>
        <v>鴛　野</v>
      </c>
      <c r="AS19" s="275" t="str">
        <f>'予選組合せ'!R26</f>
        <v>玖　珠</v>
      </c>
      <c r="AT19" s="231">
        <v>1</v>
      </c>
      <c r="AU19" s="231" t="s">
        <v>391</v>
      </c>
      <c r="AV19" s="231">
        <v>1</v>
      </c>
      <c r="AW19" s="246" t="str">
        <f>'予選組合せ'!R24</f>
        <v>滝尾下郡</v>
      </c>
      <c r="AX19" s="229" t="str">
        <f>AW18</f>
        <v>FC.Border</v>
      </c>
    </row>
    <row r="20" spans="1:50" s="216" customFormat="1" ht="41.25" customHeight="1">
      <c r="A20" s="244">
        <v>1</v>
      </c>
      <c r="B20" s="238" t="s">
        <v>387</v>
      </c>
      <c r="C20" s="270" t="str">
        <f>'予選組合せ'!K32</f>
        <v>碩　田</v>
      </c>
      <c r="D20" s="231">
        <v>0</v>
      </c>
      <c r="E20" s="231" t="s">
        <v>391</v>
      </c>
      <c r="F20" s="231">
        <v>2</v>
      </c>
      <c r="G20" s="274" t="str">
        <f>C18</f>
        <v>東稙田</v>
      </c>
      <c r="H20" s="243" t="str">
        <f>G19</f>
        <v>吉　野</v>
      </c>
      <c r="I20" s="270" t="str">
        <f>'予選組合せ'!L32</f>
        <v>竹田直入</v>
      </c>
      <c r="J20" s="231">
        <v>2</v>
      </c>
      <c r="K20" s="231" t="s">
        <v>391</v>
      </c>
      <c r="L20" s="231">
        <v>0</v>
      </c>
      <c r="M20" s="274" t="str">
        <f>I18</f>
        <v>南大分</v>
      </c>
      <c r="N20" s="243" t="str">
        <f>M19</f>
        <v>別　保</v>
      </c>
      <c r="O20" s="270"/>
      <c r="P20" s="231"/>
      <c r="Q20" s="231"/>
      <c r="R20" s="231"/>
      <c r="S20" s="237"/>
      <c r="T20" s="240"/>
      <c r="U20" s="270"/>
      <c r="V20" s="231"/>
      <c r="W20" s="231"/>
      <c r="X20" s="231"/>
      <c r="Y20" s="237"/>
      <c r="Z20" s="240"/>
      <c r="AA20" s="270"/>
      <c r="AB20" s="231"/>
      <c r="AC20" s="231"/>
      <c r="AD20" s="231"/>
      <c r="AE20" s="237"/>
      <c r="AF20" s="240"/>
      <c r="AG20" s="270"/>
      <c r="AH20" s="231"/>
      <c r="AI20" s="231"/>
      <c r="AJ20" s="231"/>
      <c r="AK20" s="237"/>
      <c r="AL20" s="240"/>
      <c r="AM20" s="273" t="str">
        <f>'予選組合せ'!Q32</f>
        <v>千怒小</v>
      </c>
      <c r="AN20" s="231">
        <v>3</v>
      </c>
      <c r="AO20" s="231" t="s">
        <v>391</v>
      </c>
      <c r="AP20" s="231">
        <v>1</v>
      </c>
      <c r="AQ20" s="272" t="str">
        <f>AM18</f>
        <v>城　東</v>
      </c>
      <c r="AR20" s="271" t="str">
        <f>AQ19</f>
        <v>田　尻</v>
      </c>
      <c r="AS20" s="270"/>
      <c r="AT20" s="231"/>
      <c r="AU20" s="231"/>
      <c r="AV20" s="231"/>
      <c r="AW20" s="237"/>
      <c r="AX20" s="240"/>
    </row>
    <row r="21" spans="1:50" s="216" customFormat="1" ht="41.25" customHeight="1">
      <c r="A21" s="239" t="s">
        <v>386</v>
      </c>
      <c r="B21" s="238" t="s">
        <v>385</v>
      </c>
      <c r="C21" s="235" t="str">
        <f>G18</f>
        <v>日　出</v>
      </c>
      <c r="D21" s="231">
        <v>0</v>
      </c>
      <c r="E21" s="231" t="s">
        <v>391</v>
      </c>
      <c r="F21" s="231">
        <v>7</v>
      </c>
      <c r="G21" s="230" t="str">
        <f>C19</f>
        <v>咸宜日隈</v>
      </c>
      <c r="H21" s="245" t="str">
        <f>C18</f>
        <v>東稙田</v>
      </c>
      <c r="I21" s="235" t="str">
        <f>M18</f>
        <v>渡町台</v>
      </c>
      <c r="J21" s="231">
        <v>2</v>
      </c>
      <c r="K21" s="231" t="s">
        <v>391</v>
      </c>
      <c r="L21" s="231">
        <v>11</v>
      </c>
      <c r="M21" s="230" t="str">
        <f>I19</f>
        <v>中津沖代</v>
      </c>
      <c r="N21" s="245" t="str">
        <f>I18</f>
        <v>南大分</v>
      </c>
      <c r="O21" s="235" t="str">
        <f>S18</f>
        <v>三　芳</v>
      </c>
      <c r="P21" s="231">
        <v>0</v>
      </c>
      <c r="Q21" s="231" t="s">
        <v>391</v>
      </c>
      <c r="R21" s="231">
        <v>6</v>
      </c>
      <c r="S21" s="230" t="str">
        <f>O19</f>
        <v>鶴　居</v>
      </c>
      <c r="T21" s="245" t="str">
        <f>O18</f>
        <v>東大分</v>
      </c>
      <c r="U21" s="235" t="str">
        <f>Y18</f>
        <v>八　幡</v>
      </c>
      <c r="V21" s="231">
        <v>0</v>
      </c>
      <c r="W21" s="231" t="s">
        <v>391</v>
      </c>
      <c r="X21" s="231">
        <v>2</v>
      </c>
      <c r="Y21" s="230" t="str">
        <f>U19</f>
        <v>ＦＣ安岐</v>
      </c>
      <c r="Z21" s="245" t="str">
        <f>U18</f>
        <v>明治北</v>
      </c>
      <c r="AA21" s="235" t="str">
        <f>AE18</f>
        <v>県央おおの</v>
      </c>
      <c r="AB21" s="231">
        <v>1</v>
      </c>
      <c r="AC21" s="231" t="s">
        <v>391</v>
      </c>
      <c r="AD21" s="231">
        <v>4</v>
      </c>
      <c r="AE21" s="230" t="str">
        <f>AA19</f>
        <v>城　南</v>
      </c>
      <c r="AF21" s="245" t="str">
        <f>AA18</f>
        <v>北郡坂ノ市</v>
      </c>
      <c r="AG21" s="235" t="str">
        <f>AK18</f>
        <v>鶴　見</v>
      </c>
      <c r="AH21" s="231">
        <v>2</v>
      </c>
      <c r="AI21" s="231" t="s">
        <v>391</v>
      </c>
      <c r="AJ21" s="231">
        <v>6</v>
      </c>
      <c r="AK21" s="230" t="str">
        <f>AG19</f>
        <v>くにさき</v>
      </c>
      <c r="AL21" s="245" t="str">
        <f>AG18</f>
        <v>判　田</v>
      </c>
      <c r="AM21" s="235" t="str">
        <f>AQ18</f>
        <v>鴛　野</v>
      </c>
      <c r="AN21" s="231">
        <v>2</v>
      </c>
      <c r="AO21" s="231" t="s">
        <v>391</v>
      </c>
      <c r="AP21" s="231">
        <v>1</v>
      </c>
      <c r="AQ21" s="242" t="str">
        <f>AM19</f>
        <v>三　保</v>
      </c>
      <c r="AR21" s="269" t="str">
        <f>AM18</f>
        <v>城　東</v>
      </c>
      <c r="AS21" s="235" t="str">
        <f>AW18</f>
        <v>FC.Border</v>
      </c>
      <c r="AT21" s="231">
        <v>2</v>
      </c>
      <c r="AU21" s="231" t="s">
        <v>391</v>
      </c>
      <c r="AV21" s="231">
        <v>1</v>
      </c>
      <c r="AW21" s="230" t="str">
        <f>AS19</f>
        <v>玖　珠</v>
      </c>
      <c r="AX21" s="245" t="str">
        <f>AS18</f>
        <v>エラン横瀬</v>
      </c>
    </row>
    <row r="22" spans="1:50" s="216" customFormat="1" ht="41.25" customHeight="1" thickBot="1">
      <c r="A22" s="228"/>
      <c r="B22" s="227" t="s">
        <v>384</v>
      </c>
      <c r="C22" s="268" t="str">
        <f>G19</f>
        <v>吉　野</v>
      </c>
      <c r="D22" s="220">
        <v>3</v>
      </c>
      <c r="E22" s="220" t="s">
        <v>391</v>
      </c>
      <c r="F22" s="220">
        <v>0</v>
      </c>
      <c r="G22" s="267" t="str">
        <f>C20</f>
        <v>碩　田</v>
      </c>
      <c r="H22" s="261" t="str">
        <f>C19</f>
        <v>咸宜日隈</v>
      </c>
      <c r="I22" s="268" t="str">
        <f>M19</f>
        <v>別　保</v>
      </c>
      <c r="J22" s="220">
        <v>1</v>
      </c>
      <c r="K22" s="220" t="s">
        <v>391</v>
      </c>
      <c r="L22" s="220">
        <v>2</v>
      </c>
      <c r="M22" s="267" t="str">
        <f>I20</f>
        <v>竹田直入</v>
      </c>
      <c r="N22" s="261" t="str">
        <f>I19</f>
        <v>中津沖代</v>
      </c>
      <c r="O22" s="263" t="str">
        <f>O18</f>
        <v>東大分</v>
      </c>
      <c r="P22" s="220">
        <v>0</v>
      </c>
      <c r="Q22" s="220" t="s">
        <v>391</v>
      </c>
      <c r="R22" s="220">
        <v>3</v>
      </c>
      <c r="S22" s="262" t="str">
        <f>S19</f>
        <v>西の台</v>
      </c>
      <c r="T22" s="261" t="str">
        <f>O19</f>
        <v>鶴　居</v>
      </c>
      <c r="U22" s="263" t="str">
        <f>U18</f>
        <v>明治北</v>
      </c>
      <c r="V22" s="220">
        <v>2</v>
      </c>
      <c r="W22" s="220" t="s">
        <v>391</v>
      </c>
      <c r="X22" s="220">
        <v>4</v>
      </c>
      <c r="Y22" s="262" t="str">
        <f>Y19</f>
        <v>豊　府</v>
      </c>
      <c r="Z22" s="261" t="str">
        <f>U19</f>
        <v>ＦＣ安岐</v>
      </c>
      <c r="AA22" s="263" t="str">
        <f>AA18</f>
        <v>北郡坂ノ市</v>
      </c>
      <c r="AB22" s="220">
        <v>0</v>
      </c>
      <c r="AC22" s="220" t="s">
        <v>391</v>
      </c>
      <c r="AD22" s="220">
        <v>2</v>
      </c>
      <c r="AE22" s="262" t="str">
        <f>AE19</f>
        <v>由布川</v>
      </c>
      <c r="AF22" s="261" t="str">
        <f>AA19</f>
        <v>城　南</v>
      </c>
      <c r="AG22" s="263" t="str">
        <f>AG18</f>
        <v>判　田</v>
      </c>
      <c r="AH22" s="220">
        <v>0</v>
      </c>
      <c r="AI22" s="220" t="s">
        <v>391</v>
      </c>
      <c r="AJ22" s="220">
        <v>3</v>
      </c>
      <c r="AK22" s="262" t="str">
        <f>AK19</f>
        <v>宗　方</v>
      </c>
      <c r="AL22" s="261" t="str">
        <f>AG19</f>
        <v>くにさき</v>
      </c>
      <c r="AM22" s="266" t="str">
        <f>AQ19</f>
        <v>田　尻</v>
      </c>
      <c r="AN22" s="220">
        <v>5</v>
      </c>
      <c r="AO22" s="220" t="s">
        <v>391</v>
      </c>
      <c r="AP22" s="220">
        <v>2</v>
      </c>
      <c r="AQ22" s="265" t="str">
        <f>AM20</f>
        <v>千怒小</v>
      </c>
      <c r="AR22" s="264" t="str">
        <f>AQ21</f>
        <v>三　保</v>
      </c>
      <c r="AS22" s="263" t="str">
        <f>AS18</f>
        <v>エラン横瀬</v>
      </c>
      <c r="AT22" s="220">
        <v>2</v>
      </c>
      <c r="AU22" s="220" t="s">
        <v>391</v>
      </c>
      <c r="AV22" s="220">
        <v>0</v>
      </c>
      <c r="AW22" s="262" t="str">
        <f>AW19</f>
        <v>滝尾下郡</v>
      </c>
      <c r="AX22" s="261" t="str">
        <f>AS19</f>
        <v>玖　珠</v>
      </c>
    </row>
    <row r="23" spans="1:50" s="216" customFormat="1" ht="41.25" customHeight="1">
      <c r="A23" s="260">
        <v>8</v>
      </c>
      <c r="B23" s="238" t="s">
        <v>390</v>
      </c>
      <c r="C23" s="259" t="str">
        <f>C19</f>
        <v>咸宜日隈</v>
      </c>
      <c r="D23" s="252">
        <v>8</v>
      </c>
      <c r="E23" s="252" t="s">
        <v>383</v>
      </c>
      <c r="F23" s="252">
        <v>4</v>
      </c>
      <c r="G23" s="258" t="str">
        <f>C20</f>
        <v>碩　田</v>
      </c>
      <c r="H23" s="257" t="str">
        <f>C18</f>
        <v>東稙田</v>
      </c>
      <c r="I23" s="259" t="str">
        <f>I19</f>
        <v>中津沖代</v>
      </c>
      <c r="J23" s="252">
        <v>2</v>
      </c>
      <c r="K23" s="252" t="s">
        <v>383</v>
      </c>
      <c r="L23" s="252">
        <v>0</v>
      </c>
      <c r="M23" s="258" t="str">
        <f>I20</f>
        <v>竹田直入</v>
      </c>
      <c r="N23" s="257" t="str">
        <f>I18</f>
        <v>南大分</v>
      </c>
      <c r="O23" s="253" t="str">
        <f>O18</f>
        <v>東大分</v>
      </c>
      <c r="P23" s="252">
        <v>0</v>
      </c>
      <c r="Q23" s="252" t="s">
        <v>383</v>
      </c>
      <c r="R23" s="252">
        <v>2</v>
      </c>
      <c r="S23" s="251" t="str">
        <f>O19</f>
        <v>鶴　居</v>
      </c>
      <c r="T23" s="250" t="str">
        <f>S18</f>
        <v>三　芳</v>
      </c>
      <c r="U23" s="253" t="str">
        <f>U18</f>
        <v>明治北</v>
      </c>
      <c r="V23" s="252">
        <v>0</v>
      </c>
      <c r="W23" s="252" t="s">
        <v>383</v>
      </c>
      <c r="X23" s="252">
        <v>1</v>
      </c>
      <c r="Y23" s="251" t="str">
        <f>U19</f>
        <v>ＦＣ安岐</v>
      </c>
      <c r="Z23" s="250" t="str">
        <f>Y18</f>
        <v>八　幡</v>
      </c>
      <c r="AA23" s="253" t="str">
        <f>AA18</f>
        <v>北郡坂ノ市</v>
      </c>
      <c r="AB23" s="252">
        <v>5</v>
      </c>
      <c r="AC23" s="252" t="s">
        <v>383</v>
      </c>
      <c r="AD23" s="252">
        <v>1</v>
      </c>
      <c r="AE23" s="251" t="str">
        <f>AA19</f>
        <v>城　南</v>
      </c>
      <c r="AF23" s="250" t="str">
        <f>AE18</f>
        <v>県央おおの</v>
      </c>
      <c r="AG23" s="253" t="str">
        <f>AG18</f>
        <v>判　田</v>
      </c>
      <c r="AH23" s="252">
        <v>6</v>
      </c>
      <c r="AI23" s="252" t="s">
        <v>383</v>
      </c>
      <c r="AJ23" s="252">
        <v>0</v>
      </c>
      <c r="AK23" s="251" t="str">
        <f>AG19</f>
        <v>くにさき</v>
      </c>
      <c r="AL23" s="250" t="str">
        <f>AK18</f>
        <v>鶴　見</v>
      </c>
      <c r="AM23" s="256" t="str">
        <f>AM19</f>
        <v>三　保</v>
      </c>
      <c r="AN23" s="252">
        <v>4</v>
      </c>
      <c r="AO23" s="252" t="s">
        <v>383</v>
      </c>
      <c r="AP23" s="252">
        <v>0</v>
      </c>
      <c r="AQ23" s="255" t="str">
        <f>AM20</f>
        <v>千怒小</v>
      </c>
      <c r="AR23" s="254" t="str">
        <f>AM18</f>
        <v>城　東</v>
      </c>
      <c r="AS23" s="253" t="str">
        <f>AS18</f>
        <v>エラン横瀬</v>
      </c>
      <c r="AT23" s="252">
        <v>1</v>
      </c>
      <c r="AU23" s="252" t="s">
        <v>383</v>
      </c>
      <c r="AV23" s="252">
        <v>1</v>
      </c>
      <c r="AW23" s="251" t="str">
        <f>AS19</f>
        <v>玖　珠</v>
      </c>
      <c r="AX23" s="250" t="str">
        <f>AW18</f>
        <v>FC.Border</v>
      </c>
    </row>
    <row r="24" spans="1:50" s="216" customFormat="1" ht="41.25" customHeight="1">
      <c r="A24" s="244" t="s">
        <v>389</v>
      </c>
      <c r="B24" s="238" t="s">
        <v>388</v>
      </c>
      <c r="C24" s="235" t="str">
        <f>C21</f>
        <v>日　出</v>
      </c>
      <c r="D24" s="231">
        <v>0</v>
      </c>
      <c r="E24" s="231" t="s">
        <v>383</v>
      </c>
      <c r="F24" s="231">
        <v>5</v>
      </c>
      <c r="G24" s="246" t="str">
        <f>C22</f>
        <v>吉　野</v>
      </c>
      <c r="H24" s="240" t="str">
        <f>G23</f>
        <v>碩　田</v>
      </c>
      <c r="I24" s="235" t="str">
        <f>I21</f>
        <v>渡町台</v>
      </c>
      <c r="J24" s="231">
        <v>0</v>
      </c>
      <c r="K24" s="231" t="s">
        <v>383</v>
      </c>
      <c r="L24" s="231">
        <v>7</v>
      </c>
      <c r="M24" s="246" t="str">
        <f>I22</f>
        <v>別　保</v>
      </c>
      <c r="N24" s="240" t="str">
        <f>M23</f>
        <v>竹田直入</v>
      </c>
      <c r="O24" s="235" t="str">
        <f>S18</f>
        <v>三　芳</v>
      </c>
      <c r="P24" s="231">
        <v>0</v>
      </c>
      <c r="Q24" s="231" t="s">
        <v>383</v>
      </c>
      <c r="R24" s="231">
        <v>2</v>
      </c>
      <c r="S24" s="246" t="str">
        <f>S19</f>
        <v>西の台</v>
      </c>
      <c r="T24" s="245" t="str">
        <f>O18</f>
        <v>東大分</v>
      </c>
      <c r="U24" s="235" t="str">
        <f>Y18</f>
        <v>八　幡</v>
      </c>
      <c r="V24" s="231">
        <v>0</v>
      </c>
      <c r="W24" s="231" t="s">
        <v>383</v>
      </c>
      <c r="X24" s="231">
        <v>3</v>
      </c>
      <c r="Y24" s="246" t="str">
        <f>Y19</f>
        <v>豊　府</v>
      </c>
      <c r="Z24" s="245" t="str">
        <f>U18</f>
        <v>明治北</v>
      </c>
      <c r="AA24" s="235" t="str">
        <f>AE18</f>
        <v>県央おおの</v>
      </c>
      <c r="AB24" s="231">
        <v>0</v>
      </c>
      <c r="AC24" s="231" t="s">
        <v>383</v>
      </c>
      <c r="AD24" s="231">
        <v>12</v>
      </c>
      <c r="AE24" s="246" t="str">
        <f>AE19</f>
        <v>由布川</v>
      </c>
      <c r="AF24" s="245" t="str">
        <f>AA18</f>
        <v>北郡坂ノ市</v>
      </c>
      <c r="AG24" s="235" t="str">
        <f>AK18</f>
        <v>鶴　見</v>
      </c>
      <c r="AH24" s="231">
        <v>0</v>
      </c>
      <c r="AI24" s="231" t="s">
        <v>383</v>
      </c>
      <c r="AJ24" s="231">
        <v>17</v>
      </c>
      <c r="AK24" s="246" t="str">
        <f>AK19</f>
        <v>宗　方</v>
      </c>
      <c r="AL24" s="245" t="str">
        <f>AG18</f>
        <v>判　田</v>
      </c>
      <c r="AM24" s="249" t="str">
        <f>AQ18</f>
        <v>鴛　野</v>
      </c>
      <c r="AN24" s="231">
        <v>1</v>
      </c>
      <c r="AO24" s="231" t="s">
        <v>383</v>
      </c>
      <c r="AP24" s="231">
        <v>0</v>
      </c>
      <c r="AQ24" s="248" t="str">
        <f>AQ19</f>
        <v>田　尻</v>
      </c>
      <c r="AR24" s="247" t="str">
        <f>AQ23</f>
        <v>千怒小</v>
      </c>
      <c r="AS24" s="235" t="str">
        <f>AW18</f>
        <v>FC.Border</v>
      </c>
      <c r="AT24" s="231">
        <v>2</v>
      </c>
      <c r="AU24" s="231" t="s">
        <v>383</v>
      </c>
      <c r="AV24" s="231">
        <v>0</v>
      </c>
      <c r="AW24" s="246" t="str">
        <f>AW19</f>
        <v>滝尾下郡</v>
      </c>
      <c r="AX24" s="245" t="str">
        <f>AS18</f>
        <v>エラン横瀬</v>
      </c>
    </row>
    <row r="25" spans="1:50" s="216" customFormat="1" ht="41.25" customHeight="1">
      <c r="A25" s="244">
        <v>2</v>
      </c>
      <c r="B25" s="238" t="s">
        <v>387</v>
      </c>
      <c r="C25" s="232" t="str">
        <f>C18</f>
        <v>東稙田</v>
      </c>
      <c r="D25" s="231">
        <v>2</v>
      </c>
      <c r="E25" s="231" t="s">
        <v>383</v>
      </c>
      <c r="F25" s="231">
        <v>1</v>
      </c>
      <c r="G25" s="230" t="str">
        <f>C19</f>
        <v>咸宜日隈</v>
      </c>
      <c r="H25" s="243" t="str">
        <f>G24</f>
        <v>吉　野</v>
      </c>
      <c r="I25" s="232" t="str">
        <f>I18</f>
        <v>南大分</v>
      </c>
      <c r="J25" s="231">
        <v>2</v>
      </c>
      <c r="K25" s="231" t="s">
        <v>383</v>
      </c>
      <c r="L25" s="231">
        <v>3</v>
      </c>
      <c r="M25" s="230" t="str">
        <f>I19</f>
        <v>中津沖代</v>
      </c>
      <c r="N25" s="243" t="str">
        <f>M24</f>
        <v>別　保</v>
      </c>
      <c r="O25" s="232"/>
      <c r="P25" s="231"/>
      <c r="Q25" s="231"/>
      <c r="R25" s="231"/>
      <c r="S25" s="230"/>
      <c r="T25" s="240"/>
      <c r="U25" s="232"/>
      <c r="V25" s="231"/>
      <c r="W25" s="231"/>
      <c r="X25" s="231"/>
      <c r="Y25" s="230"/>
      <c r="Z25" s="240"/>
      <c r="AA25" s="232"/>
      <c r="AB25" s="231"/>
      <c r="AC25" s="231"/>
      <c r="AD25" s="231"/>
      <c r="AE25" s="230"/>
      <c r="AF25" s="240"/>
      <c r="AG25" s="232"/>
      <c r="AH25" s="231"/>
      <c r="AI25" s="231"/>
      <c r="AJ25" s="231"/>
      <c r="AK25" s="230"/>
      <c r="AL25" s="240"/>
      <c r="AM25" s="232" t="str">
        <f>AM18</f>
        <v>城　東</v>
      </c>
      <c r="AN25" s="231">
        <v>0</v>
      </c>
      <c r="AO25" s="231" t="s">
        <v>383</v>
      </c>
      <c r="AP25" s="231">
        <v>2</v>
      </c>
      <c r="AQ25" s="242" t="str">
        <f>AM19</f>
        <v>三　保</v>
      </c>
      <c r="AR25" s="241" t="str">
        <f>AQ24</f>
        <v>田　尻</v>
      </c>
      <c r="AS25" s="232"/>
      <c r="AT25" s="231"/>
      <c r="AU25" s="231"/>
      <c r="AV25" s="231"/>
      <c r="AW25" s="230"/>
      <c r="AX25" s="240"/>
    </row>
    <row r="26" spans="1:50" s="216" customFormat="1" ht="41.25" customHeight="1">
      <c r="A26" s="239" t="s">
        <v>386</v>
      </c>
      <c r="B26" s="238" t="s">
        <v>385</v>
      </c>
      <c r="C26" s="235" t="str">
        <f>C21</f>
        <v>日　出</v>
      </c>
      <c r="D26" s="231">
        <v>5</v>
      </c>
      <c r="E26" s="231" t="s">
        <v>383</v>
      </c>
      <c r="F26" s="231">
        <v>0</v>
      </c>
      <c r="G26" s="237" t="str">
        <f>C20</f>
        <v>碩　田</v>
      </c>
      <c r="H26" s="236" t="str">
        <f>G25</f>
        <v>咸宜日隈</v>
      </c>
      <c r="I26" s="235" t="str">
        <f>I21</f>
        <v>渡町台</v>
      </c>
      <c r="J26" s="231">
        <v>0</v>
      </c>
      <c r="K26" s="231" t="s">
        <v>383</v>
      </c>
      <c r="L26" s="231">
        <v>6</v>
      </c>
      <c r="M26" s="237" t="str">
        <f>I20</f>
        <v>竹田直入</v>
      </c>
      <c r="N26" s="236" t="str">
        <f>M25</f>
        <v>中津沖代</v>
      </c>
      <c r="O26" s="232"/>
      <c r="P26" s="231"/>
      <c r="Q26" s="231"/>
      <c r="R26" s="231"/>
      <c r="S26" s="230"/>
      <c r="T26" s="229"/>
      <c r="U26" s="232"/>
      <c r="V26" s="231"/>
      <c r="W26" s="231"/>
      <c r="X26" s="231"/>
      <c r="Y26" s="230"/>
      <c r="Z26" s="229"/>
      <c r="AA26" s="232"/>
      <c r="AB26" s="231"/>
      <c r="AC26" s="231"/>
      <c r="AD26" s="231"/>
      <c r="AE26" s="230"/>
      <c r="AF26" s="229"/>
      <c r="AG26" s="232"/>
      <c r="AH26" s="231"/>
      <c r="AI26" s="231"/>
      <c r="AJ26" s="231"/>
      <c r="AK26" s="230"/>
      <c r="AL26" s="229"/>
      <c r="AM26" s="235" t="str">
        <f>AM21</f>
        <v>鴛　野</v>
      </c>
      <c r="AN26" s="231">
        <v>3</v>
      </c>
      <c r="AO26" s="231" t="s">
        <v>383</v>
      </c>
      <c r="AP26" s="231">
        <v>0</v>
      </c>
      <c r="AQ26" s="234" t="str">
        <f>AM20</f>
        <v>千怒小</v>
      </c>
      <c r="AR26" s="233" t="str">
        <f>AM23</f>
        <v>三　保</v>
      </c>
      <c r="AS26" s="232"/>
      <c r="AT26" s="231"/>
      <c r="AU26" s="231"/>
      <c r="AV26" s="231"/>
      <c r="AW26" s="230"/>
      <c r="AX26" s="229"/>
    </row>
    <row r="27" spans="1:50" s="216" customFormat="1" ht="41.25" customHeight="1" thickBot="1">
      <c r="A27" s="228"/>
      <c r="B27" s="227" t="s">
        <v>384</v>
      </c>
      <c r="C27" s="226" t="str">
        <f>C18</f>
        <v>東稙田</v>
      </c>
      <c r="D27" s="219">
        <v>0</v>
      </c>
      <c r="E27" s="219" t="s">
        <v>383</v>
      </c>
      <c r="F27" s="219">
        <v>5</v>
      </c>
      <c r="G27" s="218" t="str">
        <f>G19</f>
        <v>吉　野</v>
      </c>
      <c r="H27" s="225" t="str">
        <f>C26</f>
        <v>日　出</v>
      </c>
      <c r="I27" s="226" t="str">
        <f>I18</f>
        <v>南大分</v>
      </c>
      <c r="J27" s="219">
        <v>0</v>
      </c>
      <c r="K27" s="219" t="s">
        <v>383</v>
      </c>
      <c r="L27" s="219">
        <v>6</v>
      </c>
      <c r="M27" s="218" t="str">
        <f>M19</f>
        <v>別　保</v>
      </c>
      <c r="N27" s="225" t="str">
        <f>I26</f>
        <v>渡町台</v>
      </c>
      <c r="O27" s="221"/>
      <c r="P27" s="219"/>
      <c r="Q27" s="220"/>
      <c r="R27" s="219"/>
      <c r="S27" s="218"/>
      <c r="T27" s="217"/>
      <c r="U27" s="221"/>
      <c r="V27" s="219"/>
      <c r="W27" s="220"/>
      <c r="X27" s="219"/>
      <c r="Y27" s="218"/>
      <c r="Z27" s="217"/>
      <c r="AA27" s="221"/>
      <c r="AB27" s="219"/>
      <c r="AC27" s="220"/>
      <c r="AD27" s="219"/>
      <c r="AE27" s="218"/>
      <c r="AF27" s="217"/>
      <c r="AG27" s="221"/>
      <c r="AH27" s="219"/>
      <c r="AI27" s="220"/>
      <c r="AJ27" s="219"/>
      <c r="AK27" s="218"/>
      <c r="AL27" s="217"/>
      <c r="AM27" s="224" t="str">
        <f>AM25</f>
        <v>城　東</v>
      </c>
      <c r="AN27" s="219">
        <v>1</v>
      </c>
      <c r="AO27" s="219" t="s">
        <v>383</v>
      </c>
      <c r="AP27" s="219">
        <v>4</v>
      </c>
      <c r="AQ27" s="223" t="str">
        <f>AQ24</f>
        <v>田　尻</v>
      </c>
      <c r="AR27" s="222" t="str">
        <f>AM26</f>
        <v>鴛　野</v>
      </c>
      <c r="AS27" s="221"/>
      <c r="AT27" s="219"/>
      <c r="AU27" s="220"/>
      <c r="AV27" s="219"/>
      <c r="AW27" s="218"/>
      <c r="AX27" s="217"/>
    </row>
    <row r="28" spans="1:50" s="216" customFormat="1" ht="41.25" customHeight="1">
      <c r="A28" s="622" t="s">
        <v>382</v>
      </c>
      <c r="B28" s="622"/>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2"/>
      <c r="AV28" s="622"/>
      <c r="AW28" s="622"/>
      <c r="AX28" s="622"/>
    </row>
    <row r="29" ht="21.75" customHeight="1"/>
    <row r="30" ht="21.75" customHeight="1"/>
  </sheetData>
  <sheetProtection/>
  <mergeCells count="37">
    <mergeCell ref="A28:AX28"/>
    <mergeCell ref="N1:AX1"/>
    <mergeCell ref="A3:A4"/>
    <mergeCell ref="O3:T3"/>
    <mergeCell ref="I4:M4"/>
    <mergeCell ref="U3:Z3"/>
    <mergeCell ref="O4:S4"/>
    <mergeCell ref="C3:H3"/>
    <mergeCell ref="I3:N3"/>
    <mergeCell ref="C4:G4"/>
    <mergeCell ref="U4:Y4"/>
    <mergeCell ref="AA4:AE4"/>
    <mergeCell ref="AS3:AX3"/>
    <mergeCell ref="AM4:AQ4"/>
    <mergeCell ref="AG3:AL3"/>
    <mergeCell ref="AM3:AR3"/>
    <mergeCell ref="AS4:AW4"/>
    <mergeCell ref="A16:A17"/>
    <mergeCell ref="I16:N16"/>
    <mergeCell ref="C16:H16"/>
    <mergeCell ref="C17:G17"/>
    <mergeCell ref="I17:M17"/>
    <mergeCell ref="AA3:AF3"/>
    <mergeCell ref="U16:Z16"/>
    <mergeCell ref="U17:Y17"/>
    <mergeCell ref="O16:T16"/>
    <mergeCell ref="O17:S17"/>
    <mergeCell ref="A15:AX15"/>
    <mergeCell ref="AG4:AK4"/>
    <mergeCell ref="AG17:AK17"/>
    <mergeCell ref="AA16:AF16"/>
    <mergeCell ref="AA17:AE17"/>
    <mergeCell ref="AS16:AX16"/>
    <mergeCell ref="AS17:AW17"/>
    <mergeCell ref="AM16:AR16"/>
    <mergeCell ref="AM17:AQ17"/>
    <mergeCell ref="AG16:AL16"/>
  </mergeCells>
  <printOptions horizontalCentered="1" verticalCentered="1"/>
  <pageMargins left="0.1968503937007874" right="0.1968503937007874" top="0.3937007874015748" bottom="0.3937007874015748" header="0.5118110236220472" footer="0.5118110236220472"/>
  <pageSetup fitToHeight="2" fitToWidth="1" horizontalDpi="300" verticalDpi="300" orientation="landscape" paperSize="9" scale="5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A193"/>
  <sheetViews>
    <sheetView view="pageBreakPreview" zoomScale="75" zoomScaleNormal="70" zoomScaleSheetLayoutView="75" zoomScalePageLayoutView="0" workbookViewId="0" topLeftCell="A1">
      <selection activeCell="A1" sqref="A1"/>
    </sheetView>
  </sheetViews>
  <sheetFormatPr defaultColWidth="7.625" defaultRowHeight="18" customHeight="1"/>
  <cols>
    <col min="1" max="1" width="7.625" style="287" customWidth="1"/>
    <col min="2" max="2" width="3.625" style="287" customWidth="1"/>
    <col min="3" max="3" width="1.625" style="287" customWidth="1"/>
    <col min="4" max="5" width="3.625" style="287" customWidth="1"/>
    <col min="6" max="6" width="1.625" style="287" customWidth="1"/>
    <col min="7" max="8" width="3.625" style="287" customWidth="1"/>
    <col min="9" max="9" width="1.625" style="287" customWidth="1"/>
    <col min="10" max="11" width="3.625" style="287" customWidth="1"/>
    <col min="12" max="12" width="1.625" style="287" customWidth="1"/>
    <col min="13" max="14" width="3.625" style="287" customWidth="1"/>
    <col min="15" max="15" width="1.625" style="287" customWidth="1"/>
    <col min="16" max="16" width="3.625" style="287" customWidth="1"/>
    <col min="17" max="23" width="5.625" style="287" customWidth="1"/>
    <col min="24" max="24" width="5.625" style="288" customWidth="1"/>
    <col min="25" max="16384" width="7.625" style="287" customWidth="1"/>
  </cols>
  <sheetData>
    <row r="1" spans="1:27" ht="18" customHeight="1">
      <c r="A1" s="301" t="s">
        <v>438</v>
      </c>
      <c r="B1" s="677" t="str">
        <f>IF(A2="","",A2)</f>
        <v>金池長浜</v>
      </c>
      <c r="C1" s="677"/>
      <c r="D1" s="677"/>
      <c r="E1" s="677" t="str">
        <f>IF(A4="","",A4)</f>
        <v>下　毛</v>
      </c>
      <c r="F1" s="677"/>
      <c r="G1" s="677"/>
      <c r="H1" s="677" t="str">
        <f>IF(A6="","",A6)</f>
        <v>敷　戸</v>
      </c>
      <c r="I1" s="677"/>
      <c r="J1" s="677"/>
      <c r="K1" s="677" t="str">
        <f>IF(A8="","",A8)</f>
        <v>津久見</v>
      </c>
      <c r="L1" s="677"/>
      <c r="M1" s="677"/>
      <c r="N1" s="677" t="str">
        <f>IF(A10="","",A10)</f>
        <v>木　立</v>
      </c>
      <c r="O1" s="677"/>
      <c r="P1" s="677"/>
      <c r="Q1" s="300" t="s">
        <v>422</v>
      </c>
      <c r="R1" s="289" t="s">
        <v>421</v>
      </c>
      <c r="S1" s="289" t="s">
        <v>420</v>
      </c>
      <c r="T1" s="290" t="s">
        <v>419</v>
      </c>
      <c r="U1" s="290" t="s">
        <v>418</v>
      </c>
      <c r="V1" s="290" t="s">
        <v>417</v>
      </c>
      <c r="W1" s="290" t="s">
        <v>416</v>
      </c>
      <c r="X1" s="289" t="s">
        <v>415</v>
      </c>
      <c r="Z1" s="287" t="s">
        <v>414</v>
      </c>
      <c r="AA1" s="287" t="s">
        <v>413</v>
      </c>
    </row>
    <row r="2" spans="1:27" ht="18" customHeight="1">
      <c r="A2" s="682" t="str">
        <f>'予選組合せ'!C24</f>
        <v>金池長浜</v>
      </c>
      <c r="B2" s="668"/>
      <c r="C2" s="669"/>
      <c r="D2" s="670"/>
      <c r="E2" s="666" t="str">
        <f>IF(E3="","",IF(E3&gt;G3,"○",IF(E3&lt;G3,"●",IF(E3=G3,"△"))))</f>
        <v>●</v>
      </c>
      <c r="F2" s="667"/>
      <c r="G2" s="647"/>
      <c r="H2" s="666" t="str">
        <f>IF(H3="","",IF(H3&gt;J3,"○",IF(H3&lt;J3,"●",IF(H3=J3,"△"))))</f>
        <v>○</v>
      </c>
      <c r="I2" s="667"/>
      <c r="J2" s="647"/>
      <c r="K2" s="666" t="str">
        <f>IF(K3="","",IF(K3&gt;M3,"○",IF(K3&lt;M3,"●",IF(K3=M3,"△"))))</f>
        <v>●</v>
      </c>
      <c r="L2" s="667"/>
      <c r="M2" s="647"/>
      <c r="N2" s="666" t="str">
        <f>IF(N3="","",IF(N3&gt;P3,"○",IF(N3&lt;P3,"●",IF(N3=P3,"△"))))</f>
        <v>○</v>
      </c>
      <c r="O2" s="667"/>
      <c r="P2" s="667"/>
      <c r="Q2" s="639">
        <f>COUNTIF(B2:P2,"○")</f>
        <v>2</v>
      </c>
      <c r="R2" s="639">
        <f>COUNTIF(B2:P2,"●")</f>
        <v>2</v>
      </c>
      <c r="S2" s="639">
        <f>COUNTIF(B2:P2,"△")</f>
        <v>0</v>
      </c>
      <c r="T2" s="641">
        <f>(Q2*3)+(S2*1)</f>
        <v>6</v>
      </c>
      <c r="U2" s="643">
        <f>SUM(B3,E3,H3,K3,N3)</f>
        <v>4</v>
      </c>
      <c r="V2" s="643">
        <f>SUM(D3,G3,J3,M3,P3)</f>
        <v>9</v>
      </c>
      <c r="W2" s="644">
        <f>U2-V2</f>
        <v>-5</v>
      </c>
      <c r="X2" s="646">
        <v>3</v>
      </c>
      <c r="Z2" s="634">
        <f>RANK(T2,$T$2:$T$11)</f>
        <v>3</v>
      </c>
      <c r="AA2" s="634">
        <f>RANK(W2,$W$2:$W$11)</f>
        <v>3</v>
      </c>
    </row>
    <row r="3" spans="1:27" ht="18" customHeight="1">
      <c r="A3" s="640"/>
      <c r="B3" s="671"/>
      <c r="C3" s="672"/>
      <c r="D3" s="673"/>
      <c r="E3" s="298">
        <f>IF('予選リーグ日程'!F$6="","",'予選リーグ日程'!F$6)</f>
        <v>1</v>
      </c>
      <c r="F3" s="298" t="s">
        <v>412</v>
      </c>
      <c r="G3" s="297">
        <f>IF('予選リーグ日程'!D$6="","",'予選リーグ日程'!D$6)</f>
        <v>3</v>
      </c>
      <c r="H3" s="298">
        <f>IF('予選リーグ日程'!F$14="","",'予選リーグ日程'!F$14)</f>
        <v>2</v>
      </c>
      <c r="I3" s="298" t="s">
        <v>412</v>
      </c>
      <c r="J3" s="297">
        <f>IF('予選リーグ日程'!D$14="","",'予選リーグ日程'!D$14)</f>
        <v>1</v>
      </c>
      <c r="K3" s="298">
        <f>IF('予選リーグ日程'!F$11="","",'予選リーグ日程'!F$11)</f>
        <v>0</v>
      </c>
      <c r="L3" s="298" t="s">
        <v>412</v>
      </c>
      <c r="M3" s="297">
        <f>IF('予選リーグ日程'!D$11="","",'予選リーグ日程'!D$11)</f>
        <v>5</v>
      </c>
      <c r="N3" s="298">
        <f>IF('予選リーグ日程'!D$9="","",'予選リーグ日程'!D$9)</f>
        <v>1</v>
      </c>
      <c r="O3" s="298" t="s">
        <v>412</v>
      </c>
      <c r="P3" s="298">
        <f>IF('予選リーグ日程'!F$9="","",'予選リーグ日程'!F$9)</f>
        <v>0</v>
      </c>
      <c r="Q3" s="640"/>
      <c r="R3" s="640"/>
      <c r="S3" s="640"/>
      <c r="T3" s="642"/>
      <c r="U3" s="643"/>
      <c r="V3" s="643"/>
      <c r="W3" s="645"/>
      <c r="X3" s="646"/>
      <c r="Z3" s="634"/>
      <c r="AA3" s="634"/>
    </row>
    <row r="4" spans="1:27" ht="18" customHeight="1">
      <c r="A4" s="678" t="str">
        <f>'予選組合せ'!C26</f>
        <v>下　毛</v>
      </c>
      <c r="B4" s="666" t="str">
        <f>IF(B5="","",IF(B5&gt;D5,"○",IF(B5&lt;D5,"●",IF(B5=D5,"△"))))</f>
        <v>○</v>
      </c>
      <c r="C4" s="667"/>
      <c r="D4" s="647"/>
      <c r="E4" s="668"/>
      <c r="F4" s="669"/>
      <c r="G4" s="670"/>
      <c r="H4" s="666" t="str">
        <f>IF(H5="","",IF(H5&gt;J5,"○",IF(H5&lt;J5,"●",IF(H5=J5,"△"))))</f>
        <v>○</v>
      </c>
      <c r="I4" s="667"/>
      <c r="J4" s="647"/>
      <c r="K4" s="666" t="str">
        <f>IF(K5="","",IF(K5&gt;M5,"○",IF(K5&lt;M5,"●",IF(K5=M5,"△"))))</f>
        <v>○</v>
      </c>
      <c r="L4" s="667"/>
      <c r="M4" s="647"/>
      <c r="N4" s="666" t="str">
        <f>IF(N5="","",IF(N5&gt;P5,"○",IF(N5&lt;P5,"●",IF(N5=P5,"△"))))</f>
        <v>○</v>
      </c>
      <c r="O4" s="667"/>
      <c r="P4" s="647"/>
      <c r="Q4" s="647">
        <f>COUNTIF(B4:P4,"○")</f>
        <v>4</v>
      </c>
      <c r="R4" s="639">
        <f>COUNTIF(B4:P4,"●")</f>
        <v>0</v>
      </c>
      <c r="S4" s="639">
        <f>COUNTIF(B4:P4,"△")</f>
        <v>0</v>
      </c>
      <c r="T4" s="641">
        <f>(Q4*3)+(S4*1)</f>
        <v>12</v>
      </c>
      <c r="U4" s="643">
        <f>SUM(B5,E5,H5,K5,N5)</f>
        <v>25</v>
      </c>
      <c r="V4" s="643">
        <f>SUM(D5,G5,J5,M5,P5)</f>
        <v>2</v>
      </c>
      <c r="W4" s="644">
        <f>U4-V4</f>
        <v>23</v>
      </c>
      <c r="X4" s="659">
        <v>1</v>
      </c>
      <c r="Z4" s="634">
        <f>RANK(T4,$T$2:$T$11)</f>
        <v>1</v>
      </c>
      <c r="AA4" s="634">
        <f>RANK(W4,$W$2:$W$11)</f>
        <v>2</v>
      </c>
    </row>
    <row r="5" spans="1:27" ht="18" customHeight="1">
      <c r="A5" s="679"/>
      <c r="B5" s="299">
        <f>G3</f>
        <v>3</v>
      </c>
      <c r="C5" s="298" t="s">
        <v>412</v>
      </c>
      <c r="D5" s="297">
        <f>E3</f>
        <v>1</v>
      </c>
      <c r="E5" s="671"/>
      <c r="F5" s="672"/>
      <c r="G5" s="673"/>
      <c r="H5" s="298">
        <f>IF('予選リーグ日程'!F$12="","",'予選リーグ日程'!F$12)</f>
        <v>7</v>
      </c>
      <c r="I5" s="298" t="s">
        <v>412</v>
      </c>
      <c r="J5" s="297">
        <f>IF('予選リーグ日程'!D$12="","",'予選リーグ日程'!D$12)</f>
        <v>0</v>
      </c>
      <c r="K5" s="298">
        <f>IF('予選リーグ日程'!F$8="","",'予選リーグ日程'!F$8)</f>
        <v>4</v>
      </c>
      <c r="L5" s="298" t="s">
        <v>412</v>
      </c>
      <c r="M5" s="297">
        <f>IF('予選リーグ日程'!D$8="","",'予選リーグ日程'!D$8)</f>
        <v>1</v>
      </c>
      <c r="N5" s="298">
        <f>IF('予選リーグ日程'!D$10="","",'予選リーグ日程'!D$10)</f>
        <v>11</v>
      </c>
      <c r="O5" s="298" t="s">
        <v>412</v>
      </c>
      <c r="P5" s="297">
        <f>IF('予選リーグ日程'!F$10="","",'予選リーグ日程'!F$10)</f>
        <v>0</v>
      </c>
      <c r="Q5" s="648"/>
      <c r="R5" s="640"/>
      <c r="S5" s="640"/>
      <c r="T5" s="642"/>
      <c r="U5" s="643"/>
      <c r="V5" s="643"/>
      <c r="W5" s="645"/>
      <c r="X5" s="659"/>
      <c r="Z5" s="634"/>
      <c r="AA5" s="634"/>
    </row>
    <row r="6" spans="1:27" ht="18" customHeight="1">
      <c r="A6" s="639" t="str">
        <f>'予選組合せ'!C28</f>
        <v>敷　戸</v>
      </c>
      <c r="B6" s="666" t="str">
        <f>IF(B7="","",IF(B7&gt;D7,"○",IF(B7&lt;D7,"●",IF(B7=D7,"△"))))</f>
        <v>●</v>
      </c>
      <c r="C6" s="667"/>
      <c r="D6" s="647"/>
      <c r="E6" s="666" t="str">
        <f>IF(E7="","",IF(E7&gt;G7,"○",IF(E7&lt;G7,"●",IF(E7=G7,"△"))))</f>
        <v>●</v>
      </c>
      <c r="F6" s="667"/>
      <c r="G6" s="647"/>
      <c r="H6" s="668"/>
      <c r="I6" s="669"/>
      <c r="J6" s="670"/>
      <c r="K6" s="666" t="str">
        <f>IF(K7="","",IF(K7&gt;M7,"○",IF(K7&lt;M7,"●",IF(K7=M7,"△"))))</f>
        <v>●</v>
      </c>
      <c r="L6" s="667"/>
      <c r="M6" s="647"/>
      <c r="N6" s="666" t="str">
        <f>IF(N7="","",IF(N7&gt;P7,"○",IF(N7&lt;P7,"●",IF(N7=P7,"△"))))</f>
        <v>●</v>
      </c>
      <c r="O6" s="667"/>
      <c r="P6" s="647"/>
      <c r="Q6" s="647">
        <f>COUNTIF(B6:P6,"○")</f>
        <v>0</v>
      </c>
      <c r="R6" s="639">
        <f>COUNTIF(B6:P6,"●")</f>
        <v>4</v>
      </c>
      <c r="S6" s="639">
        <f>COUNTIF(B6:P6,"△")</f>
        <v>0</v>
      </c>
      <c r="T6" s="641">
        <f>(Q6*3)+(S6*1)</f>
        <v>0</v>
      </c>
      <c r="U6" s="643">
        <f>SUM(B7,E7,H7,K7,N7)</f>
        <v>1</v>
      </c>
      <c r="V6" s="643">
        <f>SUM(D7,G7,J7,M7,P7)</f>
        <v>26</v>
      </c>
      <c r="W6" s="644">
        <f>U6-V6</f>
        <v>-25</v>
      </c>
      <c r="X6" s="646">
        <v>5</v>
      </c>
      <c r="Z6" s="634">
        <f>RANK(T6,$T$2:$T$11)</f>
        <v>5</v>
      </c>
      <c r="AA6" s="634">
        <f>RANK(W6,$W$2:$W$11)</f>
        <v>5</v>
      </c>
    </row>
    <row r="7" spans="1:27" ht="18" customHeight="1">
      <c r="A7" s="640"/>
      <c r="B7" s="299">
        <f>J3</f>
        <v>1</v>
      </c>
      <c r="C7" s="298" t="s">
        <v>412</v>
      </c>
      <c r="D7" s="297">
        <f>H3</f>
        <v>2</v>
      </c>
      <c r="E7" s="299">
        <f>J5</f>
        <v>0</v>
      </c>
      <c r="F7" s="298" t="s">
        <v>412</v>
      </c>
      <c r="G7" s="297">
        <f>H5</f>
        <v>7</v>
      </c>
      <c r="H7" s="671"/>
      <c r="I7" s="672"/>
      <c r="J7" s="673"/>
      <c r="K7" s="298">
        <f>IF('予選リーグ日程'!D$5="","",'予選リーグ日程'!D$5)</f>
        <v>0</v>
      </c>
      <c r="L7" s="298" t="s">
        <v>412</v>
      </c>
      <c r="M7" s="297">
        <f>IF('予選リーグ日程'!F$5="","",'予選リーグ日程'!F$5)</f>
        <v>13</v>
      </c>
      <c r="N7" s="298">
        <f>IF('予選リーグ日程'!F$7="","",'予選リーグ日程'!F$7)</f>
        <v>0</v>
      </c>
      <c r="O7" s="298" t="s">
        <v>412</v>
      </c>
      <c r="P7" s="297">
        <f>IF('予選リーグ日程'!D$7="","",'予選リーグ日程'!D$7)</f>
        <v>4</v>
      </c>
      <c r="Q7" s="648"/>
      <c r="R7" s="640"/>
      <c r="S7" s="640"/>
      <c r="T7" s="642"/>
      <c r="U7" s="643"/>
      <c r="V7" s="643"/>
      <c r="W7" s="645"/>
      <c r="X7" s="646"/>
      <c r="Z7" s="634"/>
      <c r="AA7" s="634"/>
    </row>
    <row r="8" spans="1:27" ht="18" customHeight="1">
      <c r="A8" s="680" t="str">
        <f>'予選組合せ'!C30</f>
        <v>津久見</v>
      </c>
      <c r="B8" s="666" t="str">
        <f>IF(B9="","",IF(B9&gt;D9,"○",IF(B9&lt;D9,"●",IF(B9=D9,"△"))))</f>
        <v>○</v>
      </c>
      <c r="C8" s="667"/>
      <c r="D8" s="647"/>
      <c r="E8" s="666" t="str">
        <f>IF(E9="","",IF(E9&gt;G9,"○",IF(E9&lt;G9,"●",IF(E9=G9,"△"))))</f>
        <v>●</v>
      </c>
      <c r="F8" s="667"/>
      <c r="G8" s="647"/>
      <c r="H8" s="666" t="str">
        <f>IF(H9="","",IF(H9&gt;J9,"○",IF(H9&lt;J9,"●",IF(H9=J9,"△"))))</f>
        <v>○</v>
      </c>
      <c r="I8" s="667"/>
      <c r="J8" s="647"/>
      <c r="K8" s="668"/>
      <c r="L8" s="669"/>
      <c r="M8" s="670"/>
      <c r="N8" s="666" t="str">
        <f>IF(N9="","",IF(N9&gt;P9,"○",IF(N9&lt;P9,"●",IF(N9=P9,"△"))))</f>
        <v>○</v>
      </c>
      <c r="O8" s="667"/>
      <c r="P8" s="647"/>
      <c r="Q8" s="647">
        <f>COUNTIF(B8:P8,"○")</f>
        <v>3</v>
      </c>
      <c r="R8" s="639">
        <f>COUNTIF(B8:P8,"●")</f>
        <v>1</v>
      </c>
      <c r="S8" s="639">
        <f>COUNTIF(B8:P8,"△")</f>
        <v>0</v>
      </c>
      <c r="T8" s="641">
        <f>(Q8*3)+(S8*1)</f>
        <v>9</v>
      </c>
      <c r="U8" s="643">
        <f>SUM(B9,E9,H9,K9,N9)</f>
        <v>28</v>
      </c>
      <c r="V8" s="643">
        <f>SUM(D9,G9,J9,M9,P9)</f>
        <v>4</v>
      </c>
      <c r="W8" s="644">
        <f>U8-V8</f>
        <v>24</v>
      </c>
      <c r="X8" s="663">
        <v>2</v>
      </c>
      <c r="Z8" s="634">
        <f>RANK(T8,$T$2:$T$11)</f>
        <v>2</v>
      </c>
      <c r="AA8" s="634">
        <f>RANK(W8,$W$2:$W$11)</f>
        <v>1</v>
      </c>
    </row>
    <row r="9" spans="1:27" ht="18" customHeight="1">
      <c r="A9" s="681"/>
      <c r="B9" s="299">
        <f>M3</f>
        <v>5</v>
      </c>
      <c r="C9" s="298" t="s">
        <v>412</v>
      </c>
      <c r="D9" s="297">
        <f>K3</f>
        <v>0</v>
      </c>
      <c r="E9" s="299">
        <f>M5</f>
        <v>1</v>
      </c>
      <c r="F9" s="298" t="s">
        <v>412</v>
      </c>
      <c r="G9" s="297">
        <f>K5</f>
        <v>4</v>
      </c>
      <c r="H9" s="299">
        <f>M7</f>
        <v>13</v>
      </c>
      <c r="I9" s="298" t="s">
        <v>412</v>
      </c>
      <c r="J9" s="297">
        <f>K7</f>
        <v>0</v>
      </c>
      <c r="K9" s="671"/>
      <c r="L9" s="672"/>
      <c r="M9" s="673"/>
      <c r="N9" s="298">
        <f>IF('予選リーグ日程'!D$13="","",'予選リーグ日程'!D$13)</f>
        <v>9</v>
      </c>
      <c r="O9" s="298" t="s">
        <v>412</v>
      </c>
      <c r="P9" s="297">
        <f>IF('予選リーグ日程'!F$13="","",'予選リーグ日程'!F$13)</f>
        <v>0</v>
      </c>
      <c r="Q9" s="648"/>
      <c r="R9" s="640"/>
      <c r="S9" s="640"/>
      <c r="T9" s="642"/>
      <c r="U9" s="643"/>
      <c r="V9" s="643"/>
      <c r="W9" s="645"/>
      <c r="X9" s="663"/>
      <c r="Z9" s="634"/>
      <c r="AA9" s="634"/>
    </row>
    <row r="10" spans="1:27" ht="18" customHeight="1">
      <c r="A10" s="639" t="str">
        <f>'予選組合せ'!C32</f>
        <v>木　立</v>
      </c>
      <c r="B10" s="666" t="str">
        <f>IF(B11="","",IF(B11&gt;D11,"○",IF(B11&lt;D11,"●",IF(B11=D11,"△"))))</f>
        <v>●</v>
      </c>
      <c r="C10" s="667"/>
      <c r="D10" s="647"/>
      <c r="E10" s="666" t="str">
        <f>IF(E11="","",IF(E11&gt;G11,"○",IF(E11&lt;G11,"●",IF(E11=G11,"△"))))</f>
        <v>●</v>
      </c>
      <c r="F10" s="667"/>
      <c r="G10" s="647"/>
      <c r="H10" s="666" t="str">
        <f>IF(H11="","",IF(H11&gt;J11,"○",IF(H11&lt;J11,"●",IF(H11=J11,"△"))))</f>
        <v>○</v>
      </c>
      <c r="I10" s="667"/>
      <c r="J10" s="647"/>
      <c r="K10" s="666" t="str">
        <f>IF(K11="","",IF(K11&gt;M11,"○",IF(K11&lt;M11,"●",IF(K11=M11,"△"))))</f>
        <v>●</v>
      </c>
      <c r="L10" s="667"/>
      <c r="M10" s="647"/>
      <c r="N10" s="668"/>
      <c r="O10" s="669"/>
      <c r="P10" s="670"/>
      <c r="Q10" s="647">
        <f>COUNTIF(B10:P10,"○")</f>
        <v>1</v>
      </c>
      <c r="R10" s="639">
        <f>COUNTIF(B10:P10,"●")</f>
        <v>3</v>
      </c>
      <c r="S10" s="639">
        <f>COUNTIF(B10:P10,"△")</f>
        <v>0</v>
      </c>
      <c r="T10" s="641">
        <f>(Q10*3)+(S10*1)</f>
        <v>3</v>
      </c>
      <c r="U10" s="643">
        <f>SUM(B11,E11,H11,K11,N11)</f>
        <v>4</v>
      </c>
      <c r="V10" s="643">
        <f>SUM(D11,G11,J11,M11,P11)</f>
        <v>21</v>
      </c>
      <c r="W10" s="644">
        <f>U10-V10</f>
        <v>-17</v>
      </c>
      <c r="X10" s="646">
        <v>4</v>
      </c>
      <c r="Z10" s="634">
        <f>RANK(T10,$T$2:$T$11)</f>
        <v>4</v>
      </c>
      <c r="AA10" s="634">
        <f>RANK(W10,$W$2:$W$11)</f>
        <v>4</v>
      </c>
    </row>
    <row r="11" spans="1:27" ht="18" customHeight="1">
      <c r="A11" s="640"/>
      <c r="B11" s="299">
        <f>P3</f>
        <v>0</v>
      </c>
      <c r="C11" s="298" t="s">
        <v>412</v>
      </c>
      <c r="D11" s="297">
        <f>N3</f>
        <v>1</v>
      </c>
      <c r="E11" s="298">
        <f>P5</f>
        <v>0</v>
      </c>
      <c r="F11" s="298" t="s">
        <v>412</v>
      </c>
      <c r="G11" s="297">
        <f>N5</f>
        <v>11</v>
      </c>
      <c r="H11" s="299">
        <f>P7</f>
        <v>4</v>
      </c>
      <c r="I11" s="298" t="s">
        <v>412</v>
      </c>
      <c r="J11" s="297">
        <f>N7</f>
        <v>0</v>
      </c>
      <c r="K11" s="299">
        <f>P9</f>
        <v>0</v>
      </c>
      <c r="L11" s="298" t="s">
        <v>412</v>
      </c>
      <c r="M11" s="297">
        <f>N9</f>
        <v>9</v>
      </c>
      <c r="N11" s="671"/>
      <c r="O11" s="672"/>
      <c r="P11" s="673"/>
      <c r="Q11" s="648"/>
      <c r="R11" s="640"/>
      <c r="S11" s="640"/>
      <c r="T11" s="642"/>
      <c r="U11" s="643"/>
      <c r="V11" s="643"/>
      <c r="W11" s="645"/>
      <c r="X11" s="646"/>
      <c r="Z11" s="634"/>
      <c r="AA11" s="634"/>
    </row>
    <row r="12" spans="1:24" s="288" customFormat="1" ht="18" customHeight="1">
      <c r="A12" s="302"/>
      <c r="B12" s="302"/>
      <c r="C12" s="302"/>
      <c r="D12" s="302"/>
      <c r="E12" s="302"/>
      <c r="F12" s="302"/>
      <c r="G12" s="302"/>
      <c r="H12" s="302"/>
      <c r="I12" s="302"/>
      <c r="J12" s="302"/>
      <c r="K12" s="302"/>
      <c r="L12" s="302"/>
      <c r="M12" s="302"/>
      <c r="N12" s="302"/>
      <c r="O12" s="302"/>
      <c r="P12" s="302"/>
      <c r="Q12" s="302"/>
      <c r="R12" s="302"/>
      <c r="S12" s="302"/>
      <c r="T12" s="302"/>
      <c r="U12" s="302"/>
      <c r="V12" s="302"/>
      <c r="W12" s="303"/>
      <c r="X12" s="302"/>
    </row>
    <row r="13" spans="1:27" ht="18" customHeight="1">
      <c r="A13" s="301" t="s">
        <v>437</v>
      </c>
      <c r="B13" s="677" t="str">
        <f>IF(A14="","",A14)</f>
        <v>森　岡</v>
      </c>
      <c r="C13" s="677"/>
      <c r="D13" s="677"/>
      <c r="E13" s="677" t="str">
        <f>IF(A16="","",A16)</f>
        <v>はやぶさ</v>
      </c>
      <c r="F13" s="677"/>
      <c r="G13" s="677"/>
      <c r="H13" s="677" t="str">
        <f>IF(A18="","",A18)</f>
        <v>春　日</v>
      </c>
      <c r="I13" s="677"/>
      <c r="J13" s="677"/>
      <c r="K13" s="677" t="str">
        <f>IF(A20="","",A20)</f>
        <v>きつき</v>
      </c>
      <c r="L13" s="677"/>
      <c r="M13" s="677"/>
      <c r="N13" s="677" t="str">
        <f>IF(A22="","",A22)</f>
        <v>挾　間</v>
      </c>
      <c r="O13" s="677"/>
      <c r="P13" s="677"/>
      <c r="Q13" s="300" t="s">
        <v>422</v>
      </c>
      <c r="R13" s="289" t="s">
        <v>421</v>
      </c>
      <c r="S13" s="289" t="s">
        <v>420</v>
      </c>
      <c r="T13" s="290" t="s">
        <v>419</v>
      </c>
      <c r="U13" s="290" t="s">
        <v>418</v>
      </c>
      <c r="V13" s="290" t="s">
        <v>417</v>
      </c>
      <c r="W13" s="290" t="s">
        <v>416</v>
      </c>
      <c r="X13" s="289" t="s">
        <v>415</v>
      </c>
      <c r="Z13" s="287" t="s">
        <v>414</v>
      </c>
      <c r="AA13" s="287" t="s">
        <v>413</v>
      </c>
    </row>
    <row r="14" spans="1:27" ht="18" customHeight="1">
      <c r="A14" s="639" t="str">
        <f>'予選組合せ'!D24</f>
        <v>森　岡</v>
      </c>
      <c r="B14" s="668"/>
      <c r="C14" s="669"/>
      <c r="D14" s="670"/>
      <c r="E14" s="666" t="str">
        <f>IF(E15="","",IF(E15&gt;G15,"○",IF(E15&lt;G15,"●",IF(E15=G15,"△"))))</f>
        <v>●</v>
      </c>
      <c r="F14" s="667"/>
      <c r="G14" s="647"/>
      <c r="H14" s="666" t="str">
        <f>IF(H15="","",IF(H15&gt;J15,"○",IF(H15&lt;J15,"●",IF(H15=J15,"△"))))</f>
        <v>○</v>
      </c>
      <c r="I14" s="667"/>
      <c r="J14" s="647"/>
      <c r="K14" s="666" t="str">
        <f>IF(K15="","",IF(K15&gt;M15,"○",IF(K15&lt;M15,"●",IF(K15=M15,"△"))))</f>
        <v>●</v>
      </c>
      <c r="L14" s="667"/>
      <c r="M14" s="647"/>
      <c r="N14" s="666" t="str">
        <f>IF(N15="","",IF(N15&gt;P15,"○",IF(N15&lt;P15,"●",IF(N15=P15,"△"))))</f>
        <v>●</v>
      </c>
      <c r="O14" s="667"/>
      <c r="P14" s="667"/>
      <c r="Q14" s="639">
        <f>COUNTIF(B14:P14,"○")</f>
        <v>1</v>
      </c>
      <c r="R14" s="639">
        <f>COUNTIF(B14:P14,"●")</f>
        <v>3</v>
      </c>
      <c r="S14" s="639">
        <f>COUNTIF(B14:P14,"△")</f>
        <v>0</v>
      </c>
      <c r="T14" s="641">
        <f>(Q14*3)+(S14*1)</f>
        <v>3</v>
      </c>
      <c r="U14" s="643">
        <f>SUM(B15,E15,H15,K15,N15)</f>
        <v>7</v>
      </c>
      <c r="V14" s="643">
        <f>SUM(D15,G15,J15,M15,P15)</f>
        <v>31</v>
      </c>
      <c r="W14" s="644">
        <f>U14-V14</f>
        <v>-24</v>
      </c>
      <c r="X14" s="646">
        <v>4</v>
      </c>
      <c r="Z14" s="634">
        <f>RANK(T14,$T$14:$T$23)</f>
        <v>4</v>
      </c>
      <c r="AA14" s="634">
        <f>RANK(W14,$W$14:$W$23)</f>
        <v>5</v>
      </c>
    </row>
    <row r="15" spans="1:27" ht="18" customHeight="1">
      <c r="A15" s="640"/>
      <c r="B15" s="671"/>
      <c r="C15" s="672"/>
      <c r="D15" s="673"/>
      <c r="E15" s="298">
        <f>IF('予選リーグ日程'!L$6="","",'予選リーグ日程'!L$6)</f>
        <v>0</v>
      </c>
      <c r="F15" s="298" t="s">
        <v>412</v>
      </c>
      <c r="G15" s="297">
        <f>IF('予選リーグ日程'!J$6="","",'予選リーグ日程'!J$6)</f>
        <v>9</v>
      </c>
      <c r="H15" s="298">
        <f>IF('予選リーグ日程'!L$14="","",'予選リーグ日程'!L$14)</f>
        <v>4</v>
      </c>
      <c r="I15" s="298" t="s">
        <v>412</v>
      </c>
      <c r="J15" s="297">
        <f>IF('予選リーグ日程'!J$14="","",'予選リーグ日程'!J$14)</f>
        <v>2</v>
      </c>
      <c r="K15" s="298">
        <f>IF('予選リーグ日程'!L$11="","",'予選リーグ日程'!L$11)</f>
        <v>0</v>
      </c>
      <c r="L15" s="298" t="s">
        <v>412</v>
      </c>
      <c r="M15" s="297">
        <f>IF('予選リーグ日程'!J$11="","",'予選リーグ日程'!J$11)</f>
        <v>8</v>
      </c>
      <c r="N15" s="298">
        <f>IF('予選リーグ日程'!J$9="","",'予選リーグ日程'!J$9)</f>
        <v>3</v>
      </c>
      <c r="O15" s="298" t="s">
        <v>412</v>
      </c>
      <c r="P15" s="298">
        <f>IF('予選リーグ日程'!L$9="","",'予選リーグ日程'!L$9)</f>
        <v>12</v>
      </c>
      <c r="Q15" s="640"/>
      <c r="R15" s="640"/>
      <c r="S15" s="640"/>
      <c r="T15" s="642"/>
      <c r="U15" s="643"/>
      <c r="V15" s="643"/>
      <c r="W15" s="645"/>
      <c r="X15" s="646"/>
      <c r="Z15" s="634"/>
      <c r="AA15" s="634"/>
    </row>
    <row r="16" spans="1:27" ht="18" customHeight="1">
      <c r="A16" s="678" t="str">
        <f>'予選組合せ'!D26</f>
        <v>はやぶさ</v>
      </c>
      <c r="B16" s="666" t="str">
        <f>IF(B17="","",IF(B17&gt;D17,"○",IF(B17&lt;D17,"●",IF(B17=D17,"△"))))</f>
        <v>○</v>
      </c>
      <c r="C16" s="667"/>
      <c r="D16" s="647"/>
      <c r="E16" s="668"/>
      <c r="F16" s="669"/>
      <c r="G16" s="670"/>
      <c r="H16" s="666" t="str">
        <f>IF(H17="","",IF(H17&gt;J17,"○",IF(H17&lt;J17,"●",IF(H17=J17,"△"))))</f>
        <v>○</v>
      </c>
      <c r="I16" s="667"/>
      <c r="J16" s="647"/>
      <c r="K16" s="666" t="str">
        <f>IF(K17="","",IF(K17&gt;M17,"○",IF(K17&lt;M17,"●",IF(K17=M17,"△"))))</f>
        <v>○</v>
      </c>
      <c r="L16" s="667"/>
      <c r="M16" s="647"/>
      <c r="N16" s="666" t="str">
        <f>IF(N17="","",IF(N17&gt;P17,"○",IF(N17&lt;P17,"●",IF(N17=P17,"△"))))</f>
        <v>△</v>
      </c>
      <c r="O16" s="667"/>
      <c r="P16" s="647"/>
      <c r="Q16" s="647">
        <f>COUNTIF(B16:P16,"○")</f>
        <v>3</v>
      </c>
      <c r="R16" s="639">
        <f>COUNTIF(B16:P16,"●")</f>
        <v>0</v>
      </c>
      <c r="S16" s="639">
        <f>COUNTIF(B16:P16,"△")</f>
        <v>1</v>
      </c>
      <c r="T16" s="641">
        <f>(Q16*3)+(S16*1)</f>
        <v>10</v>
      </c>
      <c r="U16" s="643">
        <f>SUM(B17,E17,H17,K17,N17)</f>
        <v>17</v>
      </c>
      <c r="V16" s="643">
        <f>SUM(D17,G17,J17,M17,P17)</f>
        <v>5</v>
      </c>
      <c r="W16" s="644">
        <f>U16-V16</f>
        <v>12</v>
      </c>
      <c r="X16" s="659">
        <v>1</v>
      </c>
      <c r="Z16" s="634">
        <f>RANK(T16,$T$14:$T$23)</f>
        <v>1</v>
      </c>
      <c r="AA16" s="634">
        <f>RANK(W16,$W$14:$W$23)</f>
        <v>2</v>
      </c>
    </row>
    <row r="17" spans="1:27" ht="18" customHeight="1">
      <c r="A17" s="679"/>
      <c r="B17" s="299">
        <f>G15</f>
        <v>9</v>
      </c>
      <c r="C17" s="298" t="s">
        <v>412</v>
      </c>
      <c r="D17" s="297">
        <f>E15</f>
        <v>0</v>
      </c>
      <c r="E17" s="671"/>
      <c r="F17" s="672"/>
      <c r="G17" s="673"/>
      <c r="H17" s="298">
        <f>IF('予選リーグ日程'!L$12="","",'予選リーグ日程'!L$12)</f>
        <v>3</v>
      </c>
      <c r="I17" s="298" t="s">
        <v>412</v>
      </c>
      <c r="J17" s="297">
        <f>IF('予選リーグ日程'!J$12="","",'予選リーグ日程'!J$12)</f>
        <v>1</v>
      </c>
      <c r="K17" s="298">
        <f>IF('予選リーグ日程'!L$8="","",'予選リーグ日程'!L$8)</f>
        <v>3</v>
      </c>
      <c r="L17" s="298" t="s">
        <v>412</v>
      </c>
      <c r="M17" s="297">
        <f>IF('予選リーグ日程'!J$8="","",'予選リーグ日程'!J$8)</f>
        <v>2</v>
      </c>
      <c r="N17" s="298">
        <f>IF('予選リーグ日程'!J$10="","",'予選リーグ日程'!J$10)</f>
        <v>2</v>
      </c>
      <c r="O17" s="298" t="s">
        <v>412</v>
      </c>
      <c r="P17" s="297">
        <f>IF('予選リーグ日程'!L$10="","",'予選リーグ日程'!L$10)</f>
        <v>2</v>
      </c>
      <c r="Q17" s="648"/>
      <c r="R17" s="640"/>
      <c r="S17" s="640"/>
      <c r="T17" s="642"/>
      <c r="U17" s="643"/>
      <c r="V17" s="643"/>
      <c r="W17" s="645"/>
      <c r="X17" s="659"/>
      <c r="Z17" s="634"/>
      <c r="AA17" s="634"/>
    </row>
    <row r="18" spans="1:27" ht="18" customHeight="1">
      <c r="A18" s="639" t="str">
        <f>'予選組合せ'!D28</f>
        <v>春　日</v>
      </c>
      <c r="B18" s="666" t="str">
        <f>IF(B19="","",IF(B19&gt;D19,"○",IF(B19&lt;D19,"●",IF(B19=D19,"△"))))</f>
        <v>●</v>
      </c>
      <c r="C18" s="667"/>
      <c r="D18" s="647"/>
      <c r="E18" s="666" t="str">
        <f>IF(E19="","",IF(E19&gt;G19,"○",IF(E19&lt;G19,"●",IF(E19=G19,"△"))))</f>
        <v>●</v>
      </c>
      <c r="F18" s="667"/>
      <c r="G18" s="647"/>
      <c r="H18" s="668"/>
      <c r="I18" s="669"/>
      <c r="J18" s="670"/>
      <c r="K18" s="666" t="str">
        <f>IF(K19="","",IF(K19&gt;M19,"○",IF(K19&lt;M19,"●",IF(K19=M19,"△"))))</f>
        <v>●</v>
      </c>
      <c r="L18" s="667"/>
      <c r="M18" s="647"/>
      <c r="N18" s="666" t="str">
        <f>IF(N19="","",IF(N19&gt;P19,"○",IF(N19&lt;P19,"●",IF(N19=P19,"△"))))</f>
        <v>●</v>
      </c>
      <c r="O18" s="667"/>
      <c r="P18" s="647"/>
      <c r="Q18" s="647">
        <f>COUNTIF(B18:P18,"○")</f>
        <v>0</v>
      </c>
      <c r="R18" s="639">
        <f>COUNTIF(B18:P18,"●")</f>
        <v>4</v>
      </c>
      <c r="S18" s="639">
        <f>COUNTIF(B18:P18,"△")</f>
        <v>0</v>
      </c>
      <c r="T18" s="641">
        <f>(Q18*3)+(S18*1)</f>
        <v>0</v>
      </c>
      <c r="U18" s="643">
        <f>SUM(B19,E19,H19,K19,N19)</f>
        <v>5</v>
      </c>
      <c r="V18" s="643">
        <f>SUM(D19,G19,J19,M19,P19)</f>
        <v>18</v>
      </c>
      <c r="W18" s="644">
        <f>U18-V18</f>
        <v>-13</v>
      </c>
      <c r="X18" s="646">
        <v>5</v>
      </c>
      <c r="Z18" s="634">
        <f>RANK(T18,$T$14:$T$23)</f>
        <v>5</v>
      </c>
      <c r="AA18" s="634">
        <f>RANK(W18,$W$14:$W$23)</f>
        <v>4</v>
      </c>
    </row>
    <row r="19" spans="1:27" ht="18" customHeight="1">
      <c r="A19" s="640"/>
      <c r="B19" s="299">
        <f>J15</f>
        <v>2</v>
      </c>
      <c r="C19" s="298" t="s">
        <v>412</v>
      </c>
      <c r="D19" s="297">
        <f>H15</f>
        <v>4</v>
      </c>
      <c r="E19" s="299">
        <f>J17</f>
        <v>1</v>
      </c>
      <c r="F19" s="298" t="s">
        <v>412</v>
      </c>
      <c r="G19" s="297">
        <f>H17</f>
        <v>3</v>
      </c>
      <c r="H19" s="671"/>
      <c r="I19" s="672"/>
      <c r="J19" s="673"/>
      <c r="K19" s="298">
        <f>IF('予選リーグ日程'!J$5="","",'予選リーグ日程'!J$5)</f>
        <v>1</v>
      </c>
      <c r="L19" s="298" t="s">
        <v>412</v>
      </c>
      <c r="M19" s="297">
        <f>IF('予選リーグ日程'!L$5="","",'予選リーグ日程'!L$5)</f>
        <v>7</v>
      </c>
      <c r="N19" s="298">
        <f>IF('予選リーグ日程'!L$7="","",'予選リーグ日程'!L$7)</f>
        <v>1</v>
      </c>
      <c r="O19" s="298" t="s">
        <v>412</v>
      </c>
      <c r="P19" s="297">
        <f>IF('予選リーグ日程'!J$7="","",'予選リーグ日程'!J$7)</f>
        <v>4</v>
      </c>
      <c r="Q19" s="648"/>
      <c r="R19" s="640"/>
      <c r="S19" s="640"/>
      <c r="T19" s="642"/>
      <c r="U19" s="643"/>
      <c r="V19" s="643"/>
      <c r="W19" s="645"/>
      <c r="X19" s="646"/>
      <c r="Z19" s="634"/>
      <c r="AA19" s="634"/>
    </row>
    <row r="20" spans="1:27" ht="18" customHeight="1">
      <c r="A20" s="680" t="str">
        <f>'予選組合せ'!D30</f>
        <v>きつき</v>
      </c>
      <c r="B20" s="666" t="str">
        <f>IF(B21="","",IF(B21&gt;D21,"○",IF(B21&lt;D21,"●",IF(B21=D21,"△"))))</f>
        <v>○</v>
      </c>
      <c r="C20" s="667"/>
      <c r="D20" s="647"/>
      <c r="E20" s="666" t="str">
        <f>IF(E21="","",IF(E21&gt;G21,"○",IF(E21&lt;G21,"●",IF(E21=G21,"△"))))</f>
        <v>●</v>
      </c>
      <c r="F20" s="667"/>
      <c r="G20" s="647"/>
      <c r="H20" s="666" t="str">
        <f>IF(H21="","",IF(H21&gt;J21,"○",IF(H21&lt;J21,"●",IF(H21=J21,"△"))))</f>
        <v>○</v>
      </c>
      <c r="I20" s="667"/>
      <c r="J20" s="647"/>
      <c r="K20" s="668"/>
      <c r="L20" s="669"/>
      <c r="M20" s="670"/>
      <c r="N20" s="666" t="str">
        <f>IF(N21="","",IF(N21&gt;P21,"○",IF(N21&lt;P21,"●",IF(N21=P21,"△"))))</f>
        <v>○</v>
      </c>
      <c r="O20" s="667"/>
      <c r="P20" s="647"/>
      <c r="Q20" s="647">
        <f>COUNTIF(B20:P20,"○")</f>
        <v>3</v>
      </c>
      <c r="R20" s="639">
        <f>COUNTIF(B20:P20,"●")</f>
        <v>1</v>
      </c>
      <c r="S20" s="639">
        <f>COUNTIF(B20:P20,"△")</f>
        <v>0</v>
      </c>
      <c r="T20" s="641">
        <f>(Q20*3)+(S20*1)</f>
        <v>9</v>
      </c>
      <c r="U20" s="643">
        <f>SUM(B21,E21,H21,K21,N21)</f>
        <v>21</v>
      </c>
      <c r="V20" s="643">
        <f>SUM(D21,G21,J21,M21,P21)</f>
        <v>5</v>
      </c>
      <c r="W20" s="644">
        <f>U20-V20</f>
        <v>16</v>
      </c>
      <c r="X20" s="663">
        <v>2</v>
      </c>
      <c r="Z20" s="634">
        <f>RANK(T20,$T$14:$T$23)</f>
        <v>2</v>
      </c>
      <c r="AA20" s="634">
        <f>RANK(W20,$W$14:$W$23)</f>
        <v>1</v>
      </c>
    </row>
    <row r="21" spans="1:27" ht="18" customHeight="1">
      <c r="A21" s="681"/>
      <c r="B21" s="299">
        <f>M15</f>
        <v>8</v>
      </c>
      <c r="C21" s="298" t="s">
        <v>412</v>
      </c>
      <c r="D21" s="297">
        <f>K15</f>
        <v>0</v>
      </c>
      <c r="E21" s="299">
        <f>M17</f>
        <v>2</v>
      </c>
      <c r="F21" s="298" t="s">
        <v>412</v>
      </c>
      <c r="G21" s="297">
        <f>K17</f>
        <v>3</v>
      </c>
      <c r="H21" s="299">
        <f>M19</f>
        <v>7</v>
      </c>
      <c r="I21" s="298" t="s">
        <v>412</v>
      </c>
      <c r="J21" s="297">
        <f>K19</f>
        <v>1</v>
      </c>
      <c r="K21" s="671"/>
      <c r="L21" s="672"/>
      <c r="M21" s="673"/>
      <c r="N21" s="298">
        <f>IF('予選リーグ日程'!J$13="","",'予選リーグ日程'!J$13)</f>
        <v>4</v>
      </c>
      <c r="O21" s="298" t="s">
        <v>412</v>
      </c>
      <c r="P21" s="297">
        <f>IF('予選リーグ日程'!L$13="","",'予選リーグ日程'!L$13)</f>
        <v>1</v>
      </c>
      <c r="Q21" s="648"/>
      <c r="R21" s="640"/>
      <c r="S21" s="640"/>
      <c r="T21" s="642"/>
      <c r="U21" s="643"/>
      <c r="V21" s="643"/>
      <c r="W21" s="645"/>
      <c r="X21" s="663"/>
      <c r="Z21" s="634"/>
      <c r="AA21" s="634"/>
    </row>
    <row r="22" spans="1:27" ht="18" customHeight="1">
      <c r="A22" s="639" t="str">
        <f>'予選組合せ'!D32</f>
        <v>挾　間</v>
      </c>
      <c r="B22" s="666" t="str">
        <f>IF(B23="","",IF(B23&gt;D23,"○",IF(B23&lt;D23,"●",IF(B23=D23,"△"))))</f>
        <v>○</v>
      </c>
      <c r="C22" s="667"/>
      <c r="D22" s="647"/>
      <c r="E22" s="666" t="str">
        <f>IF(E23="","",IF(E23&gt;G23,"○",IF(E23&lt;G23,"●",IF(E23=G23,"△"))))</f>
        <v>△</v>
      </c>
      <c r="F22" s="667"/>
      <c r="G22" s="647"/>
      <c r="H22" s="666" t="str">
        <f>IF(H23="","",IF(H23&gt;J23,"○",IF(H23&lt;J23,"●",IF(H23=J23,"△"))))</f>
        <v>○</v>
      </c>
      <c r="I22" s="667"/>
      <c r="J22" s="647"/>
      <c r="K22" s="666" t="str">
        <f>IF(K23="","",IF(K23&gt;M23,"○",IF(K23&lt;M23,"●",IF(K23=M23,"△"))))</f>
        <v>●</v>
      </c>
      <c r="L22" s="667"/>
      <c r="M22" s="647"/>
      <c r="N22" s="668"/>
      <c r="O22" s="669"/>
      <c r="P22" s="670"/>
      <c r="Q22" s="647">
        <f>COUNTIF(B22:P22,"○")</f>
        <v>2</v>
      </c>
      <c r="R22" s="639">
        <f>COUNTIF(B22:P22,"●")</f>
        <v>1</v>
      </c>
      <c r="S22" s="639">
        <f>COUNTIF(B22:P22,"△")</f>
        <v>1</v>
      </c>
      <c r="T22" s="641">
        <f>(Q22*3)+(S22*1)</f>
        <v>7</v>
      </c>
      <c r="U22" s="643">
        <f>SUM(B23,E23,H23,K23,N23)</f>
        <v>19</v>
      </c>
      <c r="V22" s="643">
        <f>SUM(D23,G23,J23,M23,P23)</f>
        <v>10</v>
      </c>
      <c r="W22" s="644">
        <f>U22-V22</f>
        <v>9</v>
      </c>
      <c r="X22" s="646">
        <v>3</v>
      </c>
      <c r="Z22" s="634">
        <f>RANK(T22,$T$14:$T$23)</f>
        <v>3</v>
      </c>
      <c r="AA22" s="634">
        <f>RANK(W22,$W$14:$W$23)</f>
        <v>3</v>
      </c>
    </row>
    <row r="23" spans="1:27" ht="18" customHeight="1">
      <c r="A23" s="640"/>
      <c r="B23" s="299">
        <f>P15</f>
        <v>12</v>
      </c>
      <c r="C23" s="298" t="s">
        <v>412</v>
      </c>
      <c r="D23" s="297">
        <f>N15</f>
        <v>3</v>
      </c>
      <c r="E23" s="298">
        <f>P17</f>
        <v>2</v>
      </c>
      <c r="F23" s="298" t="s">
        <v>412</v>
      </c>
      <c r="G23" s="297">
        <f>N17</f>
        <v>2</v>
      </c>
      <c r="H23" s="299">
        <f>P19</f>
        <v>4</v>
      </c>
      <c r="I23" s="298" t="s">
        <v>412</v>
      </c>
      <c r="J23" s="297">
        <f>N19</f>
        <v>1</v>
      </c>
      <c r="K23" s="299">
        <f>P21</f>
        <v>1</v>
      </c>
      <c r="L23" s="298" t="s">
        <v>412</v>
      </c>
      <c r="M23" s="297">
        <f>N21</f>
        <v>4</v>
      </c>
      <c r="N23" s="671"/>
      <c r="O23" s="672"/>
      <c r="P23" s="673"/>
      <c r="Q23" s="648"/>
      <c r="R23" s="640"/>
      <c r="S23" s="640"/>
      <c r="T23" s="642"/>
      <c r="U23" s="643"/>
      <c r="V23" s="643"/>
      <c r="W23" s="645"/>
      <c r="X23" s="646"/>
      <c r="Z23" s="634"/>
      <c r="AA23" s="634"/>
    </row>
    <row r="24" spans="1:19" ht="18" customHeight="1">
      <c r="A24" s="288"/>
      <c r="B24" s="288"/>
      <c r="C24" s="288"/>
      <c r="D24" s="288"/>
      <c r="E24" s="288"/>
      <c r="F24" s="288"/>
      <c r="G24" s="288"/>
      <c r="H24" s="288"/>
      <c r="I24" s="288"/>
      <c r="J24" s="288"/>
      <c r="K24" s="288"/>
      <c r="L24" s="288"/>
      <c r="M24" s="288"/>
      <c r="N24" s="288"/>
      <c r="O24" s="288"/>
      <c r="P24" s="288"/>
      <c r="Q24" s="288"/>
      <c r="R24" s="288"/>
      <c r="S24" s="288"/>
    </row>
    <row r="25" spans="1:27" ht="18" customHeight="1">
      <c r="A25" s="301" t="s">
        <v>436</v>
      </c>
      <c r="B25" s="677" t="str">
        <f>IF(A26="","",A26)</f>
        <v>大　在</v>
      </c>
      <c r="C25" s="677"/>
      <c r="D25" s="677"/>
      <c r="E25" s="677" t="str">
        <f>IF(A28="","",A28)</f>
        <v>庄　内</v>
      </c>
      <c r="F25" s="677"/>
      <c r="G25" s="677"/>
      <c r="H25" s="677" t="str">
        <f>IF(A30="","",A30)</f>
        <v>明　治</v>
      </c>
      <c r="I25" s="677"/>
      <c r="J25" s="677"/>
      <c r="K25" s="677" t="str">
        <f>IF(A32="","",A32)</f>
        <v>ＦＣ大野</v>
      </c>
      <c r="L25" s="677"/>
      <c r="M25" s="677"/>
      <c r="N25" s="635"/>
      <c r="O25" s="635"/>
      <c r="P25" s="635"/>
      <c r="Q25" s="300" t="s">
        <v>422</v>
      </c>
      <c r="R25" s="289" t="s">
        <v>421</v>
      </c>
      <c r="S25" s="289" t="s">
        <v>420</v>
      </c>
      <c r="T25" s="290" t="s">
        <v>419</v>
      </c>
      <c r="U25" s="290" t="s">
        <v>418</v>
      </c>
      <c r="V25" s="290" t="s">
        <v>417</v>
      </c>
      <c r="W25" s="290" t="s">
        <v>416</v>
      </c>
      <c r="X25" s="289" t="s">
        <v>415</v>
      </c>
      <c r="Z25" s="287" t="s">
        <v>414</v>
      </c>
      <c r="AA25" s="287" t="s">
        <v>413</v>
      </c>
    </row>
    <row r="26" spans="1:27" ht="18" customHeight="1">
      <c r="A26" s="675" t="str">
        <f>'予選組合せ'!E24</f>
        <v>大　在</v>
      </c>
      <c r="B26" s="668"/>
      <c r="C26" s="669"/>
      <c r="D26" s="670"/>
      <c r="E26" s="666" t="str">
        <f>IF(E27="","",IF(E27&gt;G27,"○",IF(E27&lt;G27,"●",IF(E27=G27,"△"))))</f>
        <v>○</v>
      </c>
      <c r="F26" s="667"/>
      <c r="G26" s="647"/>
      <c r="H26" s="666" t="str">
        <f>IF(H27="","",IF(H27&gt;J27,"○",IF(H27&lt;J27,"●",IF(H27=J27,"△"))))</f>
        <v>○</v>
      </c>
      <c r="I26" s="667"/>
      <c r="J26" s="647"/>
      <c r="K26" s="666" t="str">
        <f>IF(K27="","",IF(K27&gt;M27,"○",IF(K27&lt;M27,"●",IF(K27=M27,"△"))))</f>
        <v>●</v>
      </c>
      <c r="L26" s="667"/>
      <c r="M26" s="647"/>
      <c r="N26" s="649"/>
      <c r="O26" s="651"/>
      <c r="P26" s="651"/>
      <c r="Q26" s="639">
        <f>COUNTIF(B26:P26,"○")</f>
        <v>2</v>
      </c>
      <c r="R26" s="639">
        <f>COUNTIF(B26:P26,"●")</f>
        <v>1</v>
      </c>
      <c r="S26" s="639">
        <f>COUNTIF(B26:P26,"△")</f>
        <v>0</v>
      </c>
      <c r="T26" s="641">
        <f>(Q26*3)+(S26*1)</f>
        <v>6</v>
      </c>
      <c r="U26" s="643">
        <f>SUM(B27,E27,H27,K27,N27)</f>
        <v>11</v>
      </c>
      <c r="V26" s="643">
        <f>SUM(D27,G27,J27,M27,P27)</f>
        <v>1</v>
      </c>
      <c r="W26" s="644">
        <f>U26-V26</f>
        <v>10</v>
      </c>
      <c r="X26" s="663">
        <v>2</v>
      </c>
      <c r="Z26" s="634">
        <f>RANK(T26,$T$26:$T$35)</f>
        <v>1</v>
      </c>
      <c r="AA26" s="634">
        <f>RANK(W26,$W$26:$W$35)</f>
        <v>2</v>
      </c>
    </row>
    <row r="27" spans="1:27" ht="18" customHeight="1">
      <c r="A27" s="676"/>
      <c r="B27" s="671"/>
      <c r="C27" s="672"/>
      <c r="D27" s="673"/>
      <c r="E27" s="298">
        <f>IF('予選リーグ日程'!R$6="","",'予選リーグ日程'!R$6)</f>
        <v>10</v>
      </c>
      <c r="F27" s="298" t="s">
        <v>412</v>
      </c>
      <c r="G27" s="297">
        <f>IF('予選リーグ日程'!P$6="","",'予選リーグ日程'!P$6)</f>
        <v>0</v>
      </c>
      <c r="H27" s="298">
        <f>IF('予選リーグ日程'!R$9="","",'予選リーグ日程'!R$9)</f>
        <v>1</v>
      </c>
      <c r="I27" s="298" t="s">
        <v>412</v>
      </c>
      <c r="J27" s="297">
        <f>IF('予選リーグ日程'!P$9="","",'予選リーグ日程'!P$9)</f>
        <v>0</v>
      </c>
      <c r="K27" s="298">
        <f>IF('予選リーグ日程'!R$11="","",'予選リーグ日程'!R$11)</f>
        <v>0</v>
      </c>
      <c r="L27" s="298" t="s">
        <v>412</v>
      </c>
      <c r="M27" s="297">
        <f>IF('予選リーグ日程'!P$11="","",'予選リーグ日程'!P$11)</f>
        <v>1</v>
      </c>
      <c r="N27" s="295"/>
      <c r="O27" s="295"/>
      <c r="P27" s="295"/>
      <c r="Q27" s="640"/>
      <c r="R27" s="640"/>
      <c r="S27" s="640"/>
      <c r="T27" s="642"/>
      <c r="U27" s="643"/>
      <c r="V27" s="643"/>
      <c r="W27" s="645"/>
      <c r="X27" s="663"/>
      <c r="Z27" s="634"/>
      <c r="AA27" s="634"/>
    </row>
    <row r="28" spans="1:27" ht="18" customHeight="1">
      <c r="A28" s="666" t="str">
        <f>'予選組合せ'!E26</f>
        <v>庄　内</v>
      </c>
      <c r="B28" s="666" t="str">
        <f>IF(B29="","",IF(B29&gt;D29,"○",IF(B29&lt;D29,"●",IF(B29=D29,"△"))))</f>
        <v>●</v>
      </c>
      <c r="C28" s="667"/>
      <c r="D28" s="647"/>
      <c r="E28" s="668"/>
      <c r="F28" s="669"/>
      <c r="G28" s="670"/>
      <c r="H28" s="666" t="str">
        <f>IF(H29="","",IF(H29&gt;J29,"○",IF(H29&lt;J29,"●",IF(H29=J29,"△"))))</f>
        <v>●</v>
      </c>
      <c r="I28" s="667"/>
      <c r="J28" s="647"/>
      <c r="K28" s="666" t="str">
        <f>IF(K29="","",IF(K29&gt;M29,"○",IF(K29&lt;M29,"●",IF(K29=M29,"△"))))</f>
        <v>●</v>
      </c>
      <c r="L28" s="667"/>
      <c r="M28" s="647"/>
      <c r="N28" s="649"/>
      <c r="O28" s="651"/>
      <c r="P28" s="652"/>
      <c r="Q28" s="647">
        <f>COUNTIF(B28:P28,"○")</f>
        <v>0</v>
      </c>
      <c r="R28" s="639">
        <f>COUNTIF(B28:P28,"●")</f>
        <v>3</v>
      </c>
      <c r="S28" s="639">
        <f>COUNTIF(B28:P28,"△")</f>
        <v>0</v>
      </c>
      <c r="T28" s="641">
        <f>(Q28*3)+(S28*1)</f>
        <v>0</v>
      </c>
      <c r="U28" s="643">
        <f>SUM(B29,E29,H29,K29,N29)</f>
        <v>1</v>
      </c>
      <c r="V28" s="643">
        <f>SUM(D29,G29,J29,M29,P29)</f>
        <v>35</v>
      </c>
      <c r="W28" s="644">
        <f>U28-V28</f>
        <v>-34</v>
      </c>
      <c r="X28" s="646">
        <v>4</v>
      </c>
      <c r="Z28" s="634">
        <f>RANK(T28,$T$26:$T$35)</f>
        <v>4</v>
      </c>
      <c r="AA28" s="634">
        <f>RANK(W28,$W$26:$W$35)</f>
        <v>4</v>
      </c>
    </row>
    <row r="29" spans="1:27" ht="18" customHeight="1">
      <c r="A29" s="674"/>
      <c r="B29" s="299">
        <f>G27</f>
        <v>0</v>
      </c>
      <c r="C29" s="298" t="s">
        <v>412</v>
      </c>
      <c r="D29" s="297">
        <f>E27</f>
        <v>10</v>
      </c>
      <c r="E29" s="671"/>
      <c r="F29" s="672"/>
      <c r="G29" s="673"/>
      <c r="H29" s="298">
        <f>IF('予選リーグ日程'!R$10="","",'予選リーグ日程'!R$10)</f>
        <v>0</v>
      </c>
      <c r="I29" s="298" t="s">
        <v>412</v>
      </c>
      <c r="J29" s="297">
        <f>IF('予選リーグ日程'!P$10="","",'予選リーグ日程'!P$10)</f>
        <v>17</v>
      </c>
      <c r="K29" s="298">
        <f>IF('予選リーグ日程'!R$8="","",'予選リーグ日程'!R$8)</f>
        <v>1</v>
      </c>
      <c r="L29" s="298" t="s">
        <v>412</v>
      </c>
      <c r="M29" s="297">
        <f>IF('予選リーグ日程'!P$8="","",'予選リーグ日程'!P$8)</f>
        <v>8</v>
      </c>
      <c r="N29" s="295"/>
      <c r="O29" s="295"/>
      <c r="P29" s="294"/>
      <c r="Q29" s="648"/>
      <c r="R29" s="640"/>
      <c r="S29" s="640"/>
      <c r="T29" s="642"/>
      <c r="U29" s="643"/>
      <c r="V29" s="643"/>
      <c r="W29" s="645"/>
      <c r="X29" s="646"/>
      <c r="Z29" s="634"/>
      <c r="AA29" s="634"/>
    </row>
    <row r="30" spans="1:27" ht="18" customHeight="1">
      <c r="A30" s="664" t="str">
        <f>'予選組合せ'!E28</f>
        <v>明　治</v>
      </c>
      <c r="B30" s="666" t="str">
        <f>IF(B31="","",IF(B31&gt;D31,"○",IF(B31&lt;D31,"●",IF(B31=D31,"△"))))</f>
        <v>●</v>
      </c>
      <c r="C30" s="667"/>
      <c r="D30" s="647"/>
      <c r="E30" s="666" t="str">
        <f>IF(E31="","",IF(E31&gt;G31,"○",IF(E31&lt;G31,"●",IF(E31=G31,"△"))))</f>
        <v>○</v>
      </c>
      <c r="F30" s="667"/>
      <c r="G30" s="647"/>
      <c r="H30" s="668"/>
      <c r="I30" s="669"/>
      <c r="J30" s="670"/>
      <c r="K30" s="666" t="str">
        <f>IF(K31="","",IF(K31&gt;M31,"○",IF(K31&lt;M31,"●",IF(K31=M31,"△"))))</f>
        <v>○</v>
      </c>
      <c r="L30" s="667"/>
      <c r="M30" s="647"/>
      <c r="N30" s="649"/>
      <c r="O30" s="651"/>
      <c r="P30" s="652"/>
      <c r="Q30" s="647">
        <f>COUNTIF(B30:P30,"○")</f>
        <v>2</v>
      </c>
      <c r="R30" s="639">
        <f>COUNTIF(B30:P30,"●")</f>
        <v>1</v>
      </c>
      <c r="S30" s="639">
        <f>COUNTIF(B30:P30,"△")</f>
        <v>0</v>
      </c>
      <c r="T30" s="641">
        <f>(Q30*3)+(S30*1)</f>
        <v>6</v>
      </c>
      <c r="U30" s="643">
        <f>SUM(B31,E31,H31,K31,N31)</f>
        <v>19</v>
      </c>
      <c r="V30" s="643">
        <f>SUM(D31,G31,J31,M31,P31)</f>
        <v>2</v>
      </c>
      <c r="W30" s="644">
        <f>U30-V30</f>
        <v>17</v>
      </c>
      <c r="X30" s="659">
        <v>1</v>
      </c>
      <c r="Z30" s="634">
        <f>RANK(T30,$T$26:$T$35)</f>
        <v>1</v>
      </c>
      <c r="AA30" s="634">
        <f>RANK(W30,$W$26:$W$35)</f>
        <v>1</v>
      </c>
    </row>
    <row r="31" spans="1:27" ht="18" customHeight="1">
      <c r="A31" s="665"/>
      <c r="B31" s="299">
        <f>J27</f>
        <v>0</v>
      </c>
      <c r="C31" s="298" t="s">
        <v>412</v>
      </c>
      <c r="D31" s="297">
        <f>H27</f>
        <v>1</v>
      </c>
      <c r="E31" s="299">
        <f>J29</f>
        <v>17</v>
      </c>
      <c r="F31" s="298" t="s">
        <v>412</v>
      </c>
      <c r="G31" s="297">
        <f>H29</f>
        <v>0</v>
      </c>
      <c r="H31" s="671"/>
      <c r="I31" s="672"/>
      <c r="J31" s="673"/>
      <c r="K31" s="298">
        <f>IF('予選リーグ日程'!P$5="","",'予選リーグ日程'!P$5)</f>
        <v>2</v>
      </c>
      <c r="L31" s="298" t="s">
        <v>412</v>
      </c>
      <c r="M31" s="297">
        <f>IF('予選リーグ日程'!R$5="","",'予選リーグ日程'!R$5)</f>
        <v>1</v>
      </c>
      <c r="N31" s="295"/>
      <c r="O31" s="295"/>
      <c r="P31" s="294"/>
      <c r="Q31" s="648"/>
      <c r="R31" s="640"/>
      <c r="S31" s="640"/>
      <c r="T31" s="642"/>
      <c r="U31" s="643"/>
      <c r="V31" s="643"/>
      <c r="W31" s="645"/>
      <c r="X31" s="659"/>
      <c r="Z31" s="634"/>
      <c r="AA31" s="634"/>
    </row>
    <row r="32" spans="1:27" ht="18" customHeight="1">
      <c r="A32" s="666" t="str">
        <f>'予選組合せ'!E30</f>
        <v>ＦＣ大野</v>
      </c>
      <c r="B32" s="666" t="str">
        <f>IF(B33="","",IF(B33&gt;D33,"○",IF(B33&lt;D33,"●",IF(B33=D33,"△"))))</f>
        <v>○</v>
      </c>
      <c r="C32" s="667"/>
      <c r="D32" s="647"/>
      <c r="E32" s="666" t="str">
        <f>IF(E33="","",IF(E33&gt;G33,"○",IF(E33&lt;G33,"●",IF(E33=G33,"△"))))</f>
        <v>○</v>
      </c>
      <c r="F32" s="667"/>
      <c r="G32" s="647"/>
      <c r="H32" s="666" t="str">
        <f>IF(H33="","",IF(H33&gt;J33,"○",IF(H33&lt;J33,"●",IF(H33=J33,"△"))))</f>
        <v>●</v>
      </c>
      <c r="I32" s="667"/>
      <c r="J32" s="647"/>
      <c r="K32" s="668"/>
      <c r="L32" s="669"/>
      <c r="M32" s="670"/>
      <c r="N32" s="649"/>
      <c r="O32" s="651"/>
      <c r="P32" s="652"/>
      <c r="Q32" s="647">
        <f>COUNTIF(B32:P32,"○")</f>
        <v>2</v>
      </c>
      <c r="R32" s="639">
        <f>COUNTIF(B32:P32,"●")</f>
        <v>1</v>
      </c>
      <c r="S32" s="639">
        <f>COUNTIF(B32:P32,"△")</f>
        <v>0</v>
      </c>
      <c r="T32" s="641">
        <f>(Q32*3)+(S32*1)</f>
        <v>6</v>
      </c>
      <c r="U32" s="643">
        <f>SUM(B33,E33,H33,K33,N33)</f>
        <v>10</v>
      </c>
      <c r="V32" s="643">
        <f>SUM(D33,G33,J33,M33,P33)</f>
        <v>3</v>
      </c>
      <c r="W32" s="644">
        <f>U32-V32</f>
        <v>7</v>
      </c>
      <c r="X32" s="646">
        <v>3</v>
      </c>
      <c r="Z32" s="634">
        <f>RANK(T32,$T$26:$T$35)</f>
        <v>1</v>
      </c>
      <c r="AA32" s="634">
        <f>RANK(W32,$W$26:$W$35)</f>
        <v>3</v>
      </c>
    </row>
    <row r="33" spans="1:27" ht="18" customHeight="1">
      <c r="A33" s="674"/>
      <c r="B33" s="299">
        <f>M27</f>
        <v>1</v>
      </c>
      <c r="C33" s="298" t="s">
        <v>412</v>
      </c>
      <c r="D33" s="297">
        <f>K27</f>
        <v>0</v>
      </c>
      <c r="E33" s="299">
        <f>M29</f>
        <v>8</v>
      </c>
      <c r="F33" s="298" t="s">
        <v>412</v>
      </c>
      <c r="G33" s="297">
        <f>K29</f>
        <v>1</v>
      </c>
      <c r="H33" s="299">
        <f>M31</f>
        <v>1</v>
      </c>
      <c r="I33" s="298" t="s">
        <v>412</v>
      </c>
      <c r="J33" s="297">
        <f>K31</f>
        <v>2</v>
      </c>
      <c r="K33" s="671"/>
      <c r="L33" s="672"/>
      <c r="M33" s="673"/>
      <c r="N33" s="295"/>
      <c r="O33" s="295"/>
      <c r="P33" s="294"/>
      <c r="Q33" s="648"/>
      <c r="R33" s="640"/>
      <c r="S33" s="640"/>
      <c r="T33" s="642"/>
      <c r="U33" s="643"/>
      <c r="V33" s="643"/>
      <c r="W33" s="645"/>
      <c r="X33" s="646"/>
      <c r="Z33" s="634"/>
      <c r="AA33" s="634"/>
    </row>
    <row r="34" spans="1:27" ht="18" customHeight="1">
      <c r="A34" s="649"/>
      <c r="B34" s="649"/>
      <c r="C34" s="651"/>
      <c r="D34" s="652"/>
      <c r="E34" s="649"/>
      <c r="F34" s="651"/>
      <c r="G34" s="652"/>
      <c r="H34" s="649"/>
      <c r="I34" s="651"/>
      <c r="J34" s="652"/>
      <c r="K34" s="649"/>
      <c r="L34" s="651"/>
      <c r="M34" s="652"/>
      <c r="N34" s="653"/>
      <c r="O34" s="654"/>
      <c r="P34" s="655"/>
      <c r="Q34" s="652"/>
      <c r="R34" s="661"/>
      <c r="S34" s="661"/>
      <c r="T34" s="661"/>
      <c r="U34" s="635"/>
      <c r="V34" s="635"/>
      <c r="W34" s="636"/>
      <c r="X34" s="638"/>
      <c r="Z34" s="634">
        <f>RANK(T34,$T$26:$T$35)</f>
        <v>4</v>
      </c>
      <c r="AA34" s="634" t="e">
        <f>RANK(W34,$W$26:$W$35)</f>
        <v>#N/A</v>
      </c>
    </row>
    <row r="35" spans="1:27" ht="18" customHeight="1">
      <c r="A35" s="650"/>
      <c r="B35" s="296"/>
      <c r="C35" s="295"/>
      <c r="D35" s="294"/>
      <c r="E35" s="295"/>
      <c r="F35" s="295"/>
      <c r="G35" s="294"/>
      <c r="H35" s="296"/>
      <c r="I35" s="295"/>
      <c r="J35" s="294"/>
      <c r="K35" s="296"/>
      <c r="L35" s="295"/>
      <c r="M35" s="294"/>
      <c r="N35" s="656"/>
      <c r="O35" s="657"/>
      <c r="P35" s="658"/>
      <c r="Q35" s="660"/>
      <c r="R35" s="662"/>
      <c r="S35" s="662"/>
      <c r="T35" s="662"/>
      <c r="U35" s="635"/>
      <c r="V35" s="635"/>
      <c r="W35" s="637"/>
      <c r="X35" s="638"/>
      <c r="Z35" s="634"/>
      <c r="AA35" s="634"/>
    </row>
    <row r="36" spans="1:19" ht="18" customHeight="1">
      <c r="A36" s="288"/>
      <c r="B36" s="288"/>
      <c r="C36" s="288"/>
      <c r="D36" s="288"/>
      <c r="E36" s="288"/>
      <c r="F36" s="288"/>
      <c r="G36" s="288"/>
      <c r="H36" s="288"/>
      <c r="I36" s="288"/>
      <c r="J36" s="288"/>
      <c r="K36" s="288"/>
      <c r="L36" s="288"/>
      <c r="M36" s="288"/>
      <c r="N36" s="288"/>
      <c r="O36" s="288"/>
      <c r="P36" s="288"/>
      <c r="Q36" s="288"/>
      <c r="R36" s="288"/>
      <c r="S36" s="288"/>
    </row>
    <row r="37" spans="1:27" ht="18" customHeight="1">
      <c r="A37" s="301" t="s">
        <v>435</v>
      </c>
      <c r="B37" s="677" t="str">
        <f>IF(A38="","",A38)</f>
        <v>大　道</v>
      </c>
      <c r="C37" s="677"/>
      <c r="D37" s="677"/>
      <c r="E37" s="677" t="str">
        <f>IF(A40="","",A40)</f>
        <v>ＦＣ中津</v>
      </c>
      <c r="F37" s="677"/>
      <c r="G37" s="677"/>
      <c r="H37" s="677" t="str">
        <f>IF(A42="","",A42)</f>
        <v>鶴　崎</v>
      </c>
      <c r="I37" s="677"/>
      <c r="J37" s="677"/>
      <c r="K37" s="677" t="str">
        <f>IF(A44="","",A44)</f>
        <v>青江小</v>
      </c>
      <c r="L37" s="677"/>
      <c r="M37" s="677"/>
      <c r="N37" s="635">
        <f>IF(A46="","",A46)</f>
      </c>
      <c r="O37" s="635"/>
      <c r="P37" s="635"/>
      <c r="Q37" s="300" t="s">
        <v>422</v>
      </c>
      <c r="R37" s="289" t="s">
        <v>421</v>
      </c>
      <c r="S37" s="289" t="s">
        <v>420</v>
      </c>
      <c r="T37" s="290" t="s">
        <v>419</v>
      </c>
      <c r="U37" s="290" t="s">
        <v>418</v>
      </c>
      <c r="V37" s="290" t="s">
        <v>417</v>
      </c>
      <c r="W37" s="290" t="s">
        <v>416</v>
      </c>
      <c r="X37" s="289" t="s">
        <v>415</v>
      </c>
      <c r="Z37" s="287" t="s">
        <v>414</v>
      </c>
      <c r="AA37" s="287" t="s">
        <v>413</v>
      </c>
    </row>
    <row r="38" spans="1:27" ht="18" customHeight="1">
      <c r="A38" s="664" t="str">
        <f>'予選組合せ'!F24</f>
        <v>大　道</v>
      </c>
      <c r="B38" s="668"/>
      <c r="C38" s="669"/>
      <c r="D38" s="670"/>
      <c r="E38" s="666" t="str">
        <f>IF(E39="","",IF(E39&gt;G39,"○",IF(E39&lt;G39,"●",IF(E39=G39,"△"))))</f>
        <v>○</v>
      </c>
      <c r="F38" s="667"/>
      <c r="G38" s="647"/>
      <c r="H38" s="666" t="str">
        <f>IF(H39="","",IF(H39&gt;J39,"○",IF(H39&lt;J39,"●",IF(H39=J39,"△"))))</f>
        <v>○</v>
      </c>
      <c r="I38" s="667"/>
      <c r="J38" s="647"/>
      <c r="K38" s="666" t="str">
        <f>IF(K39="","",IF(K39&gt;M39,"○",IF(K39&lt;M39,"●",IF(K39=M39,"△"))))</f>
        <v>○</v>
      </c>
      <c r="L38" s="667"/>
      <c r="M38" s="647"/>
      <c r="N38" s="649"/>
      <c r="O38" s="651"/>
      <c r="P38" s="651"/>
      <c r="Q38" s="639">
        <f>COUNTIF(B38:P38,"○")</f>
        <v>3</v>
      </c>
      <c r="R38" s="639">
        <f>COUNTIF(B38:P38,"●")</f>
        <v>0</v>
      </c>
      <c r="S38" s="639">
        <f>COUNTIF(B38:P38,"△")</f>
        <v>0</v>
      </c>
      <c r="T38" s="641">
        <f>(Q38*3)+(S38*1)</f>
        <v>9</v>
      </c>
      <c r="U38" s="643">
        <f>SUM(B39,E39,H39,K39,N39)</f>
        <v>11</v>
      </c>
      <c r="V38" s="643">
        <f>SUM(D39,G39,J39,M39,P39)</f>
        <v>1</v>
      </c>
      <c r="W38" s="644">
        <f>U38-V38</f>
        <v>10</v>
      </c>
      <c r="X38" s="659">
        <v>1</v>
      </c>
      <c r="Z38" s="634">
        <f>RANK(T38,$T$38:$T$47)</f>
        <v>1</v>
      </c>
      <c r="AA38" s="634">
        <f>RANK(W38,$W$38:$W$47)</f>
        <v>2</v>
      </c>
    </row>
    <row r="39" spans="1:27" ht="18" customHeight="1">
      <c r="A39" s="665"/>
      <c r="B39" s="671"/>
      <c r="C39" s="672"/>
      <c r="D39" s="673"/>
      <c r="E39" s="298">
        <f>IF('予選リーグ日程'!X$6="","",'予選リーグ日程'!X$6)</f>
        <v>4</v>
      </c>
      <c r="F39" s="298" t="s">
        <v>412</v>
      </c>
      <c r="G39" s="297">
        <f>IF('予選リーグ日程'!V$6="","",'予選リーグ日程'!V$6)</f>
        <v>0</v>
      </c>
      <c r="H39" s="298">
        <f>IF('予選リーグ日程'!X$9="","",'予選リーグ日程'!X$9)</f>
        <v>3</v>
      </c>
      <c r="I39" s="298" t="s">
        <v>412</v>
      </c>
      <c r="J39" s="297">
        <f>IF('予選リーグ日程'!V$9="","",'予選リーグ日程'!V$9)</f>
        <v>1</v>
      </c>
      <c r="K39" s="298">
        <f>IF('予選リーグ日程'!X$11="","",'予選リーグ日程'!X$11)</f>
        <v>4</v>
      </c>
      <c r="L39" s="298" t="s">
        <v>412</v>
      </c>
      <c r="M39" s="297">
        <f>IF('予選リーグ日程'!V$11="","",'予選リーグ日程'!V$11)</f>
        <v>0</v>
      </c>
      <c r="N39" s="295"/>
      <c r="O39" s="295"/>
      <c r="P39" s="295"/>
      <c r="Q39" s="640"/>
      <c r="R39" s="640"/>
      <c r="S39" s="640"/>
      <c r="T39" s="642"/>
      <c r="U39" s="643"/>
      <c r="V39" s="643"/>
      <c r="W39" s="645"/>
      <c r="X39" s="659"/>
      <c r="Z39" s="634"/>
      <c r="AA39" s="634"/>
    </row>
    <row r="40" spans="1:27" ht="18" customHeight="1">
      <c r="A40" s="675" t="str">
        <f>'予選組合せ'!F26</f>
        <v>ＦＣ中津</v>
      </c>
      <c r="B40" s="666" t="str">
        <f>IF(B41="","",IF(B41&gt;D41,"○",IF(B41&lt;D41,"●",IF(B41=D41,"△"))))</f>
        <v>●</v>
      </c>
      <c r="C40" s="667"/>
      <c r="D40" s="647"/>
      <c r="E40" s="668"/>
      <c r="F40" s="669"/>
      <c r="G40" s="670"/>
      <c r="H40" s="666" t="str">
        <f>IF(H41="","",IF(H41&gt;J41,"○",IF(H41&lt;J41,"●",IF(H41=J41,"△"))))</f>
        <v>○</v>
      </c>
      <c r="I40" s="667"/>
      <c r="J40" s="647"/>
      <c r="K40" s="666" t="str">
        <f>IF(K41="","",IF(K41&gt;M41,"○",IF(K41&lt;M41,"●",IF(K41=M41,"△"))))</f>
        <v>○</v>
      </c>
      <c r="L40" s="667"/>
      <c r="M40" s="647"/>
      <c r="N40" s="649"/>
      <c r="O40" s="651"/>
      <c r="P40" s="652"/>
      <c r="Q40" s="647">
        <f>COUNTIF(B40:P40,"○")</f>
        <v>2</v>
      </c>
      <c r="R40" s="639">
        <f>COUNTIF(B40:P40,"●")</f>
        <v>1</v>
      </c>
      <c r="S40" s="639">
        <f>COUNTIF(B40:P40,"△")</f>
        <v>0</v>
      </c>
      <c r="T40" s="641">
        <f>(Q40*3)+(S40*1)</f>
        <v>6</v>
      </c>
      <c r="U40" s="643">
        <f>SUM(B41,E41,H41,K41,N41)</f>
        <v>17</v>
      </c>
      <c r="V40" s="643">
        <f>SUM(D41,G41,J41,M41,P41)</f>
        <v>4</v>
      </c>
      <c r="W40" s="644">
        <f>U40-V40</f>
        <v>13</v>
      </c>
      <c r="X40" s="663">
        <v>2</v>
      </c>
      <c r="Z40" s="634">
        <f>RANK(T40,$T$38:$T$47)</f>
        <v>2</v>
      </c>
      <c r="AA40" s="634">
        <f>RANK(W40,$W$38:$W$47)</f>
        <v>1</v>
      </c>
    </row>
    <row r="41" spans="1:27" ht="18" customHeight="1">
      <c r="A41" s="676"/>
      <c r="B41" s="299">
        <f>G39</f>
        <v>0</v>
      </c>
      <c r="C41" s="298" t="s">
        <v>412</v>
      </c>
      <c r="D41" s="297">
        <f>E39</f>
        <v>4</v>
      </c>
      <c r="E41" s="671"/>
      <c r="F41" s="672"/>
      <c r="G41" s="673"/>
      <c r="H41" s="298">
        <f>IF('予選リーグ日程'!X$10="","",'予選リーグ日程'!X$10)</f>
        <v>8</v>
      </c>
      <c r="I41" s="298" t="s">
        <v>412</v>
      </c>
      <c r="J41" s="297">
        <f>IF('予選リーグ日程'!V$10="","",'予選リーグ日程'!V$10)</f>
        <v>0</v>
      </c>
      <c r="K41" s="298">
        <f>IF('予選リーグ日程'!X$8="","",'予選リーグ日程'!X$8)</f>
        <v>9</v>
      </c>
      <c r="L41" s="298" t="s">
        <v>412</v>
      </c>
      <c r="M41" s="297">
        <f>IF('予選リーグ日程'!V$8="","",'予選リーグ日程'!V$8)</f>
        <v>0</v>
      </c>
      <c r="N41" s="295"/>
      <c r="O41" s="295"/>
      <c r="P41" s="294"/>
      <c r="Q41" s="648"/>
      <c r="R41" s="640"/>
      <c r="S41" s="640"/>
      <c r="T41" s="642"/>
      <c r="U41" s="643"/>
      <c r="V41" s="643"/>
      <c r="W41" s="645"/>
      <c r="X41" s="663"/>
      <c r="Z41" s="634"/>
      <c r="AA41" s="634"/>
    </row>
    <row r="42" spans="1:27" ht="18" customHeight="1">
      <c r="A42" s="666" t="str">
        <f>'予選組合せ'!F28</f>
        <v>鶴　崎</v>
      </c>
      <c r="B42" s="666" t="str">
        <f>IF(B43="","",IF(B43&gt;D43,"○",IF(B43&lt;D43,"●",IF(B43=D43,"△"))))</f>
        <v>●</v>
      </c>
      <c r="C42" s="667"/>
      <c r="D42" s="647"/>
      <c r="E42" s="666" t="str">
        <f>IF(E43="","",IF(E43&gt;G43,"○",IF(E43&lt;G43,"●",IF(E43=G43,"△"))))</f>
        <v>●</v>
      </c>
      <c r="F42" s="667"/>
      <c r="G42" s="647"/>
      <c r="H42" s="668"/>
      <c r="I42" s="669"/>
      <c r="J42" s="670"/>
      <c r="K42" s="666" t="str">
        <f>IF(K43="","",IF(K43&gt;M43,"○",IF(K43&lt;M43,"●",IF(K43=M43,"△"))))</f>
        <v>△</v>
      </c>
      <c r="L42" s="667"/>
      <c r="M42" s="647"/>
      <c r="N42" s="649"/>
      <c r="O42" s="651"/>
      <c r="P42" s="652"/>
      <c r="Q42" s="647">
        <f>COUNTIF(B42:P42,"○")</f>
        <v>0</v>
      </c>
      <c r="R42" s="639">
        <f>COUNTIF(B42:P42,"●")</f>
        <v>2</v>
      </c>
      <c r="S42" s="639">
        <f>COUNTIF(B42:P42,"△")</f>
        <v>1</v>
      </c>
      <c r="T42" s="641">
        <f>(Q42*3)+(S42*1)</f>
        <v>1</v>
      </c>
      <c r="U42" s="643">
        <f>SUM(B43,E43,H43,K43,N43)</f>
        <v>2</v>
      </c>
      <c r="V42" s="643">
        <f>SUM(D43,G43,J43,M43,P43)</f>
        <v>12</v>
      </c>
      <c r="W42" s="644">
        <f>U42-V42</f>
        <v>-10</v>
      </c>
      <c r="X42" s="646">
        <v>3</v>
      </c>
      <c r="Z42" s="634">
        <f>RANK(T42,$T$38:$T$47)</f>
        <v>3</v>
      </c>
      <c r="AA42" s="634">
        <f>RANK(W42,$W$38:$W$47)</f>
        <v>3</v>
      </c>
    </row>
    <row r="43" spans="1:27" ht="18" customHeight="1">
      <c r="A43" s="674"/>
      <c r="B43" s="299">
        <f>J39</f>
        <v>1</v>
      </c>
      <c r="C43" s="298" t="s">
        <v>412</v>
      </c>
      <c r="D43" s="297">
        <f>H39</f>
        <v>3</v>
      </c>
      <c r="E43" s="299">
        <f>J41</f>
        <v>0</v>
      </c>
      <c r="F43" s="298" t="s">
        <v>412</v>
      </c>
      <c r="G43" s="297">
        <f>H41</f>
        <v>8</v>
      </c>
      <c r="H43" s="671"/>
      <c r="I43" s="672"/>
      <c r="J43" s="673"/>
      <c r="K43" s="298">
        <f>IF('予選リーグ日程'!V$5="","",'予選リーグ日程'!V$5)</f>
        <v>1</v>
      </c>
      <c r="L43" s="298" t="s">
        <v>412</v>
      </c>
      <c r="M43" s="297">
        <f>IF('予選リーグ日程'!X$5="","",'予選リーグ日程'!X$5)</f>
        <v>1</v>
      </c>
      <c r="N43" s="295"/>
      <c r="O43" s="295"/>
      <c r="P43" s="294"/>
      <c r="Q43" s="648"/>
      <c r="R43" s="640"/>
      <c r="S43" s="640"/>
      <c r="T43" s="642"/>
      <c r="U43" s="643"/>
      <c r="V43" s="643"/>
      <c r="W43" s="645"/>
      <c r="X43" s="646"/>
      <c r="Z43" s="634"/>
      <c r="AA43" s="634"/>
    </row>
    <row r="44" spans="1:27" ht="18" customHeight="1">
      <c r="A44" s="666" t="str">
        <f>'予選組合せ'!F30</f>
        <v>青江小</v>
      </c>
      <c r="B44" s="666" t="str">
        <f>IF(B45="","",IF(B45&gt;D45,"○",IF(B45&lt;D45,"●",IF(B45=D45,"△"))))</f>
        <v>●</v>
      </c>
      <c r="C44" s="667"/>
      <c r="D44" s="647"/>
      <c r="E44" s="666" t="str">
        <f>IF(E45="","",IF(E45&gt;G45,"○",IF(E45&lt;G45,"●",IF(E45=G45,"△"))))</f>
        <v>●</v>
      </c>
      <c r="F44" s="667"/>
      <c r="G44" s="647"/>
      <c r="H44" s="666" t="str">
        <f>IF(H45="","",IF(H45&gt;J45,"○",IF(H45&lt;J45,"●",IF(H45=J45,"△"))))</f>
        <v>△</v>
      </c>
      <c r="I44" s="667"/>
      <c r="J44" s="647"/>
      <c r="K44" s="668"/>
      <c r="L44" s="669"/>
      <c r="M44" s="670"/>
      <c r="N44" s="649"/>
      <c r="O44" s="651"/>
      <c r="P44" s="652"/>
      <c r="Q44" s="647">
        <f>COUNTIF(B44:P44,"○")</f>
        <v>0</v>
      </c>
      <c r="R44" s="639">
        <f>COUNTIF(B44:P44,"●")</f>
        <v>2</v>
      </c>
      <c r="S44" s="639">
        <f>COUNTIF(B44:P44,"△")</f>
        <v>1</v>
      </c>
      <c r="T44" s="641">
        <f>(Q44*3)+(S44*1)</f>
        <v>1</v>
      </c>
      <c r="U44" s="643">
        <f>SUM(B45,E45,H45,K45,N45)</f>
        <v>1</v>
      </c>
      <c r="V44" s="643">
        <f>SUM(D45,G45,J45,M45,P45)</f>
        <v>14</v>
      </c>
      <c r="W44" s="644">
        <f>U44-V44</f>
        <v>-13</v>
      </c>
      <c r="X44" s="646">
        <v>4</v>
      </c>
      <c r="Z44" s="634">
        <f>RANK(T44,$T$38:$T$47)</f>
        <v>3</v>
      </c>
      <c r="AA44" s="634">
        <f>RANK(W44,$W$38:$W$47)</f>
        <v>4</v>
      </c>
    </row>
    <row r="45" spans="1:27" ht="18" customHeight="1">
      <c r="A45" s="674"/>
      <c r="B45" s="299">
        <f>M39</f>
        <v>0</v>
      </c>
      <c r="C45" s="298" t="s">
        <v>412</v>
      </c>
      <c r="D45" s="297">
        <f>K39</f>
        <v>4</v>
      </c>
      <c r="E45" s="299">
        <f>M41</f>
        <v>0</v>
      </c>
      <c r="F45" s="298" t="s">
        <v>412</v>
      </c>
      <c r="G45" s="297">
        <f>K41</f>
        <v>9</v>
      </c>
      <c r="H45" s="299">
        <f>M43</f>
        <v>1</v>
      </c>
      <c r="I45" s="298" t="s">
        <v>412</v>
      </c>
      <c r="J45" s="297">
        <f>K43</f>
        <v>1</v>
      </c>
      <c r="K45" s="671"/>
      <c r="L45" s="672"/>
      <c r="M45" s="673"/>
      <c r="N45" s="295"/>
      <c r="O45" s="295"/>
      <c r="P45" s="294"/>
      <c r="Q45" s="648"/>
      <c r="R45" s="640"/>
      <c r="S45" s="640"/>
      <c r="T45" s="642"/>
      <c r="U45" s="643"/>
      <c r="V45" s="643"/>
      <c r="W45" s="645"/>
      <c r="X45" s="646"/>
      <c r="Z45" s="634"/>
      <c r="AA45" s="634"/>
    </row>
    <row r="46" spans="1:27" ht="18" customHeight="1">
      <c r="A46" s="649"/>
      <c r="B46" s="649"/>
      <c r="C46" s="651"/>
      <c r="D46" s="652"/>
      <c r="E46" s="649"/>
      <c r="F46" s="651"/>
      <c r="G46" s="652"/>
      <c r="H46" s="649"/>
      <c r="I46" s="651"/>
      <c r="J46" s="652"/>
      <c r="K46" s="649"/>
      <c r="L46" s="651"/>
      <c r="M46" s="652"/>
      <c r="N46" s="653"/>
      <c r="O46" s="654"/>
      <c r="P46" s="655"/>
      <c r="Q46" s="652"/>
      <c r="R46" s="661"/>
      <c r="S46" s="661"/>
      <c r="T46" s="661"/>
      <c r="U46" s="635"/>
      <c r="V46" s="635"/>
      <c r="W46" s="636"/>
      <c r="X46" s="638"/>
      <c r="Z46" s="634" t="e">
        <f>RANK(T46,$T$38:$T$47)</f>
        <v>#N/A</v>
      </c>
      <c r="AA46" s="634" t="e">
        <f>RANK(W46,$W$38:$W$47)</f>
        <v>#N/A</v>
      </c>
    </row>
    <row r="47" spans="1:27" ht="18" customHeight="1">
      <c r="A47" s="650"/>
      <c r="B47" s="296"/>
      <c r="C47" s="295"/>
      <c r="D47" s="294"/>
      <c r="E47" s="295"/>
      <c r="F47" s="295"/>
      <c r="G47" s="294"/>
      <c r="H47" s="296"/>
      <c r="I47" s="295"/>
      <c r="J47" s="294"/>
      <c r="K47" s="296"/>
      <c r="L47" s="295"/>
      <c r="M47" s="294"/>
      <c r="N47" s="656"/>
      <c r="O47" s="657"/>
      <c r="P47" s="658"/>
      <c r="Q47" s="660"/>
      <c r="R47" s="662"/>
      <c r="S47" s="662"/>
      <c r="T47" s="662"/>
      <c r="U47" s="635"/>
      <c r="V47" s="635"/>
      <c r="W47" s="637"/>
      <c r="X47" s="638"/>
      <c r="Z47" s="634"/>
      <c r="AA47" s="634"/>
    </row>
    <row r="48" spans="1:19" ht="18" customHeight="1">
      <c r="A48" s="288"/>
      <c r="B48" s="288"/>
      <c r="C48" s="288"/>
      <c r="D48" s="288"/>
      <c r="E48" s="288"/>
      <c r="F48" s="288"/>
      <c r="G48" s="288"/>
      <c r="H48" s="288"/>
      <c r="I48" s="288"/>
      <c r="J48" s="288"/>
      <c r="K48" s="288"/>
      <c r="L48" s="288"/>
      <c r="M48" s="288"/>
      <c r="N48" s="288"/>
      <c r="O48" s="288"/>
      <c r="P48" s="288"/>
      <c r="Q48" s="288"/>
      <c r="R48" s="288"/>
      <c r="S48" s="288"/>
    </row>
    <row r="49" spans="1:27" ht="18" customHeight="1">
      <c r="A49" s="301" t="s">
        <v>434</v>
      </c>
      <c r="B49" s="677" t="str">
        <f>IF(A50="","",A50)</f>
        <v>東　陽</v>
      </c>
      <c r="C49" s="677"/>
      <c r="D49" s="677"/>
      <c r="E49" s="677" t="str">
        <f>IF(A52="","",A52)</f>
        <v>小楠今津</v>
      </c>
      <c r="F49" s="677"/>
      <c r="G49" s="677"/>
      <c r="H49" s="677" t="str">
        <f>IF(A54="","",A54)</f>
        <v>桃　園</v>
      </c>
      <c r="I49" s="677"/>
      <c r="J49" s="677"/>
      <c r="K49" s="677" t="str">
        <f>IF(A56="","",A56)</f>
        <v>佐伯ﾘﾍﾞﾛ</v>
      </c>
      <c r="L49" s="677"/>
      <c r="M49" s="677"/>
      <c r="N49" s="635"/>
      <c r="O49" s="635"/>
      <c r="P49" s="635"/>
      <c r="Q49" s="300" t="s">
        <v>422</v>
      </c>
      <c r="R49" s="289" t="s">
        <v>421</v>
      </c>
      <c r="S49" s="289" t="s">
        <v>420</v>
      </c>
      <c r="T49" s="290" t="s">
        <v>419</v>
      </c>
      <c r="U49" s="290" t="s">
        <v>418</v>
      </c>
      <c r="V49" s="290" t="s">
        <v>417</v>
      </c>
      <c r="W49" s="290" t="s">
        <v>416</v>
      </c>
      <c r="X49" s="289" t="s">
        <v>415</v>
      </c>
      <c r="Z49" s="287" t="s">
        <v>414</v>
      </c>
      <c r="AA49" s="287" t="s">
        <v>413</v>
      </c>
    </row>
    <row r="50" spans="1:27" ht="18" customHeight="1">
      <c r="A50" s="666" t="str">
        <f>'予選組合せ'!G24</f>
        <v>東　陽</v>
      </c>
      <c r="B50" s="668"/>
      <c r="C50" s="669"/>
      <c r="D50" s="670"/>
      <c r="E50" s="666" t="str">
        <f>IF(E51="","",IF(E51&gt;G51,"○",IF(E51&lt;G51,"●",IF(E51=G51,"△"))))</f>
        <v>○</v>
      </c>
      <c r="F50" s="667"/>
      <c r="G50" s="647"/>
      <c r="H50" s="666" t="str">
        <f>IF(H51="","",IF(H51&gt;J51,"○",IF(H51&lt;J51,"●",IF(H51=J51,"△"))))</f>
        <v>●</v>
      </c>
      <c r="I50" s="667"/>
      <c r="J50" s="647"/>
      <c r="K50" s="666" t="str">
        <f>IF(K51="","",IF(K51&gt;M51,"○",IF(K51&lt;M51,"●",IF(K51=M51,"△"))))</f>
        <v>●</v>
      </c>
      <c r="L50" s="667"/>
      <c r="M50" s="647"/>
      <c r="N50" s="649"/>
      <c r="O50" s="651"/>
      <c r="P50" s="651"/>
      <c r="Q50" s="639">
        <f>COUNTIF(B50:P50,"○")</f>
        <v>1</v>
      </c>
      <c r="R50" s="639">
        <f>COUNTIF(B50:P50,"●")</f>
        <v>2</v>
      </c>
      <c r="S50" s="639">
        <f>COUNTIF(B50:P50,"△")</f>
        <v>0</v>
      </c>
      <c r="T50" s="641">
        <f>(Q50*3)+(S50*1)</f>
        <v>3</v>
      </c>
      <c r="U50" s="643">
        <f>SUM(B51,E51,H51,K51,N51)</f>
        <v>7</v>
      </c>
      <c r="V50" s="643">
        <f>SUM(D51,G51,J51,M51,P51)</f>
        <v>3</v>
      </c>
      <c r="W50" s="644">
        <f>U50-V50</f>
        <v>4</v>
      </c>
      <c r="X50" s="646">
        <v>3</v>
      </c>
      <c r="Z50" s="634">
        <f>RANK(T50,$T$50:$T$59)</f>
        <v>3</v>
      </c>
      <c r="AA50" s="634">
        <f>RANK(W50,$W$50:$W$59)</f>
        <v>2</v>
      </c>
    </row>
    <row r="51" spans="1:27" ht="18" customHeight="1">
      <c r="A51" s="674"/>
      <c r="B51" s="671"/>
      <c r="C51" s="672"/>
      <c r="D51" s="673"/>
      <c r="E51" s="298">
        <f>IF('予選リーグ日程'!AD$6="","",'予選リーグ日程'!AD$6)</f>
        <v>6</v>
      </c>
      <c r="F51" s="298" t="s">
        <v>412</v>
      </c>
      <c r="G51" s="297">
        <f>IF('予選リーグ日程'!AB$6="","",'予選リーグ日程'!AB$6)</f>
        <v>0</v>
      </c>
      <c r="H51" s="298">
        <f>IF('予選リーグ日程'!AD$9="","",'予選リーグ日程'!AD$9)</f>
        <v>0</v>
      </c>
      <c r="I51" s="298" t="s">
        <v>412</v>
      </c>
      <c r="J51" s="297">
        <f>IF('予選リーグ日程'!AB$9="","",'予選リーグ日程'!AB$9)</f>
        <v>1</v>
      </c>
      <c r="K51" s="298">
        <f>IF('予選リーグ日程'!AD$11="","",'予選リーグ日程'!AD$11)</f>
        <v>1</v>
      </c>
      <c r="L51" s="298" t="s">
        <v>412</v>
      </c>
      <c r="M51" s="297">
        <f>IF('予選リーグ日程'!AB$11="","",'予選リーグ日程'!AB$11)</f>
        <v>2</v>
      </c>
      <c r="N51" s="295"/>
      <c r="O51" s="295"/>
      <c r="P51" s="295"/>
      <c r="Q51" s="640"/>
      <c r="R51" s="640"/>
      <c r="S51" s="640"/>
      <c r="T51" s="642"/>
      <c r="U51" s="643"/>
      <c r="V51" s="643"/>
      <c r="W51" s="645"/>
      <c r="X51" s="646"/>
      <c r="Z51" s="634"/>
      <c r="AA51" s="634"/>
    </row>
    <row r="52" spans="1:27" ht="18" customHeight="1">
      <c r="A52" s="666" t="str">
        <f>'予選組合せ'!G26</f>
        <v>小楠今津</v>
      </c>
      <c r="B52" s="666" t="str">
        <f>IF(B53="","",IF(B53&gt;D53,"○",IF(B53&lt;D53,"●",IF(B53=D53,"△"))))</f>
        <v>●</v>
      </c>
      <c r="C52" s="667"/>
      <c r="D52" s="647"/>
      <c r="E52" s="668"/>
      <c r="F52" s="669"/>
      <c r="G52" s="670"/>
      <c r="H52" s="666" t="str">
        <f>IF(H53="","",IF(H53&gt;J53,"○",IF(H53&lt;J53,"●",IF(H53=J53,"△"))))</f>
        <v>●</v>
      </c>
      <c r="I52" s="667"/>
      <c r="J52" s="647"/>
      <c r="K52" s="666" t="str">
        <f>IF(K53="","",IF(K53&gt;M53,"○",IF(K53&lt;M53,"●",IF(K53=M53,"△"))))</f>
        <v>●</v>
      </c>
      <c r="L52" s="667"/>
      <c r="M52" s="647"/>
      <c r="N52" s="649"/>
      <c r="O52" s="651"/>
      <c r="P52" s="651"/>
      <c r="Q52" s="639">
        <f>COUNTIF(B52:P52,"○")</f>
        <v>0</v>
      </c>
      <c r="R52" s="639">
        <f>COUNTIF(B52:P52,"●")</f>
        <v>3</v>
      </c>
      <c r="S52" s="639">
        <f>COUNTIF(B52:P52,"△")</f>
        <v>0</v>
      </c>
      <c r="T52" s="641">
        <f>(Q52*3)+(S52*1)</f>
        <v>0</v>
      </c>
      <c r="U52" s="643">
        <f>SUM(B53,E53,H53,K53,N53)</f>
        <v>0</v>
      </c>
      <c r="V52" s="643">
        <f>SUM(D53,G53,J53,M53,P53)</f>
        <v>11</v>
      </c>
      <c r="W52" s="644">
        <f>U52-V52</f>
        <v>-11</v>
      </c>
      <c r="X52" s="646">
        <v>4</v>
      </c>
      <c r="Z52" s="634">
        <f>RANK(T52,$T$50:$T$59)</f>
        <v>4</v>
      </c>
      <c r="AA52" s="634">
        <f>RANK(W52,$W$50:$W$59)</f>
        <v>4</v>
      </c>
    </row>
    <row r="53" spans="1:27" ht="18" customHeight="1">
      <c r="A53" s="674"/>
      <c r="B53" s="299">
        <f>G51</f>
        <v>0</v>
      </c>
      <c r="C53" s="298" t="s">
        <v>412</v>
      </c>
      <c r="D53" s="297">
        <f>E51</f>
        <v>6</v>
      </c>
      <c r="E53" s="671"/>
      <c r="F53" s="672"/>
      <c r="G53" s="673"/>
      <c r="H53" s="298">
        <f>IF('予選リーグ日程'!AD$10="","",'予選リーグ日程'!AD$10)</f>
        <v>0</v>
      </c>
      <c r="I53" s="298" t="s">
        <v>412</v>
      </c>
      <c r="J53" s="297">
        <f>IF('予選リーグ日程'!AB$10="","",'予選リーグ日程'!AB$10)</f>
        <v>1</v>
      </c>
      <c r="K53" s="298">
        <f>IF('予選リーグ日程'!AD$8="","",'予選リーグ日程'!AD$8)</f>
        <v>0</v>
      </c>
      <c r="L53" s="298" t="s">
        <v>412</v>
      </c>
      <c r="M53" s="297">
        <f>IF('予選リーグ日程'!AB$8="","",'予選リーグ日程'!AB$8)</f>
        <v>4</v>
      </c>
      <c r="N53" s="295"/>
      <c r="O53" s="295"/>
      <c r="P53" s="295"/>
      <c r="Q53" s="640"/>
      <c r="R53" s="640"/>
      <c r="S53" s="640"/>
      <c r="T53" s="642"/>
      <c r="U53" s="643"/>
      <c r="V53" s="643"/>
      <c r="W53" s="645"/>
      <c r="X53" s="646"/>
      <c r="Z53" s="634"/>
      <c r="AA53" s="634"/>
    </row>
    <row r="54" spans="1:27" ht="18" customHeight="1">
      <c r="A54" s="675" t="str">
        <f>'予選組合せ'!G28</f>
        <v>桃　園</v>
      </c>
      <c r="B54" s="666" t="str">
        <f>IF(B55="","",IF(B55&gt;D55,"○",IF(B55&lt;D55,"●",IF(B55=D55,"△"))))</f>
        <v>○</v>
      </c>
      <c r="C54" s="667"/>
      <c r="D54" s="647"/>
      <c r="E54" s="666" t="str">
        <f>IF(E55="","",IF(E55&gt;G55,"○",IF(E55&lt;G55,"●",IF(E55=G55,"△"))))</f>
        <v>○</v>
      </c>
      <c r="F54" s="667"/>
      <c r="G54" s="647"/>
      <c r="H54" s="668"/>
      <c r="I54" s="669"/>
      <c r="J54" s="670"/>
      <c r="K54" s="666" t="str">
        <f>IF(K55="","",IF(K55&gt;M55,"○",IF(K55&lt;M55,"●",IF(K55=M55,"△"))))</f>
        <v>●</v>
      </c>
      <c r="L54" s="667"/>
      <c r="M54" s="647"/>
      <c r="N54" s="649"/>
      <c r="O54" s="651"/>
      <c r="P54" s="651"/>
      <c r="Q54" s="639">
        <f>COUNTIF(B54:P54,"○")</f>
        <v>2</v>
      </c>
      <c r="R54" s="639">
        <f>COUNTIF(B54:P54,"●")</f>
        <v>1</v>
      </c>
      <c r="S54" s="639">
        <f>COUNTIF(B54:P54,"△")</f>
        <v>0</v>
      </c>
      <c r="T54" s="641">
        <f>(Q54*3)+(S54*1)</f>
        <v>6</v>
      </c>
      <c r="U54" s="643">
        <f>SUM(B55,E55,H55,K55,N55)</f>
        <v>3</v>
      </c>
      <c r="V54" s="643">
        <f>SUM(D55,G55,J55,M55,P55)</f>
        <v>3</v>
      </c>
      <c r="W54" s="644">
        <f>U54-V54</f>
        <v>0</v>
      </c>
      <c r="X54" s="663">
        <v>2</v>
      </c>
      <c r="Z54" s="634">
        <f>RANK(T54,$T$50:$T$59)</f>
        <v>2</v>
      </c>
      <c r="AA54" s="634">
        <f>RANK(W54,$W$50:$W$59)</f>
        <v>3</v>
      </c>
    </row>
    <row r="55" spans="1:27" ht="18" customHeight="1">
      <c r="A55" s="676"/>
      <c r="B55" s="299">
        <f>J51</f>
        <v>1</v>
      </c>
      <c r="C55" s="298" t="s">
        <v>412</v>
      </c>
      <c r="D55" s="297">
        <f>H51</f>
        <v>0</v>
      </c>
      <c r="E55" s="299">
        <f>J53</f>
        <v>1</v>
      </c>
      <c r="F55" s="298" t="s">
        <v>412</v>
      </c>
      <c r="G55" s="297">
        <f>H53</f>
        <v>0</v>
      </c>
      <c r="H55" s="671"/>
      <c r="I55" s="672"/>
      <c r="J55" s="673"/>
      <c r="K55" s="298">
        <f>IF('予選リーグ日程'!AB$5="","",'予選リーグ日程'!AB$5)</f>
        <v>1</v>
      </c>
      <c r="L55" s="298" t="s">
        <v>412</v>
      </c>
      <c r="M55" s="297">
        <f>IF('予選リーグ日程'!AD$5="","",'予選リーグ日程'!AD$5)</f>
        <v>3</v>
      </c>
      <c r="N55" s="295"/>
      <c r="O55" s="295"/>
      <c r="P55" s="295"/>
      <c r="Q55" s="640"/>
      <c r="R55" s="640"/>
      <c r="S55" s="640"/>
      <c r="T55" s="642"/>
      <c r="U55" s="643"/>
      <c r="V55" s="643"/>
      <c r="W55" s="645"/>
      <c r="X55" s="663"/>
      <c r="Z55" s="634"/>
      <c r="AA55" s="634"/>
    </row>
    <row r="56" spans="1:27" ht="18" customHeight="1">
      <c r="A56" s="664" t="str">
        <f>'予選組合せ'!G30</f>
        <v>佐伯ﾘﾍﾞﾛ</v>
      </c>
      <c r="B56" s="666" t="str">
        <f>IF(B57="","",IF(B57&gt;D57,"○",IF(B57&lt;D57,"●",IF(B57=D57,"△"))))</f>
        <v>○</v>
      </c>
      <c r="C56" s="667"/>
      <c r="D56" s="647"/>
      <c r="E56" s="666" t="str">
        <f>IF(E57="","",IF(E57&gt;G57,"○",IF(E57&lt;G57,"●",IF(E57=G57,"△"))))</f>
        <v>○</v>
      </c>
      <c r="F56" s="667"/>
      <c r="G56" s="647"/>
      <c r="H56" s="666" t="str">
        <f>IF(H57="","",IF(H57&gt;J57,"○",IF(H57&lt;J57,"●",IF(H57=J57,"△"))))</f>
        <v>○</v>
      </c>
      <c r="I56" s="667"/>
      <c r="J56" s="647"/>
      <c r="K56" s="668"/>
      <c r="L56" s="669"/>
      <c r="M56" s="670"/>
      <c r="N56" s="649"/>
      <c r="O56" s="651"/>
      <c r="P56" s="651"/>
      <c r="Q56" s="639">
        <f>COUNTIF(B56:P56,"○")</f>
        <v>3</v>
      </c>
      <c r="R56" s="639">
        <f>COUNTIF(B56:P56,"●")</f>
        <v>0</v>
      </c>
      <c r="S56" s="639">
        <f>COUNTIF(B56:P56,"△")</f>
        <v>0</v>
      </c>
      <c r="T56" s="641">
        <f>(Q56*3)+(S56*1)</f>
        <v>9</v>
      </c>
      <c r="U56" s="643">
        <f>SUM(B57,E57,H57,K57,N57)</f>
        <v>9</v>
      </c>
      <c r="V56" s="643">
        <f>SUM(D57,G57,J57,M57,P57)</f>
        <v>2</v>
      </c>
      <c r="W56" s="644">
        <f>U56-V56</f>
        <v>7</v>
      </c>
      <c r="X56" s="659">
        <v>1</v>
      </c>
      <c r="Z56" s="634">
        <f>RANK(T56,$T$50:$T$59)</f>
        <v>1</v>
      </c>
      <c r="AA56" s="634">
        <f>RANK(W56,$W$50:$W$59)</f>
        <v>1</v>
      </c>
    </row>
    <row r="57" spans="1:27" ht="18" customHeight="1">
      <c r="A57" s="665"/>
      <c r="B57" s="299">
        <f>M51</f>
        <v>2</v>
      </c>
      <c r="C57" s="298" t="s">
        <v>412</v>
      </c>
      <c r="D57" s="297">
        <f>K51</f>
        <v>1</v>
      </c>
      <c r="E57" s="299">
        <f>M53</f>
        <v>4</v>
      </c>
      <c r="F57" s="298" t="s">
        <v>412</v>
      </c>
      <c r="G57" s="297">
        <f>K53</f>
        <v>0</v>
      </c>
      <c r="H57" s="299">
        <f>M55</f>
        <v>3</v>
      </c>
      <c r="I57" s="298" t="s">
        <v>412</v>
      </c>
      <c r="J57" s="297">
        <f>K55</f>
        <v>1</v>
      </c>
      <c r="K57" s="671"/>
      <c r="L57" s="672"/>
      <c r="M57" s="673"/>
      <c r="N57" s="295"/>
      <c r="O57" s="295"/>
      <c r="P57" s="295"/>
      <c r="Q57" s="640"/>
      <c r="R57" s="640"/>
      <c r="S57" s="640"/>
      <c r="T57" s="642"/>
      <c r="U57" s="643"/>
      <c r="V57" s="643"/>
      <c r="W57" s="645"/>
      <c r="X57" s="659"/>
      <c r="Z57" s="634"/>
      <c r="AA57" s="634"/>
    </row>
    <row r="58" spans="1:27" ht="18" customHeight="1">
      <c r="A58" s="649"/>
      <c r="B58" s="649"/>
      <c r="C58" s="651"/>
      <c r="D58" s="652"/>
      <c r="E58" s="649"/>
      <c r="F58" s="651"/>
      <c r="G58" s="652"/>
      <c r="H58" s="649"/>
      <c r="I58" s="651"/>
      <c r="J58" s="652"/>
      <c r="K58" s="649"/>
      <c r="L58" s="651"/>
      <c r="M58" s="652"/>
      <c r="N58" s="653"/>
      <c r="O58" s="654"/>
      <c r="P58" s="654"/>
      <c r="Q58" s="661"/>
      <c r="R58" s="661"/>
      <c r="S58" s="661"/>
      <c r="T58" s="661"/>
      <c r="U58" s="635"/>
      <c r="V58" s="635"/>
      <c r="W58" s="636"/>
      <c r="X58" s="638"/>
      <c r="Z58" s="634">
        <f>RANK(T58,$T$50:$T$59)</f>
        <v>4</v>
      </c>
      <c r="AA58" s="634">
        <f>RANK(W58,$W$50:$W$59)</f>
        <v>3</v>
      </c>
    </row>
    <row r="59" spans="1:27" ht="18" customHeight="1">
      <c r="A59" s="650"/>
      <c r="B59" s="296"/>
      <c r="C59" s="295"/>
      <c r="D59" s="294"/>
      <c r="E59" s="295"/>
      <c r="F59" s="295"/>
      <c r="G59" s="294"/>
      <c r="H59" s="296"/>
      <c r="I59" s="295"/>
      <c r="J59" s="294"/>
      <c r="K59" s="296"/>
      <c r="L59" s="295"/>
      <c r="M59" s="294"/>
      <c r="N59" s="656"/>
      <c r="O59" s="657"/>
      <c r="P59" s="657"/>
      <c r="Q59" s="662"/>
      <c r="R59" s="662"/>
      <c r="S59" s="662"/>
      <c r="T59" s="662"/>
      <c r="U59" s="635"/>
      <c r="V59" s="635"/>
      <c r="W59" s="637"/>
      <c r="X59" s="638"/>
      <c r="Z59" s="634"/>
      <c r="AA59" s="634"/>
    </row>
    <row r="60" spans="1:19" ht="18" customHeight="1">
      <c r="A60" s="288"/>
      <c r="B60" s="288"/>
      <c r="C60" s="288"/>
      <c r="D60" s="288"/>
      <c r="E60" s="288"/>
      <c r="F60" s="288"/>
      <c r="G60" s="288"/>
      <c r="H60" s="288"/>
      <c r="I60" s="288"/>
      <c r="J60" s="288"/>
      <c r="K60" s="288"/>
      <c r="L60" s="288"/>
      <c r="M60" s="288"/>
      <c r="N60" s="288"/>
      <c r="O60" s="288"/>
      <c r="P60" s="288"/>
      <c r="Q60" s="288"/>
      <c r="R60" s="288"/>
      <c r="S60" s="288"/>
    </row>
    <row r="61" spans="1:27" ht="18" customHeight="1">
      <c r="A61" s="301" t="s">
        <v>433</v>
      </c>
      <c r="B61" s="677" t="str">
        <f>IF(A62="","",A62)</f>
        <v>明野西</v>
      </c>
      <c r="C61" s="677"/>
      <c r="D61" s="677"/>
      <c r="E61" s="677" t="str">
        <f>IF(A64="","",A64)</f>
        <v>中津豊南</v>
      </c>
      <c r="F61" s="677"/>
      <c r="G61" s="677"/>
      <c r="H61" s="677" t="str">
        <f>IF(A66="","",A66)</f>
        <v>賀　来</v>
      </c>
      <c r="I61" s="677"/>
      <c r="J61" s="677"/>
      <c r="K61" s="677" t="str">
        <f>IF(A68="","",A68)</f>
        <v>大平山</v>
      </c>
      <c r="L61" s="677"/>
      <c r="M61" s="677"/>
      <c r="N61" s="635"/>
      <c r="O61" s="635"/>
      <c r="P61" s="635"/>
      <c r="Q61" s="300" t="s">
        <v>422</v>
      </c>
      <c r="R61" s="289" t="s">
        <v>421</v>
      </c>
      <c r="S61" s="289" t="s">
        <v>420</v>
      </c>
      <c r="T61" s="290" t="s">
        <v>419</v>
      </c>
      <c r="U61" s="290" t="s">
        <v>418</v>
      </c>
      <c r="V61" s="290" t="s">
        <v>417</v>
      </c>
      <c r="W61" s="290" t="s">
        <v>416</v>
      </c>
      <c r="X61" s="289" t="s">
        <v>415</v>
      </c>
      <c r="Z61" s="287" t="s">
        <v>414</v>
      </c>
      <c r="AA61" s="287" t="s">
        <v>413</v>
      </c>
    </row>
    <row r="62" spans="1:27" ht="18" customHeight="1">
      <c r="A62" s="664" t="str">
        <f>'予選組合せ'!H24</f>
        <v>明野西</v>
      </c>
      <c r="B62" s="668"/>
      <c r="C62" s="669"/>
      <c r="D62" s="670"/>
      <c r="E62" s="666" t="str">
        <f>IF(E63="","",IF(E63&gt;G63,"○",IF(E63&lt;G63,"●",IF(E63=G63,"△"))))</f>
        <v>○</v>
      </c>
      <c r="F62" s="667"/>
      <c r="G62" s="647"/>
      <c r="H62" s="666" t="str">
        <f>IF(H63="","",IF(H63&gt;J63,"○",IF(H63&lt;J63,"●",IF(H63=J63,"△"))))</f>
        <v>○</v>
      </c>
      <c r="I62" s="667"/>
      <c r="J62" s="647"/>
      <c r="K62" s="666" t="str">
        <f>IF(K63="","",IF(K63&gt;M63,"○",IF(K63&lt;M63,"●",IF(K63=M63,"△"))))</f>
        <v>○</v>
      </c>
      <c r="L62" s="667"/>
      <c r="M62" s="647"/>
      <c r="N62" s="649"/>
      <c r="O62" s="651"/>
      <c r="P62" s="651"/>
      <c r="Q62" s="639">
        <f>COUNTIF(B62:P62,"○")</f>
        <v>3</v>
      </c>
      <c r="R62" s="639">
        <f>COUNTIF(B62:P62,"●")</f>
        <v>0</v>
      </c>
      <c r="S62" s="639">
        <f>COUNTIF(B62:P62,"△")</f>
        <v>0</v>
      </c>
      <c r="T62" s="641">
        <f>(Q62*3)+(S62*1)</f>
        <v>9</v>
      </c>
      <c r="U62" s="643">
        <f>SUM(B63,E63,H63,K63,N63)</f>
        <v>18</v>
      </c>
      <c r="V62" s="643">
        <f>SUM(D63,G63,J63,M63,P63)</f>
        <v>0</v>
      </c>
      <c r="W62" s="644">
        <f>U62-V62</f>
        <v>18</v>
      </c>
      <c r="X62" s="659">
        <v>1</v>
      </c>
      <c r="Z62" s="634">
        <f>RANK(T62,$T$62:$T$71)</f>
        <v>1</v>
      </c>
      <c r="AA62" s="634">
        <f>RANK(W62,$W$62:$W$71)</f>
        <v>1</v>
      </c>
    </row>
    <row r="63" spans="1:27" ht="18" customHeight="1">
      <c r="A63" s="665"/>
      <c r="B63" s="671"/>
      <c r="C63" s="672"/>
      <c r="D63" s="673"/>
      <c r="E63" s="298">
        <f>IF('予選リーグ日程'!AJ$6="","",'予選リーグ日程'!AJ$6)</f>
        <v>8</v>
      </c>
      <c r="F63" s="298" t="s">
        <v>412</v>
      </c>
      <c r="G63" s="297">
        <f>IF('予選リーグ日程'!AH$6="","",'予選リーグ日程'!AH$6)</f>
        <v>0</v>
      </c>
      <c r="H63" s="298">
        <f>IF('予選リーグ日程'!AJ$9="","",'予選リーグ日程'!AJ$9)</f>
        <v>7</v>
      </c>
      <c r="I63" s="298" t="s">
        <v>412</v>
      </c>
      <c r="J63" s="297">
        <f>IF('予選リーグ日程'!AH$9="","",'予選リーグ日程'!AH$9)</f>
        <v>0</v>
      </c>
      <c r="K63" s="298">
        <f>IF('予選リーグ日程'!AJ$11="","",'予選リーグ日程'!AJ$11)</f>
        <v>3</v>
      </c>
      <c r="L63" s="298" t="s">
        <v>412</v>
      </c>
      <c r="M63" s="297">
        <f>IF('予選リーグ日程'!AH$11="","",'予選リーグ日程'!AH$11)</f>
        <v>0</v>
      </c>
      <c r="N63" s="295"/>
      <c r="O63" s="295"/>
      <c r="P63" s="295"/>
      <c r="Q63" s="640"/>
      <c r="R63" s="640"/>
      <c r="S63" s="640"/>
      <c r="T63" s="642"/>
      <c r="U63" s="643"/>
      <c r="V63" s="643"/>
      <c r="W63" s="645"/>
      <c r="X63" s="659"/>
      <c r="Z63" s="634"/>
      <c r="AA63" s="634"/>
    </row>
    <row r="64" spans="1:27" ht="18" customHeight="1">
      <c r="A64" s="666" t="str">
        <f>'予選組合せ'!H26</f>
        <v>中津豊南</v>
      </c>
      <c r="B64" s="666" t="str">
        <f>IF(B65="","",IF(B65&gt;D65,"○",IF(B65&lt;D65,"●",IF(B65=D65,"△"))))</f>
        <v>●</v>
      </c>
      <c r="C64" s="667"/>
      <c r="D64" s="647"/>
      <c r="E64" s="668"/>
      <c r="F64" s="669"/>
      <c r="G64" s="670"/>
      <c r="H64" s="666" t="str">
        <f>IF(H65="","",IF(H65&gt;J65,"○",IF(H65&lt;J65,"●",IF(H65=J65,"△"))))</f>
        <v>●</v>
      </c>
      <c r="I64" s="667"/>
      <c r="J64" s="647"/>
      <c r="K64" s="666" t="str">
        <f>IF(K65="","",IF(K65&gt;M65,"○",IF(K65&lt;M65,"●",IF(K65=M65,"△"))))</f>
        <v>●</v>
      </c>
      <c r="L64" s="667"/>
      <c r="M64" s="647"/>
      <c r="N64" s="649"/>
      <c r="O64" s="651"/>
      <c r="P64" s="651"/>
      <c r="Q64" s="639">
        <f>COUNTIF(B64:P64,"○")</f>
        <v>0</v>
      </c>
      <c r="R64" s="639">
        <f>COUNTIF(B64:P64,"●")</f>
        <v>3</v>
      </c>
      <c r="S64" s="639">
        <f>COUNTIF(B64:P64,"△")</f>
        <v>0</v>
      </c>
      <c r="T64" s="641">
        <f>(Q64*3)+(S64*1)</f>
        <v>0</v>
      </c>
      <c r="U64" s="643">
        <f>SUM(B65,E65,H65,K65,N65)</f>
        <v>1</v>
      </c>
      <c r="V64" s="643">
        <f>SUM(D65,G65,J65,M65,P65)</f>
        <v>12</v>
      </c>
      <c r="W64" s="644">
        <f>U64-V64</f>
        <v>-11</v>
      </c>
      <c r="X64" s="646">
        <v>4</v>
      </c>
      <c r="Z64" s="634">
        <f>RANK(T64,$T$62:$T$71)</f>
        <v>4</v>
      </c>
      <c r="AA64" s="634">
        <f>RANK(W64,$W$62:$W$71)</f>
        <v>4</v>
      </c>
    </row>
    <row r="65" spans="1:27" ht="18" customHeight="1">
      <c r="A65" s="674"/>
      <c r="B65" s="299">
        <f>G63</f>
        <v>0</v>
      </c>
      <c r="C65" s="298" t="s">
        <v>412</v>
      </c>
      <c r="D65" s="297">
        <f>E63</f>
        <v>8</v>
      </c>
      <c r="E65" s="671"/>
      <c r="F65" s="672"/>
      <c r="G65" s="673"/>
      <c r="H65" s="298">
        <f>IF('予選リーグ日程'!AJ$10="","",'予選リーグ日程'!AJ$10)</f>
        <v>1</v>
      </c>
      <c r="I65" s="298" t="s">
        <v>412</v>
      </c>
      <c r="J65" s="297">
        <f>IF('予選リーグ日程'!AH$10="","",'予選リーグ日程'!AH$10)</f>
        <v>2</v>
      </c>
      <c r="K65" s="298">
        <f>IF('予選リーグ日程'!AJ$8="","",'予選リーグ日程'!AJ$8)</f>
        <v>0</v>
      </c>
      <c r="L65" s="298" t="s">
        <v>412</v>
      </c>
      <c r="M65" s="297">
        <f>IF('予選リーグ日程'!AH$8="","",'予選リーグ日程'!AH$8)</f>
        <v>2</v>
      </c>
      <c r="N65" s="295"/>
      <c r="O65" s="295"/>
      <c r="P65" s="295"/>
      <c r="Q65" s="640"/>
      <c r="R65" s="640"/>
      <c r="S65" s="640"/>
      <c r="T65" s="642"/>
      <c r="U65" s="643"/>
      <c r="V65" s="643"/>
      <c r="W65" s="645"/>
      <c r="X65" s="646"/>
      <c r="Z65" s="634"/>
      <c r="AA65" s="634"/>
    </row>
    <row r="66" spans="1:27" ht="18" customHeight="1">
      <c r="A66" s="666" t="str">
        <f>'予選組合せ'!H28</f>
        <v>賀　来</v>
      </c>
      <c r="B66" s="666" t="str">
        <f>IF(B67="","",IF(B67&gt;D67,"○",IF(B67&lt;D67,"●",IF(B67=D67,"△"))))</f>
        <v>●</v>
      </c>
      <c r="C66" s="667"/>
      <c r="D66" s="647"/>
      <c r="E66" s="666" t="str">
        <f>IF(E67="","",IF(E67&gt;G67,"○",IF(E67&lt;G67,"●",IF(E67=G67,"△"))))</f>
        <v>○</v>
      </c>
      <c r="F66" s="667"/>
      <c r="G66" s="647"/>
      <c r="H66" s="668"/>
      <c r="I66" s="669"/>
      <c r="J66" s="670"/>
      <c r="K66" s="666" t="str">
        <f>IF(K67="","",IF(K67&gt;M67,"○",IF(K67&lt;M67,"●",IF(K67=M67,"△"))))</f>
        <v>●</v>
      </c>
      <c r="L66" s="667"/>
      <c r="M66" s="647"/>
      <c r="N66" s="649"/>
      <c r="O66" s="651"/>
      <c r="P66" s="651"/>
      <c r="Q66" s="639">
        <f>COUNTIF(B66:P66,"○")</f>
        <v>1</v>
      </c>
      <c r="R66" s="639">
        <f>COUNTIF(B66:P66,"●")</f>
        <v>2</v>
      </c>
      <c r="S66" s="639">
        <f>COUNTIF(B66:P66,"△")</f>
        <v>0</v>
      </c>
      <c r="T66" s="641">
        <f>(Q66*3)+(S66*1)</f>
        <v>3</v>
      </c>
      <c r="U66" s="643">
        <f>SUM(B67,E67,H67,K67,N67)</f>
        <v>2</v>
      </c>
      <c r="V66" s="643">
        <f>SUM(D67,G67,J67,M67,P67)</f>
        <v>11</v>
      </c>
      <c r="W66" s="644">
        <f>U66-V66</f>
        <v>-9</v>
      </c>
      <c r="X66" s="646">
        <v>3</v>
      </c>
      <c r="Z66" s="634">
        <f>RANK(T66,$T$62:$T$71)</f>
        <v>3</v>
      </c>
      <c r="AA66" s="634">
        <f>RANK(W66,$W$62:$W$71)</f>
        <v>3</v>
      </c>
    </row>
    <row r="67" spans="1:27" ht="18" customHeight="1">
      <c r="A67" s="674"/>
      <c r="B67" s="299">
        <f>J63</f>
        <v>0</v>
      </c>
      <c r="C67" s="298" t="s">
        <v>412</v>
      </c>
      <c r="D67" s="297">
        <f>H63</f>
        <v>7</v>
      </c>
      <c r="E67" s="299">
        <f>J65</f>
        <v>2</v>
      </c>
      <c r="F67" s="298" t="s">
        <v>412</v>
      </c>
      <c r="G67" s="297">
        <f>H65</f>
        <v>1</v>
      </c>
      <c r="H67" s="671"/>
      <c r="I67" s="672"/>
      <c r="J67" s="673"/>
      <c r="K67" s="298">
        <f>IF('予選リーグ日程'!AH$5="","",'予選リーグ日程'!AH$5)</f>
        <v>0</v>
      </c>
      <c r="L67" s="298" t="s">
        <v>412</v>
      </c>
      <c r="M67" s="297">
        <f>IF('予選リーグ日程'!AJ$5="","",'予選リーグ日程'!AJ$5)</f>
        <v>3</v>
      </c>
      <c r="N67" s="295"/>
      <c r="O67" s="295"/>
      <c r="P67" s="295"/>
      <c r="Q67" s="640"/>
      <c r="R67" s="640"/>
      <c r="S67" s="640"/>
      <c r="T67" s="642"/>
      <c r="U67" s="643"/>
      <c r="V67" s="643"/>
      <c r="W67" s="645"/>
      <c r="X67" s="646"/>
      <c r="Z67" s="634"/>
      <c r="AA67" s="634"/>
    </row>
    <row r="68" spans="1:27" ht="18" customHeight="1">
      <c r="A68" s="675" t="str">
        <f>'予選組合せ'!H30</f>
        <v>大平山</v>
      </c>
      <c r="B68" s="666" t="str">
        <f>IF(B69="","",IF(B69&gt;D69,"○",IF(B69&lt;D69,"●",IF(B69=D69,"△"))))</f>
        <v>●</v>
      </c>
      <c r="C68" s="667"/>
      <c r="D68" s="647"/>
      <c r="E68" s="666" t="str">
        <f>IF(E69="","",IF(E69&gt;G69,"○",IF(E69&lt;G69,"●",IF(E69=G69,"△"))))</f>
        <v>○</v>
      </c>
      <c r="F68" s="667"/>
      <c r="G68" s="647"/>
      <c r="H68" s="666" t="str">
        <f>IF(H69="","",IF(H69&gt;J69,"○",IF(H69&lt;J69,"●",IF(H69=J69,"△"))))</f>
        <v>○</v>
      </c>
      <c r="I68" s="667"/>
      <c r="J68" s="647"/>
      <c r="K68" s="668"/>
      <c r="L68" s="669"/>
      <c r="M68" s="670"/>
      <c r="N68" s="649"/>
      <c r="O68" s="651"/>
      <c r="P68" s="651"/>
      <c r="Q68" s="639">
        <f>COUNTIF(B68:P68,"○")</f>
        <v>2</v>
      </c>
      <c r="R68" s="639">
        <f>COUNTIF(B68:P68,"●")</f>
        <v>1</v>
      </c>
      <c r="S68" s="639">
        <f>COUNTIF(B68:P68,"△")</f>
        <v>0</v>
      </c>
      <c r="T68" s="641">
        <f>(Q68*3)+(S68*1)</f>
        <v>6</v>
      </c>
      <c r="U68" s="643">
        <f>SUM(B69,E69,H69,K69,N69)</f>
        <v>5</v>
      </c>
      <c r="V68" s="643">
        <f>SUM(D69,G69,J69,M69,P69)</f>
        <v>3</v>
      </c>
      <c r="W68" s="644">
        <f>U68-V68</f>
        <v>2</v>
      </c>
      <c r="X68" s="663">
        <v>2</v>
      </c>
      <c r="Z68" s="634">
        <f>RANK(T68,$T$62:$T$71)</f>
        <v>2</v>
      </c>
      <c r="AA68" s="634">
        <f>RANK(W68,$W$62:$W$71)</f>
        <v>2</v>
      </c>
    </row>
    <row r="69" spans="1:27" ht="18" customHeight="1">
      <c r="A69" s="676"/>
      <c r="B69" s="299">
        <f>M63</f>
        <v>0</v>
      </c>
      <c r="C69" s="298" t="s">
        <v>412</v>
      </c>
      <c r="D69" s="297">
        <f>K63</f>
        <v>3</v>
      </c>
      <c r="E69" s="299">
        <f>M65</f>
        <v>2</v>
      </c>
      <c r="F69" s="298" t="s">
        <v>412</v>
      </c>
      <c r="G69" s="297">
        <f>K65</f>
        <v>0</v>
      </c>
      <c r="H69" s="299">
        <f>M67</f>
        <v>3</v>
      </c>
      <c r="I69" s="298" t="s">
        <v>412</v>
      </c>
      <c r="J69" s="297">
        <f>K67</f>
        <v>0</v>
      </c>
      <c r="K69" s="671"/>
      <c r="L69" s="672"/>
      <c r="M69" s="673"/>
      <c r="N69" s="295"/>
      <c r="O69" s="295"/>
      <c r="P69" s="295"/>
      <c r="Q69" s="640"/>
      <c r="R69" s="640"/>
      <c r="S69" s="640"/>
      <c r="T69" s="642"/>
      <c r="U69" s="643"/>
      <c r="V69" s="643"/>
      <c r="W69" s="645"/>
      <c r="X69" s="663"/>
      <c r="Z69" s="634"/>
      <c r="AA69" s="634"/>
    </row>
    <row r="70" spans="1:27" ht="18" customHeight="1">
      <c r="A70" s="649"/>
      <c r="B70" s="649"/>
      <c r="C70" s="651"/>
      <c r="D70" s="652"/>
      <c r="E70" s="649"/>
      <c r="F70" s="651"/>
      <c r="G70" s="652"/>
      <c r="H70" s="649"/>
      <c r="I70" s="651"/>
      <c r="J70" s="652"/>
      <c r="K70" s="649"/>
      <c r="L70" s="651"/>
      <c r="M70" s="652"/>
      <c r="N70" s="653"/>
      <c r="O70" s="654"/>
      <c r="P70" s="654"/>
      <c r="Q70" s="661"/>
      <c r="R70" s="661"/>
      <c r="S70" s="661"/>
      <c r="T70" s="661"/>
      <c r="U70" s="635"/>
      <c r="V70" s="635"/>
      <c r="W70" s="636"/>
      <c r="X70" s="638"/>
      <c r="Z70" s="634">
        <f>RANK(T70,$T$62:$T$71)</f>
        <v>4</v>
      </c>
      <c r="AA70" s="634" t="e">
        <f>RANK(W70,$W$62:$W$71)</f>
        <v>#N/A</v>
      </c>
    </row>
    <row r="71" spans="1:27" ht="18" customHeight="1">
      <c r="A71" s="650"/>
      <c r="B71" s="296"/>
      <c r="C71" s="295"/>
      <c r="D71" s="294"/>
      <c r="E71" s="295"/>
      <c r="F71" s="295"/>
      <c r="G71" s="294"/>
      <c r="H71" s="296"/>
      <c r="I71" s="295"/>
      <c r="J71" s="294"/>
      <c r="K71" s="296"/>
      <c r="L71" s="295"/>
      <c r="M71" s="294"/>
      <c r="N71" s="656"/>
      <c r="O71" s="657"/>
      <c r="P71" s="657"/>
      <c r="Q71" s="662"/>
      <c r="R71" s="662"/>
      <c r="S71" s="662"/>
      <c r="T71" s="662"/>
      <c r="U71" s="635"/>
      <c r="V71" s="635"/>
      <c r="W71" s="637"/>
      <c r="X71" s="638"/>
      <c r="Z71" s="634"/>
      <c r="AA71" s="634"/>
    </row>
    <row r="72" spans="1:19" ht="18" customHeight="1">
      <c r="A72" s="288"/>
      <c r="B72" s="288"/>
      <c r="C72" s="288"/>
      <c r="D72" s="288"/>
      <c r="E72" s="288"/>
      <c r="F72" s="288"/>
      <c r="G72" s="288"/>
      <c r="H72" s="288"/>
      <c r="I72" s="288"/>
      <c r="J72" s="288"/>
      <c r="K72" s="288"/>
      <c r="L72" s="288"/>
      <c r="M72" s="288"/>
      <c r="N72" s="288"/>
      <c r="O72" s="288"/>
      <c r="P72" s="288"/>
      <c r="Q72" s="288"/>
      <c r="R72" s="288"/>
      <c r="S72" s="288"/>
    </row>
    <row r="73" spans="1:27" ht="18" customHeight="1">
      <c r="A73" s="301" t="s">
        <v>432</v>
      </c>
      <c r="B73" s="677" t="str">
        <f>IF(A74="","",A74)</f>
        <v>明野東</v>
      </c>
      <c r="C73" s="677"/>
      <c r="D73" s="677"/>
      <c r="E73" s="677" t="str">
        <f>IF(A76="","",A76)</f>
        <v>荏　隈</v>
      </c>
      <c r="F73" s="677"/>
      <c r="G73" s="677"/>
      <c r="H73" s="677" t="str">
        <f>IF(A78="","",A78)</f>
        <v>三　佐</v>
      </c>
      <c r="I73" s="677"/>
      <c r="J73" s="677"/>
      <c r="K73" s="677" t="str">
        <f>IF(A80="","",A80)</f>
        <v>弥　生</v>
      </c>
      <c r="L73" s="677"/>
      <c r="M73" s="677"/>
      <c r="N73" s="635"/>
      <c r="O73" s="635"/>
      <c r="P73" s="635"/>
      <c r="Q73" s="300" t="s">
        <v>422</v>
      </c>
      <c r="R73" s="289" t="s">
        <v>421</v>
      </c>
      <c r="S73" s="289" t="s">
        <v>420</v>
      </c>
      <c r="T73" s="290" t="s">
        <v>419</v>
      </c>
      <c r="U73" s="290" t="s">
        <v>418</v>
      </c>
      <c r="V73" s="290" t="s">
        <v>417</v>
      </c>
      <c r="W73" s="290" t="s">
        <v>416</v>
      </c>
      <c r="X73" s="289" t="s">
        <v>415</v>
      </c>
      <c r="Z73" s="287" t="s">
        <v>414</v>
      </c>
      <c r="AA73" s="287" t="s">
        <v>413</v>
      </c>
    </row>
    <row r="74" spans="1:27" ht="18" customHeight="1">
      <c r="A74" s="666" t="str">
        <f>'予選組合せ'!I24</f>
        <v>明野東</v>
      </c>
      <c r="B74" s="668"/>
      <c r="C74" s="669"/>
      <c r="D74" s="670"/>
      <c r="E74" s="666" t="str">
        <f>IF(E75="","",IF(E75&gt;G75,"○",IF(E75&lt;G75,"●",IF(E75=G75,"△"))))</f>
        <v>●</v>
      </c>
      <c r="F74" s="667"/>
      <c r="G74" s="647"/>
      <c r="H74" s="666" t="str">
        <f>IF(H75="","",IF(H75&gt;J75,"○",IF(H75&lt;J75,"●",IF(H75=J75,"△"))))</f>
        <v>●</v>
      </c>
      <c r="I74" s="667"/>
      <c r="J74" s="647"/>
      <c r="K74" s="666" t="str">
        <f>IF(K75="","",IF(K75&gt;M75,"○",IF(K75&lt;M75,"●",IF(K75=M75,"△"))))</f>
        <v>○</v>
      </c>
      <c r="L74" s="667"/>
      <c r="M74" s="647"/>
      <c r="N74" s="649"/>
      <c r="O74" s="651"/>
      <c r="P74" s="651"/>
      <c r="Q74" s="639">
        <f>COUNTIF(B74:P74,"○")</f>
        <v>1</v>
      </c>
      <c r="R74" s="639">
        <f>COUNTIF(B74:P74,"●")</f>
        <v>2</v>
      </c>
      <c r="S74" s="639">
        <f>COUNTIF(B74:P74,"△")</f>
        <v>0</v>
      </c>
      <c r="T74" s="641">
        <f>(Q74*3)+(S74*1)</f>
        <v>3</v>
      </c>
      <c r="U74" s="643">
        <f>SUM(B75,E75,H75,K75,N75)</f>
        <v>5</v>
      </c>
      <c r="V74" s="643">
        <f>SUM(D75,G75,J75,M75,P75)</f>
        <v>9</v>
      </c>
      <c r="W74" s="644">
        <f>U74-V74</f>
        <v>-4</v>
      </c>
      <c r="X74" s="646">
        <v>4</v>
      </c>
      <c r="Z74" s="634">
        <f>RANK(T74,$T$74:$T$83)</f>
        <v>4</v>
      </c>
      <c r="AA74" s="634">
        <f>RANK(W74,$W$74:$W$83)</f>
        <v>4</v>
      </c>
    </row>
    <row r="75" spans="1:27" ht="18" customHeight="1">
      <c r="A75" s="674"/>
      <c r="B75" s="671"/>
      <c r="C75" s="672"/>
      <c r="D75" s="673"/>
      <c r="E75" s="298">
        <f>IF('予選リーグ日程'!AP$6="","",'予選リーグ日程'!AP$6)</f>
        <v>0</v>
      </c>
      <c r="F75" s="298" t="s">
        <v>412</v>
      </c>
      <c r="G75" s="297">
        <f>IF('予選リーグ日程'!AN$6="","",'予選リーグ日程'!AN$6)</f>
        <v>1</v>
      </c>
      <c r="H75" s="298">
        <f>IF('予選リーグ日程'!AP$9="","",'予選リーグ日程'!AP$9)</f>
        <v>0</v>
      </c>
      <c r="I75" s="298" t="s">
        <v>412</v>
      </c>
      <c r="J75" s="297">
        <f>IF('予選リーグ日程'!AN$9="","",'予選リーグ日程'!AN$9)</f>
        <v>5</v>
      </c>
      <c r="K75" s="298">
        <f>IF('予選リーグ日程'!AP$11="","",'予選リーグ日程'!AP$11)</f>
        <v>5</v>
      </c>
      <c r="L75" s="298" t="s">
        <v>412</v>
      </c>
      <c r="M75" s="297">
        <f>IF('予選リーグ日程'!AN$11="","",'予選リーグ日程'!AN$11)</f>
        <v>3</v>
      </c>
      <c r="N75" s="295"/>
      <c r="O75" s="295"/>
      <c r="P75" s="295"/>
      <c r="Q75" s="640"/>
      <c r="R75" s="640"/>
      <c r="S75" s="640"/>
      <c r="T75" s="642"/>
      <c r="U75" s="643"/>
      <c r="V75" s="643"/>
      <c r="W75" s="645"/>
      <c r="X75" s="646"/>
      <c r="Z75" s="634"/>
      <c r="AA75" s="634"/>
    </row>
    <row r="76" spans="1:27" ht="18" customHeight="1">
      <c r="A76" s="664" t="str">
        <f>'予選組合せ'!I26</f>
        <v>荏　隈</v>
      </c>
      <c r="B76" s="666" t="str">
        <f>IF(B77="","",IF(B77&gt;D77,"○",IF(B77&lt;D77,"●",IF(B77=D77,"△"))))</f>
        <v>○</v>
      </c>
      <c r="C76" s="667"/>
      <c r="D76" s="647"/>
      <c r="E76" s="668"/>
      <c r="F76" s="669"/>
      <c r="G76" s="670"/>
      <c r="H76" s="666" t="str">
        <f>IF(H77="","",IF(H77&gt;J77,"○",IF(H77&lt;J77,"●",IF(H77=J77,"△"))))</f>
        <v>△</v>
      </c>
      <c r="I76" s="667"/>
      <c r="J76" s="647"/>
      <c r="K76" s="666" t="str">
        <f>IF(K77="","",IF(K77&gt;M77,"○",IF(K77&lt;M77,"●",IF(K77=M77,"△"))))</f>
        <v>△</v>
      </c>
      <c r="L76" s="667"/>
      <c r="M76" s="647"/>
      <c r="N76" s="649"/>
      <c r="O76" s="651"/>
      <c r="P76" s="652"/>
      <c r="Q76" s="647">
        <f>COUNTIF(B76:P76,"○")</f>
        <v>1</v>
      </c>
      <c r="R76" s="639">
        <f>COUNTIF(B76:P76,"●")</f>
        <v>0</v>
      </c>
      <c r="S76" s="639">
        <f>COUNTIF(B76:P76,"△")</f>
        <v>2</v>
      </c>
      <c r="T76" s="641">
        <f>(Q76*3)+(S76*1)</f>
        <v>5</v>
      </c>
      <c r="U76" s="643">
        <f>SUM(B77,E77,H77,K77,N77)</f>
        <v>5</v>
      </c>
      <c r="V76" s="643">
        <f>SUM(D77,G77,J77,M77,P77)</f>
        <v>4</v>
      </c>
      <c r="W76" s="644">
        <f>U76-V76</f>
        <v>1</v>
      </c>
      <c r="X76" s="659">
        <v>1</v>
      </c>
      <c r="Z76" s="634">
        <f>RANK(T76,$T$74:$T$83)</f>
        <v>1</v>
      </c>
      <c r="AA76" s="634">
        <f>RANK(W76,$W$74:$W$83)</f>
        <v>2</v>
      </c>
    </row>
    <row r="77" spans="1:27" ht="18" customHeight="1">
      <c r="A77" s="665"/>
      <c r="B77" s="299">
        <f>G75</f>
        <v>1</v>
      </c>
      <c r="C77" s="298" t="s">
        <v>412</v>
      </c>
      <c r="D77" s="297">
        <f>E75</f>
        <v>0</v>
      </c>
      <c r="E77" s="671"/>
      <c r="F77" s="672"/>
      <c r="G77" s="673"/>
      <c r="H77" s="298">
        <f>IF('予選リーグ日程'!AP$10="","",'予選リーグ日程'!AP$10)</f>
        <v>0</v>
      </c>
      <c r="I77" s="298" t="s">
        <v>412</v>
      </c>
      <c r="J77" s="297">
        <f>IF('予選リーグ日程'!AN$10="","",'予選リーグ日程'!AN$10)</f>
        <v>0</v>
      </c>
      <c r="K77" s="298">
        <f>IF('予選リーグ日程'!AP$8="","",'予選リーグ日程'!AP$8)</f>
        <v>4</v>
      </c>
      <c r="L77" s="298" t="s">
        <v>412</v>
      </c>
      <c r="M77" s="297">
        <f>IF('予選リーグ日程'!AN$8="","",'予選リーグ日程'!AN$8)</f>
        <v>4</v>
      </c>
      <c r="N77" s="295"/>
      <c r="O77" s="295"/>
      <c r="P77" s="294"/>
      <c r="Q77" s="648"/>
      <c r="R77" s="640"/>
      <c r="S77" s="640"/>
      <c r="T77" s="642"/>
      <c r="U77" s="643"/>
      <c r="V77" s="643"/>
      <c r="W77" s="645"/>
      <c r="X77" s="659"/>
      <c r="Z77" s="634"/>
      <c r="AA77" s="634"/>
    </row>
    <row r="78" spans="1:27" ht="18" customHeight="1">
      <c r="A78" s="666" t="str">
        <f>'予選組合せ'!I28</f>
        <v>三　佐</v>
      </c>
      <c r="B78" s="666" t="str">
        <f>IF(B79="","",IF(B79&gt;D79,"○",IF(B79&lt;D79,"●",IF(B79=D79,"△"))))</f>
        <v>○</v>
      </c>
      <c r="C78" s="667"/>
      <c r="D78" s="647"/>
      <c r="E78" s="666" t="str">
        <f>IF(E79="","",IF(E79&gt;G79,"○",IF(E79&lt;G79,"●",IF(E79=G79,"△"))))</f>
        <v>△</v>
      </c>
      <c r="F78" s="667"/>
      <c r="G78" s="647"/>
      <c r="H78" s="668"/>
      <c r="I78" s="669"/>
      <c r="J78" s="670"/>
      <c r="K78" s="666" t="str">
        <f>IF(K79="","",IF(K79&gt;M79,"○",IF(K79&lt;M79,"●",IF(K79=M79,"△"))))</f>
        <v>●</v>
      </c>
      <c r="L78" s="667"/>
      <c r="M78" s="647"/>
      <c r="N78" s="649"/>
      <c r="O78" s="651"/>
      <c r="P78" s="652"/>
      <c r="Q78" s="647">
        <f>COUNTIF(B78:P78,"○")</f>
        <v>1</v>
      </c>
      <c r="R78" s="639">
        <f>COUNTIF(B78:P78,"●")</f>
        <v>1</v>
      </c>
      <c r="S78" s="639">
        <f>COUNTIF(B78:P78,"△")</f>
        <v>1</v>
      </c>
      <c r="T78" s="641">
        <f>(Q78*3)+(S78*1)</f>
        <v>4</v>
      </c>
      <c r="U78" s="643">
        <f>SUM(B79,E79,H79,K79,N79)</f>
        <v>5</v>
      </c>
      <c r="V78" s="643">
        <f>SUM(D79,G79,J79,M79,P79)</f>
        <v>1</v>
      </c>
      <c r="W78" s="644">
        <f>U78-V78</f>
        <v>4</v>
      </c>
      <c r="X78" s="646">
        <v>3</v>
      </c>
      <c r="Z78" s="634">
        <f>RANK(T78,$T$74:$T$83)</f>
        <v>2</v>
      </c>
      <c r="AA78" s="634">
        <f>RANK(W78,$W$74:$W$83)</f>
        <v>1</v>
      </c>
    </row>
    <row r="79" spans="1:27" ht="18" customHeight="1">
      <c r="A79" s="674"/>
      <c r="B79" s="299">
        <f>J75</f>
        <v>5</v>
      </c>
      <c r="C79" s="298" t="s">
        <v>412</v>
      </c>
      <c r="D79" s="297">
        <f>H75</f>
        <v>0</v>
      </c>
      <c r="E79" s="299">
        <f>J77</f>
        <v>0</v>
      </c>
      <c r="F79" s="298" t="s">
        <v>412</v>
      </c>
      <c r="G79" s="297">
        <f>H77</f>
        <v>0</v>
      </c>
      <c r="H79" s="671"/>
      <c r="I79" s="672"/>
      <c r="J79" s="673"/>
      <c r="K79" s="298">
        <f>IF('予選リーグ日程'!AN$5="","",'予選リーグ日程'!AN$5)</f>
        <v>0</v>
      </c>
      <c r="L79" s="298" t="s">
        <v>412</v>
      </c>
      <c r="M79" s="297">
        <f>IF('予選リーグ日程'!AP$5="","",'予選リーグ日程'!AP$5)</f>
        <v>1</v>
      </c>
      <c r="N79" s="295"/>
      <c r="O79" s="295"/>
      <c r="P79" s="294"/>
      <c r="Q79" s="648"/>
      <c r="R79" s="640"/>
      <c r="S79" s="640"/>
      <c r="T79" s="642"/>
      <c r="U79" s="643"/>
      <c r="V79" s="643"/>
      <c r="W79" s="645"/>
      <c r="X79" s="646"/>
      <c r="Z79" s="634"/>
      <c r="AA79" s="634"/>
    </row>
    <row r="80" spans="1:27" ht="18" customHeight="1">
      <c r="A80" s="675" t="str">
        <f>'予選組合せ'!I30</f>
        <v>弥　生</v>
      </c>
      <c r="B80" s="666" t="str">
        <f>IF(B81="","",IF(B81&gt;D81,"○",IF(B81&lt;D81,"●",IF(B81=D81,"△"))))</f>
        <v>●</v>
      </c>
      <c r="C80" s="667"/>
      <c r="D80" s="647"/>
      <c r="E80" s="666" t="str">
        <f>IF(E81="","",IF(E81&gt;G81,"○",IF(E81&lt;G81,"●",IF(E81=G81,"△"))))</f>
        <v>△</v>
      </c>
      <c r="F80" s="667"/>
      <c r="G80" s="647"/>
      <c r="H80" s="666" t="str">
        <f>IF(H81="","",IF(H81&gt;J81,"○",IF(H81&lt;J81,"●",IF(H81=J81,"△"))))</f>
        <v>○</v>
      </c>
      <c r="I80" s="667"/>
      <c r="J80" s="647"/>
      <c r="K80" s="668"/>
      <c r="L80" s="669"/>
      <c r="M80" s="670"/>
      <c r="N80" s="649"/>
      <c r="O80" s="651"/>
      <c r="P80" s="652"/>
      <c r="Q80" s="647">
        <f>COUNTIF(B80:P80,"○")</f>
        <v>1</v>
      </c>
      <c r="R80" s="639">
        <f>COUNTIF(B80:P80,"●")</f>
        <v>1</v>
      </c>
      <c r="S80" s="639">
        <f>COUNTIF(B80:P80,"△")</f>
        <v>1</v>
      </c>
      <c r="T80" s="641">
        <f>(Q80*3)+(S80*1)</f>
        <v>4</v>
      </c>
      <c r="U80" s="643">
        <f>SUM(B81,E81,H81,K81,N81)</f>
        <v>8</v>
      </c>
      <c r="V80" s="643">
        <f>SUM(D81,G81,J81,M81,P81)</f>
        <v>9</v>
      </c>
      <c r="W80" s="644">
        <f>U80-V80</f>
        <v>-1</v>
      </c>
      <c r="X80" s="663">
        <v>2</v>
      </c>
      <c r="Z80" s="634">
        <f>RANK(T80,$T$74:$T$83)</f>
        <v>2</v>
      </c>
      <c r="AA80" s="634">
        <f>RANK(W80,$W$74:$W$83)</f>
        <v>3</v>
      </c>
    </row>
    <row r="81" spans="1:27" ht="18" customHeight="1">
      <c r="A81" s="676"/>
      <c r="B81" s="299">
        <f>M75</f>
        <v>3</v>
      </c>
      <c r="C81" s="298" t="s">
        <v>412</v>
      </c>
      <c r="D81" s="297">
        <f>K75</f>
        <v>5</v>
      </c>
      <c r="E81" s="299">
        <f>M77</f>
        <v>4</v>
      </c>
      <c r="F81" s="298" t="s">
        <v>412</v>
      </c>
      <c r="G81" s="297">
        <f>K77</f>
        <v>4</v>
      </c>
      <c r="H81" s="299">
        <f>M79</f>
        <v>1</v>
      </c>
      <c r="I81" s="298" t="s">
        <v>412</v>
      </c>
      <c r="J81" s="297">
        <f>K79</f>
        <v>0</v>
      </c>
      <c r="K81" s="671"/>
      <c r="L81" s="672"/>
      <c r="M81" s="673"/>
      <c r="N81" s="295"/>
      <c r="O81" s="295"/>
      <c r="P81" s="294"/>
      <c r="Q81" s="648"/>
      <c r="R81" s="640"/>
      <c r="S81" s="640"/>
      <c r="T81" s="642"/>
      <c r="U81" s="643"/>
      <c r="V81" s="643"/>
      <c r="W81" s="645"/>
      <c r="X81" s="663"/>
      <c r="Z81" s="634"/>
      <c r="AA81" s="634"/>
    </row>
    <row r="82" spans="1:27" ht="18" customHeight="1">
      <c r="A82" s="649"/>
      <c r="B82" s="649"/>
      <c r="C82" s="651"/>
      <c r="D82" s="652"/>
      <c r="E82" s="649"/>
      <c r="F82" s="651"/>
      <c r="G82" s="652"/>
      <c r="H82" s="649"/>
      <c r="I82" s="651"/>
      <c r="J82" s="652"/>
      <c r="K82" s="649"/>
      <c r="L82" s="651"/>
      <c r="M82" s="652"/>
      <c r="N82" s="653"/>
      <c r="O82" s="654"/>
      <c r="P82" s="655"/>
      <c r="Q82" s="652"/>
      <c r="R82" s="661"/>
      <c r="S82" s="661"/>
      <c r="T82" s="661"/>
      <c r="U82" s="635"/>
      <c r="V82" s="635"/>
      <c r="W82" s="636"/>
      <c r="X82" s="638"/>
      <c r="Z82" s="634" t="e">
        <f>RANK(T82,$T$74:$T$83)</f>
        <v>#N/A</v>
      </c>
      <c r="AA82" s="634" t="e">
        <f>RANK(W82,$W$74:$W$83)</f>
        <v>#N/A</v>
      </c>
    </row>
    <row r="83" spans="1:27" ht="18" customHeight="1">
      <c r="A83" s="650"/>
      <c r="B83" s="296"/>
      <c r="C83" s="295"/>
      <c r="D83" s="294"/>
      <c r="E83" s="295"/>
      <c r="F83" s="295"/>
      <c r="G83" s="294"/>
      <c r="H83" s="296"/>
      <c r="I83" s="295"/>
      <c r="J83" s="294"/>
      <c r="K83" s="296"/>
      <c r="L83" s="295"/>
      <c r="M83" s="294"/>
      <c r="N83" s="656"/>
      <c r="O83" s="657"/>
      <c r="P83" s="658"/>
      <c r="Q83" s="660"/>
      <c r="R83" s="662"/>
      <c r="S83" s="662"/>
      <c r="T83" s="662"/>
      <c r="U83" s="635"/>
      <c r="V83" s="635"/>
      <c r="W83" s="637"/>
      <c r="X83" s="638"/>
      <c r="Z83" s="634"/>
      <c r="AA83" s="634"/>
    </row>
    <row r="84" spans="1:19" ht="18" customHeight="1">
      <c r="A84" s="288"/>
      <c r="B84" s="288"/>
      <c r="C84" s="288"/>
      <c r="D84" s="288"/>
      <c r="E84" s="288"/>
      <c r="F84" s="288"/>
      <c r="G84" s="288"/>
      <c r="H84" s="288"/>
      <c r="I84" s="288"/>
      <c r="J84" s="288"/>
      <c r="K84" s="288"/>
      <c r="L84" s="288"/>
      <c r="M84" s="288"/>
      <c r="N84" s="288"/>
      <c r="O84" s="288"/>
      <c r="P84" s="288"/>
      <c r="Q84" s="288"/>
      <c r="R84" s="288"/>
      <c r="S84" s="288"/>
    </row>
    <row r="85" spans="1:27" ht="18" customHeight="1">
      <c r="A85" s="301" t="s">
        <v>431</v>
      </c>
      <c r="B85" s="677" t="str">
        <f>IF(A86="","",A86)</f>
        <v>明野北</v>
      </c>
      <c r="C85" s="677"/>
      <c r="D85" s="677"/>
      <c r="E85" s="677" t="str">
        <f>IF(A88="","",A88)</f>
        <v>若　宮</v>
      </c>
      <c r="F85" s="677"/>
      <c r="G85" s="677"/>
      <c r="H85" s="677" t="str">
        <f>IF(A90="","",A90)</f>
        <v>戸　次</v>
      </c>
      <c r="I85" s="677"/>
      <c r="J85" s="677"/>
      <c r="K85" s="677" t="str">
        <f>IF(A92="","",A92)</f>
        <v>武　蔵</v>
      </c>
      <c r="L85" s="677"/>
      <c r="M85" s="677"/>
      <c r="N85" s="635"/>
      <c r="O85" s="635"/>
      <c r="P85" s="635"/>
      <c r="Q85" s="300" t="s">
        <v>422</v>
      </c>
      <c r="R85" s="289" t="s">
        <v>421</v>
      </c>
      <c r="S85" s="289" t="s">
        <v>420</v>
      </c>
      <c r="T85" s="290" t="s">
        <v>419</v>
      </c>
      <c r="U85" s="290" t="s">
        <v>418</v>
      </c>
      <c r="V85" s="290" t="s">
        <v>417</v>
      </c>
      <c r="W85" s="290" t="s">
        <v>416</v>
      </c>
      <c r="X85" s="289" t="s">
        <v>415</v>
      </c>
      <c r="Z85" s="287" t="s">
        <v>414</v>
      </c>
      <c r="AA85" s="287" t="s">
        <v>413</v>
      </c>
    </row>
    <row r="86" spans="1:27" ht="18" customHeight="1">
      <c r="A86" s="666" t="str">
        <f>'予選組合せ'!J24</f>
        <v>明野北</v>
      </c>
      <c r="B86" s="668"/>
      <c r="C86" s="669"/>
      <c r="D86" s="670"/>
      <c r="E86" s="666" t="str">
        <f>IF(E87="","",IF(E87&gt;G87,"○",IF(E87&lt;G87,"●",IF(E87=G87,"△"))))</f>
        <v>●</v>
      </c>
      <c r="F86" s="667"/>
      <c r="G86" s="647"/>
      <c r="H86" s="666" t="str">
        <f>IF(H87="","",IF(H87&gt;J87,"○",IF(H87&lt;J87,"●",IF(H87=J87,"△"))))</f>
        <v>●</v>
      </c>
      <c r="I86" s="667"/>
      <c r="J86" s="647"/>
      <c r="K86" s="666" t="str">
        <f>IF(K87="","",IF(K87&gt;M87,"○",IF(K87&lt;M87,"●",IF(K87=M87,"△"))))</f>
        <v>○</v>
      </c>
      <c r="L86" s="667"/>
      <c r="M86" s="647"/>
      <c r="N86" s="649"/>
      <c r="O86" s="651"/>
      <c r="P86" s="651"/>
      <c r="Q86" s="639">
        <f>COUNTIF(B86:P86,"○")</f>
        <v>1</v>
      </c>
      <c r="R86" s="639">
        <f>COUNTIF(B86:P86,"●")</f>
        <v>2</v>
      </c>
      <c r="S86" s="639">
        <f>COUNTIF(B86:P86,"△")</f>
        <v>0</v>
      </c>
      <c r="T86" s="641">
        <f>(Q86*3)+(S86*1)</f>
        <v>3</v>
      </c>
      <c r="U86" s="643">
        <f>SUM(B87,E87,H87,K87,N87)</f>
        <v>7</v>
      </c>
      <c r="V86" s="643">
        <f>SUM(D87,G87,J87,M87,P87)</f>
        <v>11</v>
      </c>
      <c r="W86" s="644">
        <f>U86-V86</f>
        <v>-4</v>
      </c>
      <c r="X86" s="646">
        <v>3</v>
      </c>
      <c r="Z86" s="634">
        <f>RANK(T86,$T$86:$T$95)</f>
        <v>3</v>
      </c>
      <c r="AA86" s="634">
        <f>RANK(W86,$W$86:$W$95)</f>
        <v>3</v>
      </c>
    </row>
    <row r="87" spans="1:27" ht="18" customHeight="1">
      <c r="A87" s="674"/>
      <c r="B87" s="671"/>
      <c r="C87" s="672"/>
      <c r="D87" s="673"/>
      <c r="E87" s="298">
        <f>IF('予選リーグ日程'!AV$6="","",'予選リーグ日程'!AV$6)</f>
        <v>1</v>
      </c>
      <c r="F87" s="298" t="s">
        <v>412</v>
      </c>
      <c r="G87" s="297">
        <f>IF('予選リーグ日程'!AT$6="","",'予選リーグ日程'!AT$6)</f>
        <v>4</v>
      </c>
      <c r="H87" s="298">
        <f>IF('予選リーグ日程'!AV$9="","",'予選リーグ日程'!AV$9)</f>
        <v>0</v>
      </c>
      <c r="I87" s="298" t="s">
        <v>412</v>
      </c>
      <c r="J87" s="297">
        <f>IF('予選リーグ日程'!AT$9="","",'予選リーグ日程'!AT$9)</f>
        <v>7</v>
      </c>
      <c r="K87" s="298">
        <f>IF('予選リーグ日程'!AV$11="","",'予選リーグ日程'!AV$11)</f>
        <v>6</v>
      </c>
      <c r="L87" s="298" t="s">
        <v>412</v>
      </c>
      <c r="M87" s="297">
        <f>IF('予選リーグ日程'!AT$11="","",'予選リーグ日程'!AT$11)</f>
        <v>0</v>
      </c>
      <c r="N87" s="295"/>
      <c r="O87" s="295"/>
      <c r="P87" s="295"/>
      <c r="Q87" s="640"/>
      <c r="R87" s="640"/>
      <c r="S87" s="640"/>
      <c r="T87" s="642"/>
      <c r="U87" s="643"/>
      <c r="V87" s="643"/>
      <c r="W87" s="645"/>
      <c r="X87" s="646"/>
      <c r="Z87" s="634"/>
      <c r="AA87" s="634"/>
    </row>
    <row r="88" spans="1:27" ht="18" customHeight="1">
      <c r="A88" s="675" t="str">
        <f>'予選組合せ'!J26</f>
        <v>若　宮</v>
      </c>
      <c r="B88" s="666" t="str">
        <f>IF(B89="","",IF(B89&gt;D89,"○",IF(B89&lt;D89,"●",IF(B89=D89,"△"))))</f>
        <v>○</v>
      </c>
      <c r="C88" s="667"/>
      <c r="D88" s="647"/>
      <c r="E88" s="668"/>
      <c r="F88" s="669"/>
      <c r="G88" s="670"/>
      <c r="H88" s="666" t="str">
        <f>IF(H89="","",IF(H89&gt;J89,"○",IF(H89&lt;J89,"●",IF(H89=J89,"△"))))</f>
        <v>●</v>
      </c>
      <c r="I88" s="667"/>
      <c r="J88" s="647"/>
      <c r="K88" s="666" t="str">
        <f>IF(K89="","",IF(K89&gt;M89,"○",IF(K89&lt;M89,"●",IF(K89=M89,"△"))))</f>
        <v>○</v>
      </c>
      <c r="L88" s="667"/>
      <c r="M88" s="647"/>
      <c r="N88" s="649"/>
      <c r="O88" s="651"/>
      <c r="P88" s="652"/>
      <c r="Q88" s="647">
        <f>COUNTIF(B88:P88,"○")</f>
        <v>2</v>
      </c>
      <c r="R88" s="639">
        <f>COUNTIF(B88:P88,"●")</f>
        <v>1</v>
      </c>
      <c r="S88" s="639">
        <f>COUNTIF(B88:P88,"△")</f>
        <v>0</v>
      </c>
      <c r="T88" s="641">
        <f>(Q88*3)+(S88*1)</f>
        <v>6</v>
      </c>
      <c r="U88" s="643">
        <f>SUM(B89,E89,H89,K89,N89)</f>
        <v>20</v>
      </c>
      <c r="V88" s="643">
        <f>SUM(D89,G89,J89,M89,P89)</f>
        <v>3</v>
      </c>
      <c r="W88" s="644">
        <f>U88-V88</f>
        <v>17</v>
      </c>
      <c r="X88" s="663">
        <v>2</v>
      </c>
      <c r="Z88" s="634">
        <f>RANK(T88,$T$86:$T$95)</f>
        <v>2</v>
      </c>
      <c r="AA88" s="634">
        <f>RANK(W88,$W$86:$W$95)</f>
        <v>2</v>
      </c>
    </row>
    <row r="89" spans="1:27" ht="18" customHeight="1">
      <c r="A89" s="676"/>
      <c r="B89" s="299">
        <f>G87</f>
        <v>4</v>
      </c>
      <c r="C89" s="298" t="s">
        <v>412</v>
      </c>
      <c r="D89" s="297">
        <f>E87</f>
        <v>1</v>
      </c>
      <c r="E89" s="671"/>
      <c r="F89" s="672"/>
      <c r="G89" s="673"/>
      <c r="H89" s="298">
        <f>IF('予選リーグ日程'!AV$10="","",'予選リーグ日程'!AV$10)</f>
        <v>0</v>
      </c>
      <c r="I89" s="298" t="s">
        <v>412</v>
      </c>
      <c r="J89" s="297">
        <f>IF('予選リーグ日程'!AT$10="","",'予選リーグ日程'!AT$10)</f>
        <v>2</v>
      </c>
      <c r="K89" s="298">
        <f>IF('予選リーグ日程'!AV$8="","",'予選リーグ日程'!AV$8)</f>
        <v>16</v>
      </c>
      <c r="L89" s="298" t="s">
        <v>412</v>
      </c>
      <c r="M89" s="297">
        <f>IF('予選リーグ日程'!AT$8="","",'予選リーグ日程'!AT$8)</f>
        <v>0</v>
      </c>
      <c r="N89" s="295"/>
      <c r="O89" s="295"/>
      <c r="P89" s="294"/>
      <c r="Q89" s="648"/>
      <c r="R89" s="640"/>
      <c r="S89" s="640"/>
      <c r="T89" s="642"/>
      <c r="U89" s="643"/>
      <c r="V89" s="643"/>
      <c r="W89" s="645"/>
      <c r="X89" s="663"/>
      <c r="Z89" s="634"/>
      <c r="AA89" s="634"/>
    </row>
    <row r="90" spans="1:27" ht="18" customHeight="1">
      <c r="A90" s="664" t="str">
        <f>'予選組合せ'!J28</f>
        <v>戸　次</v>
      </c>
      <c r="B90" s="666" t="str">
        <f>IF(B91="","",IF(B91&gt;D91,"○",IF(B91&lt;D91,"●",IF(B91=D91,"△"))))</f>
        <v>○</v>
      </c>
      <c r="C90" s="667"/>
      <c r="D90" s="647"/>
      <c r="E90" s="666" t="str">
        <f>IF(E91="","",IF(E91&gt;G91,"○",IF(E91&lt;G91,"●",IF(E91=G91,"△"))))</f>
        <v>○</v>
      </c>
      <c r="F90" s="667"/>
      <c r="G90" s="647"/>
      <c r="H90" s="668"/>
      <c r="I90" s="669"/>
      <c r="J90" s="670"/>
      <c r="K90" s="666" t="str">
        <f>IF(K91="","",IF(K91&gt;M91,"○",IF(K91&lt;M91,"●",IF(K91=M91,"△"))))</f>
        <v>○</v>
      </c>
      <c r="L90" s="667"/>
      <c r="M90" s="647"/>
      <c r="N90" s="649"/>
      <c r="O90" s="651"/>
      <c r="P90" s="652"/>
      <c r="Q90" s="647">
        <f>COUNTIF(B90:P90,"○")</f>
        <v>3</v>
      </c>
      <c r="R90" s="639">
        <f>COUNTIF(B90:P90,"●")</f>
        <v>0</v>
      </c>
      <c r="S90" s="639">
        <f>COUNTIF(B90:P90,"△")</f>
        <v>0</v>
      </c>
      <c r="T90" s="641">
        <f>(Q90*3)+(S90*1)</f>
        <v>9</v>
      </c>
      <c r="U90" s="643">
        <f>SUM(B91,E91,H91,K91,N91)</f>
        <v>31</v>
      </c>
      <c r="V90" s="643">
        <f>SUM(D91,G91,J91,M91,P91)</f>
        <v>0</v>
      </c>
      <c r="W90" s="644">
        <f>U90-V90</f>
        <v>31</v>
      </c>
      <c r="X90" s="659">
        <v>1</v>
      </c>
      <c r="Z90" s="634">
        <f>RANK(T90,$T$86:$T$95)</f>
        <v>1</v>
      </c>
      <c r="AA90" s="634">
        <f>RANK(W90,$W$86:$W$95)</f>
        <v>1</v>
      </c>
    </row>
    <row r="91" spans="1:27" ht="18" customHeight="1">
      <c r="A91" s="665"/>
      <c r="B91" s="299">
        <f>J87</f>
        <v>7</v>
      </c>
      <c r="C91" s="298" t="s">
        <v>412</v>
      </c>
      <c r="D91" s="297">
        <f>H87</f>
        <v>0</v>
      </c>
      <c r="E91" s="299">
        <f>J89</f>
        <v>2</v>
      </c>
      <c r="F91" s="298" t="s">
        <v>412</v>
      </c>
      <c r="G91" s="297">
        <f>H89</f>
        <v>0</v>
      </c>
      <c r="H91" s="671"/>
      <c r="I91" s="672"/>
      <c r="J91" s="673"/>
      <c r="K91" s="298">
        <f>IF('予選リーグ日程'!AT$5="","",'予選リーグ日程'!AT$5)</f>
        <v>22</v>
      </c>
      <c r="L91" s="298" t="s">
        <v>412</v>
      </c>
      <c r="M91" s="297">
        <f>IF('予選リーグ日程'!AV$5="","",'予選リーグ日程'!AV$5)</f>
        <v>0</v>
      </c>
      <c r="N91" s="295"/>
      <c r="O91" s="295"/>
      <c r="P91" s="294"/>
      <c r="Q91" s="648"/>
      <c r="R91" s="640"/>
      <c r="S91" s="640"/>
      <c r="T91" s="642"/>
      <c r="U91" s="643"/>
      <c r="V91" s="643"/>
      <c r="W91" s="645"/>
      <c r="X91" s="659"/>
      <c r="Z91" s="634"/>
      <c r="AA91" s="634"/>
    </row>
    <row r="92" spans="1:27" ht="18" customHeight="1">
      <c r="A92" s="666" t="str">
        <f>'予選組合せ'!J30</f>
        <v>武　蔵</v>
      </c>
      <c r="B92" s="666" t="str">
        <f>IF(B93="","",IF(B93&gt;D93,"○",IF(B93&lt;D93,"●",IF(B93=D93,"△"))))</f>
        <v>●</v>
      </c>
      <c r="C92" s="667"/>
      <c r="D92" s="647"/>
      <c r="E92" s="666" t="str">
        <f>IF(E93="","",IF(E93&gt;G93,"○",IF(E93&lt;G93,"●",IF(E93=G93,"△"))))</f>
        <v>●</v>
      </c>
      <c r="F92" s="667"/>
      <c r="G92" s="647"/>
      <c r="H92" s="666" t="str">
        <f>IF(H93="","",IF(H93&gt;J93,"○",IF(H93&lt;J93,"●",IF(H93=J93,"△"))))</f>
        <v>●</v>
      </c>
      <c r="I92" s="667"/>
      <c r="J92" s="647"/>
      <c r="K92" s="668"/>
      <c r="L92" s="669"/>
      <c r="M92" s="670"/>
      <c r="N92" s="649"/>
      <c r="O92" s="651"/>
      <c r="P92" s="652"/>
      <c r="Q92" s="647">
        <f>COUNTIF(B92:P92,"○")</f>
        <v>0</v>
      </c>
      <c r="R92" s="639">
        <f>COUNTIF(B92:P92,"●")</f>
        <v>3</v>
      </c>
      <c r="S92" s="639">
        <f>COUNTIF(B92:P92,"△")</f>
        <v>0</v>
      </c>
      <c r="T92" s="641">
        <f>(Q92*3)+(S92*1)</f>
        <v>0</v>
      </c>
      <c r="U92" s="643">
        <f>SUM(B93,E93,H93,K93,N93)</f>
        <v>0</v>
      </c>
      <c r="V92" s="643">
        <f>SUM(D93,G93,J93,M93,P93)</f>
        <v>44</v>
      </c>
      <c r="W92" s="644">
        <f>U92-V92</f>
        <v>-44</v>
      </c>
      <c r="X92" s="646">
        <v>4</v>
      </c>
      <c r="Z92" s="634">
        <f>RANK(T92,$T$86:$T$95)</f>
        <v>4</v>
      </c>
      <c r="AA92" s="634">
        <f>RANK(W92,$W$86:$W$95)</f>
        <v>4</v>
      </c>
    </row>
    <row r="93" spans="1:27" ht="18" customHeight="1">
      <c r="A93" s="674"/>
      <c r="B93" s="299">
        <f>M87</f>
        <v>0</v>
      </c>
      <c r="C93" s="298" t="s">
        <v>412</v>
      </c>
      <c r="D93" s="297">
        <f>K87</f>
        <v>6</v>
      </c>
      <c r="E93" s="299">
        <f>M89</f>
        <v>0</v>
      </c>
      <c r="F93" s="298" t="s">
        <v>412</v>
      </c>
      <c r="G93" s="297">
        <f>K89</f>
        <v>16</v>
      </c>
      <c r="H93" s="299">
        <f>M91</f>
        <v>0</v>
      </c>
      <c r="I93" s="298" t="s">
        <v>412</v>
      </c>
      <c r="J93" s="297">
        <f>K91</f>
        <v>22</v>
      </c>
      <c r="K93" s="671"/>
      <c r="L93" s="672"/>
      <c r="M93" s="673"/>
      <c r="N93" s="295"/>
      <c r="O93" s="295"/>
      <c r="P93" s="294"/>
      <c r="Q93" s="648"/>
      <c r="R93" s="640"/>
      <c r="S93" s="640"/>
      <c r="T93" s="642"/>
      <c r="U93" s="643"/>
      <c r="V93" s="643"/>
      <c r="W93" s="645"/>
      <c r="X93" s="646"/>
      <c r="Z93" s="634"/>
      <c r="AA93" s="634"/>
    </row>
    <row r="94" spans="1:27" ht="18" customHeight="1">
      <c r="A94" s="649"/>
      <c r="B94" s="649"/>
      <c r="C94" s="651"/>
      <c r="D94" s="652"/>
      <c r="E94" s="649"/>
      <c r="F94" s="651"/>
      <c r="G94" s="652"/>
      <c r="H94" s="649"/>
      <c r="I94" s="651"/>
      <c r="J94" s="652"/>
      <c r="K94" s="649"/>
      <c r="L94" s="651"/>
      <c r="M94" s="652"/>
      <c r="N94" s="653"/>
      <c r="O94" s="654"/>
      <c r="P94" s="655"/>
      <c r="Q94" s="652"/>
      <c r="R94" s="661"/>
      <c r="S94" s="661"/>
      <c r="T94" s="661"/>
      <c r="U94" s="635"/>
      <c r="V94" s="635"/>
      <c r="W94" s="636"/>
      <c r="X94" s="638"/>
      <c r="Z94" s="634">
        <f>RANK(T94,$T$86:$T$95)</f>
        <v>4</v>
      </c>
      <c r="AA94" s="634" t="e">
        <f>RANK(W94,$W$86:$W$95)</f>
        <v>#N/A</v>
      </c>
    </row>
    <row r="95" spans="1:27" ht="18" customHeight="1">
      <c r="A95" s="650"/>
      <c r="B95" s="296"/>
      <c r="C95" s="295"/>
      <c r="D95" s="294"/>
      <c r="E95" s="295"/>
      <c r="F95" s="295"/>
      <c r="G95" s="294"/>
      <c r="H95" s="296"/>
      <c r="I95" s="295"/>
      <c r="J95" s="294"/>
      <c r="K95" s="296"/>
      <c r="L95" s="295"/>
      <c r="M95" s="294"/>
      <c r="N95" s="656"/>
      <c r="O95" s="657"/>
      <c r="P95" s="658"/>
      <c r="Q95" s="660"/>
      <c r="R95" s="662"/>
      <c r="S95" s="662"/>
      <c r="T95" s="662"/>
      <c r="U95" s="635"/>
      <c r="V95" s="635"/>
      <c r="W95" s="637"/>
      <c r="X95" s="638"/>
      <c r="Z95" s="634"/>
      <c r="AA95" s="634"/>
    </row>
    <row r="96" spans="1:19" ht="18" customHeight="1">
      <c r="A96" s="288"/>
      <c r="B96" s="288"/>
      <c r="C96" s="288"/>
      <c r="D96" s="288"/>
      <c r="E96" s="288"/>
      <c r="F96" s="288"/>
      <c r="G96" s="288"/>
      <c r="H96" s="288"/>
      <c r="I96" s="288"/>
      <c r="J96" s="288"/>
      <c r="K96" s="288"/>
      <c r="L96" s="288"/>
      <c r="M96" s="288"/>
      <c r="N96" s="288"/>
      <c r="O96" s="288"/>
      <c r="P96" s="288"/>
      <c r="Q96" s="288"/>
      <c r="R96" s="288"/>
      <c r="S96" s="288"/>
    </row>
    <row r="97" spans="1:27" ht="18" customHeight="1">
      <c r="A97" s="301" t="s">
        <v>430</v>
      </c>
      <c r="B97" s="677" t="str">
        <f>IF(A98="","",A98)</f>
        <v>吉　野</v>
      </c>
      <c r="C97" s="677"/>
      <c r="D97" s="677"/>
      <c r="E97" s="677" t="str">
        <f>IF(A100="","",A100)</f>
        <v>咸宜日隈</v>
      </c>
      <c r="F97" s="677"/>
      <c r="G97" s="677"/>
      <c r="H97" s="677" t="str">
        <f>IF(A102="","",A102)</f>
        <v>東稙田</v>
      </c>
      <c r="I97" s="677"/>
      <c r="J97" s="677"/>
      <c r="K97" s="677" t="str">
        <f>IF(A104="","",A104)</f>
        <v>日　出</v>
      </c>
      <c r="L97" s="677"/>
      <c r="M97" s="677"/>
      <c r="N97" s="677" t="str">
        <f>IF(A106="","",A106)</f>
        <v>碩　田</v>
      </c>
      <c r="O97" s="677"/>
      <c r="P97" s="677"/>
      <c r="Q97" s="300" t="s">
        <v>422</v>
      </c>
      <c r="R97" s="289" t="s">
        <v>421</v>
      </c>
      <c r="S97" s="289" t="s">
        <v>420</v>
      </c>
      <c r="T97" s="290" t="s">
        <v>419</v>
      </c>
      <c r="U97" s="290" t="s">
        <v>418</v>
      </c>
      <c r="V97" s="290" t="s">
        <v>417</v>
      </c>
      <c r="W97" s="290" t="s">
        <v>416</v>
      </c>
      <c r="X97" s="289" t="s">
        <v>415</v>
      </c>
      <c r="Z97" s="287" t="s">
        <v>414</v>
      </c>
      <c r="AA97" s="287" t="s">
        <v>413</v>
      </c>
    </row>
    <row r="98" spans="1:27" ht="18" customHeight="1">
      <c r="A98" s="664" t="str">
        <f>'予選組合せ'!K24</f>
        <v>吉　野</v>
      </c>
      <c r="B98" s="668"/>
      <c r="C98" s="669"/>
      <c r="D98" s="670"/>
      <c r="E98" s="666" t="str">
        <f>IF(E99="","",IF(E99&gt;G99,"○",IF(E99&lt;G99,"●",IF(E99=G99,"△"))))</f>
        <v>○</v>
      </c>
      <c r="F98" s="667"/>
      <c r="G98" s="647"/>
      <c r="H98" s="666" t="str">
        <f>IF(H99="","",IF(H99&gt;J99,"○",IF(H99&lt;J99,"●",IF(H99=J99,"△"))))</f>
        <v>○</v>
      </c>
      <c r="I98" s="667"/>
      <c r="J98" s="647"/>
      <c r="K98" s="666" t="str">
        <f>IF(K99="","",IF(K99&gt;M99,"○",IF(K99&lt;M99,"●",IF(K99=M99,"△"))))</f>
        <v>○</v>
      </c>
      <c r="L98" s="667"/>
      <c r="M98" s="647"/>
      <c r="N98" s="666" t="str">
        <f>IF(N99="","",IF(N99&gt;P99,"○",IF(N99&lt;P99,"●",IF(N99=P99,"△"))))</f>
        <v>○</v>
      </c>
      <c r="O98" s="667"/>
      <c r="P98" s="667"/>
      <c r="Q98" s="639">
        <f>COUNTIF(B98:P98,"○")</f>
        <v>4</v>
      </c>
      <c r="R98" s="639">
        <f>COUNTIF(B98:P98,"●")</f>
        <v>0</v>
      </c>
      <c r="S98" s="639">
        <f>COUNTIF(B98:P98,"△")</f>
        <v>0</v>
      </c>
      <c r="T98" s="641">
        <f>(Q98*3)+(S98*1)</f>
        <v>12</v>
      </c>
      <c r="U98" s="643">
        <f>SUM(B99,E99,H99,K99,N99)</f>
        <v>18</v>
      </c>
      <c r="V98" s="643">
        <f>SUM(D99,G99,J99,M99,P99)</f>
        <v>1</v>
      </c>
      <c r="W98" s="644">
        <f>U98-V98</f>
        <v>17</v>
      </c>
      <c r="X98" s="659">
        <v>1</v>
      </c>
      <c r="Z98" s="634">
        <f>RANK(T98,$T$98:$T$107)</f>
        <v>1</v>
      </c>
      <c r="AA98" s="634">
        <f>RANK(W98,$W$98:$W$107)</f>
        <v>1</v>
      </c>
    </row>
    <row r="99" spans="1:27" ht="18" customHeight="1">
      <c r="A99" s="665"/>
      <c r="B99" s="671"/>
      <c r="C99" s="672"/>
      <c r="D99" s="673"/>
      <c r="E99" s="298">
        <f>IF('予選リーグ日程'!F$19="","",'予選リーグ日程'!F$19)</f>
        <v>5</v>
      </c>
      <c r="F99" s="298" t="s">
        <v>412</v>
      </c>
      <c r="G99" s="297">
        <f>IF('予選リーグ日程'!D$19="","",'予選リーグ日程'!D$19)</f>
        <v>1</v>
      </c>
      <c r="H99" s="298">
        <f>IF('予選リーグ日程'!F$27="","",'予選リーグ日程'!F$27)</f>
        <v>5</v>
      </c>
      <c r="I99" s="298" t="s">
        <v>412</v>
      </c>
      <c r="J99" s="297">
        <f>IF('予選リーグ日程'!D$27="","",'予選リーグ日程'!D$27)</f>
        <v>0</v>
      </c>
      <c r="K99" s="298">
        <f>IF('予選リーグ日程'!F$24="","",'予選リーグ日程'!F$24)</f>
        <v>5</v>
      </c>
      <c r="L99" s="298" t="s">
        <v>412</v>
      </c>
      <c r="M99" s="297">
        <f>IF('予選リーグ日程'!D$24="","",'予選リーグ日程'!D$24)</f>
        <v>0</v>
      </c>
      <c r="N99" s="298">
        <f>IF('予選リーグ日程'!D$22="","",'予選リーグ日程'!D$22)</f>
        <v>3</v>
      </c>
      <c r="O99" s="298" t="s">
        <v>412</v>
      </c>
      <c r="P99" s="298">
        <f>IF('予選リーグ日程'!F$22="","",'予選リーグ日程'!F$22)</f>
        <v>0</v>
      </c>
      <c r="Q99" s="640"/>
      <c r="R99" s="640"/>
      <c r="S99" s="640"/>
      <c r="T99" s="642"/>
      <c r="U99" s="643"/>
      <c r="V99" s="643"/>
      <c r="W99" s="645"/>
      <c r="X99" s="659"/>
      <c r="Z99" s="634"/>
      <c r="AA99" s="634"/>
    </row>
    <row r="100" spans="1:27" ht="18" customHeight="1">
      <c r="A100" s="666" t="str">
        <f>'予選組合せ'!K26</f>
        <v>咸宜日隈</v>
      </c>
      <c r="B100" s="666" t="str">
        <f>IF(B101="","",IF(B101&gt;D101,"○",IF(B101&lt;D101,"●",IF(B101=D101,"△"))))</f>
        <v>●</v>
      </c>
      <c r="C100" s="667"/>
      <c r="D100" s="647"/>
      <c r="E100" s="668"/>
      <c r="F100" s="669"/>
      <c r="G100" s="670"/>
      <c r="H100" s="666" t="str">
        <f>IF(H101="","",IF(H101&gt;J101,"○",IF(H101&lt;J101,"●",IF(H101=J101,"△"))))</f>
        <v>●</v>
      </c>
      <c r="I100" s="667"/>
      <c r="J100" s="647"/>
      <c r="K100" s="666" t="str">
        <f>IF(K101="","",IF(K101&gt;M101,"○",IF(K101&lt;M101,"●",IF(K101=M101,"△"))))</f>
        <v>○</v>
      </c>
      <c r="L100" s="667"/>
      <c r="M100" s="647"/>
      <c r="N100" s="666" t="str">
        <f>IF(N101="","",IF(N101&gt;P101,"○",IF(N101&lt;P101,"●",IF(N101=P101,"△"))))</f>
        <v>○</v>
      </c>
      <c r="O100" s="667"/>
      <c r="P100" s="647"/>
      <c r="Q100" s="647">
        <f>COUNTIF(B100:P100,"○")</f>
        <v>2</v>
      </c>
      <c r="R100" s="639">
        <f>COUNTIF(B100:P100,"●")</f>
        <v>2</v>
      </c>
      <c r="S100" s="639">
        <f>COUNTIF(B100:P100,"△")</f>
        <v>0</v>
      </c>
      <c r="T100" s="641">
        <f>(Q100*3)+(S100*1)</f>
        <v>6</v>
      </c>
      <c r="U100" s="643">
        <f>SUM(B101,E101,H101,K101,N101)</f>
        <v>17</v>
      </c>
      <c r="V100" s="643">
        <f>SUM(D101,G101,J101,M101,P101)</f>
        <v>11</v>
      </c>
      <c r="W100" s="644">
        <f>U100-V100</f>
        <v>6</v>
      </c>
      <c r="X100" s="646">
        <v>3</v>
      </c>
      <c r="Z100" s="634">
        <f>RANK(T100,$T$98:$T$107)</f>
        <v>3</v>
      </c>
      <c r="AA100" s="634">
        <f>RANK(W100,$W$98:$W$107)</f>
        <v>2</v>
      </c>
    </row>
    <row r="101" spans="1:27" ht="18" customHeight="1">
      <c r="A101" s="674"/>
      <c r="B101" s="299">
        <f>G99</f>
        <v>1</v>
      </c>
      <c r="C101" s="298" t="s">
        <v>412</v>
      </c>
      <c r="D101" s="297">
        <f>E99</f>
        <v>5</v>
      </c>
      <c r="E101" s="671"/>
      <c r="F101" s="672"/>
      <c r="G101" s="673"/>
      <c r="H101" s="298">
        <f>IF('予選リーグ日程'!F$25="","",'予選リーグ日程'!F$25)</f>
        <v>1</v>
      </c>
      <c r="I101" s="298" t="s">
        <v>412</v>
      </c>
      <c r="J101" s="297">
        <f>IF('予選リーグ日程'!D$25="","",'予選リーグ日程'!D$25)</f>
        <v>2</v>
      </c>
      <c r="K101" s="298">
        <f>IF('予選リーグ日程'!F$21="","",'予選リーグ日程'!F$21)</f>
        <v>7</v>
      </c>
      <c r="L101" s="298" t="s">
        <v>412</v>
      </c>
      <c r="M101" s="297">
        <f>IF('予選リーグ日程'!D$21="","",'予選リーグ日程'!D$21)</f>
        <v>0</v>
      </c>
      <c r="N101" s="298">
        <f>IF('予選リーグ日程'!D$23="","",'予選リーグ日程'!D$23)</f>
        <v>8</v>
      </c>
      <c r="O101" s="298" t="s">
        <v>412</v>
      </c>
      <c r="P101" s="297">
        <f>IF('予選リーグ日程'!F$23="","",'予選リーグ日程'!F$23)</f>
        <v>4</v>
      </c>
      <c r="Q101" s="648"/>
      <c r="R101" s="640"/>
      <c r="S101" s="640"/>
      <c r="T101" s="642"/>
      <c r="U101" s="643"/>
      <c r="V101" s="643"/>
      <c r="W101" s="645"/>
      <c r="X101" s="646"/>
      <c r="Z101" s="634"/>
      <c r="AA101" s="634"/>
    </row>
    <row r="102" spans="1:27" ht="18" customHeight="1">
      <c r="A102" s="675" t="str">
        <f>'予選組合せ'!K28</f>
        <v>東稙田</v>
      </c>
      <c r="B102" s="666" t="str">
        <f>IF(B103="","",IF(B103&gt;D103,"○",IF(B103&lt;D103,"●",IF(B103=D103,"△"))))</f>
        <v>●</v>
      </c>
      <c r="C102" s="667"/>
      <c r="D102" s="647"/>
      <c r="E102" s="666" t="str">
        <f>IF(E103="","",IF(E103&gt;G103,"○",IF(E103&lt;G103,"●",IF(E103=G103,"△"))))</f>
        <v>○</v>
      </c>
      <c r="F102" s="667"/>
      <c r="G102" s="647"/>
      <c r="H102" s="668"/>
      <c r="I102" s="669"/>
      <c r="J102" s="670"/>
      <c r="K102" s="666" t="str">
        <f>IF(K103="","",IF(K103&gt;M103,"○",IF(K103&lt;M103,"●",IF(K103=M103,"△"))))</f>
        <v>○</v>
      </c>
      <c r="L102" s="667"/>
      <c r="M102" s="647"/>
      <c r="N102" s="666" t="str">
        <f>IF(N103="","",IF(N103&gt;P103,"○",IF(N103&lt;P103,"●",IF(N103=P103,"△"))))</f>
        <v>○</v>
      </c>
      <c r="O102" s="667"/>
      <c r="P102" s="647"/>
      <c r="Q102" s="647">
        <f>COUNTIF(B102:P102,"○")</f>
        <v>3</v>
      </c>
      <c r="R102" s="639">
        <f>COUNTIF(B102:P102,"●")</f>
        <v>1</v>
      </c>
      <c r="S102" s="639">
        <f>COUNTIF(B102:P102,"△")</f>
        <v>0</v>
      </c>
      <c r="T102" s="641">
        <f>(Q102*3)+(S102*1)</f>
        <v>9</v>
      </c>
      <c r="U102" s="643">
        <f>SUM(B103,E103,H103,K103,N103)</f>
        <v>6</v>
      </c>
      <c r="V102" s="643">
        <f>SUM(D103,G103,J103,M103,P103)</f>
        <v>6</v>
      </c>
      <c r="W102" s="644">
        <f>U102-V102</f>
        <v>0</v>
      </c>
      <c r="X102" s="663">
        <v>2</v>
      </c>
      <c r="Z102" s="634">
        <f>RANK(T102,$T$98:$T$107)</f>
        <v>2</v>
      </c>
      <c r="AA102" s="634">
        <f>RANK(W102,$W$98:$W$107)</f>
        <v>3</v>
      </c>
    </row>
    <row r="103" spans="1:27" ht="18" customHeight="1">
      <c r="A103" s="676"/>
      <c r="B103" s="299">
        <f>J99</f>
        <v>0</v>
      </c>
      <c r="C103" s="298" t="s">
        <v>412</v>
      </c>
      <c r="D103" s="297">
        <f>H99</f>
        <v>5</v>
      </c>
      <c r="E103" s="299">
        <f>J101</f>
        <v>2</v>
      </c>
      <c r="F103" s="298" t="s">
        <v>412</v>
      </c>
      <c r="G103" s="297">
        <f>H101</f>
        <v>1</v>
      </c>
      <c r="H103" s="671"/>
      <c r="I103" s="672"/>
      <c r="J103" s="673"/>
      <c r="K103" s="298">
        <f>IF('予選リーグ日程'!D$18="","",'予選リーグ日程'!D$18)</f>
        <v>2</v>
      </c>
      <c r="L103" s="298" t="s">
        <v>412</v>
      </c>
      <c r="M103" s="297">
        <f>IF('予選リーグ日程'!F$18="","",'予選リーグ日程'!F$18)</f>
        <v>0</v>
      </c>
      <c r="N103" s="298">
        <f>IF('予選リーグ日程'!F$20="","",'予選リーグ日程'!F$20)</f>
        <v>2</v>
      </c>
      <c r="O103" s="298" t="s">
        <v>412</v>
      </c>
      <c r="P103" s="297">
        <f>IF('予選リーグ日程'!D$20="","",'予選リーグ日程'!D$20)</f>
        <v>0</v>
      </c>
      <c r="Q103" s="648"/>
      <c r="R103" s="640"/>
      <c r="S103" s="640"/>
      <c r="T103" s="642"/>
      <c r="U103" s="643"/>
      <c r="V103" s="643"/>
      <c r="W103" s="645"/>
      <c r="X103" s="663"/>
      <c r="Z103" s="634"/>
      <c r="AA103" s="634"/>
    </row>
    <row r="104" spans="1:27" ht="18" customHeight="1">
      <c r="A104" s="666" t="str">
        <f>'予選組合せ'!K30</f>
        <v>日　出</v>
      </c>
      <c r="B104" s="666" t="str">
        <f>IF(B105="","",IF(B105&gt;D105,"○",IF(B105&lt;D105,"●",IF(B105=D105,"△"))))</f>
        <v>●</v>
      </c>
      <c r="C104" s="667"/>
      <c r="D104" s="647"/>
      <c r="E104" s="666" t="str">
        <f>IF(E105="","",IF(E105&gt;G105,"○",IF(E105&lt;G105,"●",IF(E105=G105,"△"))))</f>
        <v>●</v>
      </c>
      <c r="F104" s="667"/>
      <c r="G104" s="647"/>
      <c r="H104" s="666" t="str">
        <f>IF(H105="","",IF(H105&gt;J105,"○",IF(H105&lt;J105,"●",IF(H105=J105,"△"))))</f>
        <v>●</v>
      </c>
      <c r="I104" s="667"/>
      <c r="J104" s="647"/>
      <c r="K104" s="668"/>
      <c r="L104" s="669"/>
      <c r="M104" s="670"/>
      <c r="N104" s="666" t="str">
        <f>IF(N105="","",IF(N105&gt;P105,"○",IF(N105&lt;P105,"●",IF(N105=P105,"△"))))</f>
        <v>○</v>
      </c>
      <c r="O104" s="667"/>
      <c r="P104" s="647"/>
      <c r="Q104" s="647">
        <f>COUNTIF(B104:P104,"○")</f>
        <v>1</v>
      </c>
      <c r="R104" s="639">
        <f>COUNTIF(B104:P104,"●")</f>
        <v>3</v>
      </c>
      <c r="S104" s="639">
        <f>COUNTIF(B104:P104,"△")</f>
        <v>0</v>
      </c>
      <c r="T104" s="641">
        <f>(Q104*3)+(S104*1)</f>
        <v>3</v>
      </c>
      <c r="U104" s="643">
        <f>SUM(B105,E105,H105,K105,N105)</f>
        <v>5</v>
      </c>
      <c r="V104" s="643">
        <f>SUM(D105,G105,J105,M105,P105)</f>
        <v>14</v>
      </c>
      <c r="W104" s="644">
        <f>U104-V104</f>
        <v>-9</v>
      </c>
      <c r="X104" s="646">
        <v>4</v>
      </c>
      <c r="Z104" s="634">
        <f>RANK(T104,$T$98:$T$107)</f>
        <v>4</v>
      </c>
      <c r="AA104" s="634">
        <f>RANK(W104,$W$98:$W$107)</f>
        <v>4</v>
      </c>
    </row>
    <row r="105" spans="1:27" ht="18" customHeight="1">
      <c r="A105" s="674"/>
      <c r="B105" s="299">
        <f>M99</f>
        <v>0</v>
      </c>
      <c r="C105" s="298" t="s">
        <v>412</v>
      </c>
      <c r="D105" s="297">
        <f>K99</f>
        <v>5</v>
      </c>
      <c r="E105" s="299">
        <f>M101</f>
        <v>0</v>
      </c>
      <c r="F105" s="298" t="s">
        <v>412</v>
      </c>
      <c r="G105" s="297">
        <f>K101</f>
        <v>7</v>
      </c>
      <c r="H105" s="299">
        <f>M103</f>
        <v>0</v>
      </c>
      <c r="I105" s="298" t="s">
        <v>412</v>
      </c>
      <c r="J105" s="297">
        <f>K103</f>
        <v>2</v>
      </c>
      <c r="K105" s="671"/>
      <c r="L105" s="672"/>
      <c r="M105" s="673"/>
      <c r="N105" s="298">
        <f>IF('予選リーグ日程'!D$26="","",'予選リーグ日程'!D$26)</f>
        <v>5</v>
      </c>
      <c r="O105" s="298" t="s">
        <v>412</v>
      </c>
      <c r="P105" s="297">
        <f>IF('予選リーグ日程'!F$26="","",'予選リーグ日程'!F$26)</f>
        <v>0</v>
      </c>
      <c r="Q105" s="648"/>
      <c r="R105" s="640"/>
      <c r="S105" s="640"/>
      <c r="T105" s="642"/>
      <c r="U105" s="643"/>
      <c r="V105" s="643"/>
      <c r="W105" s="645"/>
      <c r="X105" s="646"/>
      <c r="Z105" s="634"/>
      <c r="AA105" s="634"/>
    </row>
    <row r="106" spans="1:27" ht="18" customHeight="1">
      <c r="A106" s="666" t="str">
        <f>'予選組合せ'!K32</f>
        <v>碩　田</v>
      </c>
      <c r="B106" s="666" t="str">
        <f>IF(B107="","",IF(B107&gt;D107,"○",IF(B107&lt;D107,"●",IF(B107=D107,"△"))))</f>
        <v>●</v>
      </c>
      <c r="C106" s="667"/>
      <c r="D106" s="647"/>
      <c r="E106" s="666" t="str">
        <f>IF(E107="","",IF(E107&gt;G107,"○",IF(E107&lt;G107,"●",IF(E107=G107,"△"))))</f>
        <v>●</v>
      </c>
      <c r="F106" s="667"/>
      <c r="G106" s="647"/>
      <c r="H106" s="666" t="str">
        <f>IF(H107="","",IF(H107&gt;J107,"○",IF(H107&lt;J107,"●",IF(H107=J107,"△"))))</f>
        <v>●</v>
      </c>
      <c r="I106" s="667"/>
      <c r="J106" s="647"/>
      <c r="K106" s="666" t="str">
        <f>IF(K107="","",IF(K107&gt;M107,"○",IF(K107&lt;M107,"●",IF(K107=M107,"△"))))</f>
        <v>●</v>
      </c>
      <c r="L106" s="667"/>
      <c r="M106" s="647"/>
      <c r="N106" s="668"/>
      <c r="O106" s="669"/>
      <c r="P106" s="670"/>
      <c r="Q106" s="647">
        <f>COUNTIF(B106:P106,"○")</f>
        <v>0</v>
      </c>
      <c r="R106" s="639">
        <f>COUNTIF(B106:P106,"●")</f>
        <v>4</v>
      </c>
      <c r="S106" s="639">
        <f>COUNTIF(B106:P106,"△")</f>
        <v>0</v>
      </c>
      <c r="T106" s="641">
        <f>(Q106*3)+(S106*1)</f>
        <v>0</v>
      </c>
      <c r="U106" s="643">
        <f>SUM(B107,E107,H107,K107,N107)</f>
        <v>4</v>
      </c>
      <c r="V106" s="643">
        <f>SUM(D107,G107,J107,M107,P107)</f>
        <v>18</v>
      </c>
      <c r="W106" s="644">
        <f>U106-V106</f>
        <v>-14</v>
      </c>
      <c r="X106" s="646">
        <v>5</v>
      </c>
      <c r="Z106" s="634">
        <f>RANK(T106,$T$98:$T$107)</f>
        <v>5</v>
      </c>
      <c r="AA106" s="634">
        <f>RANK(W106,$W$98:$W$107)</f>
        <v>5</v>
      </c>
    </row>
    <row r="107" spans="1:27" ht="18" customHeight="1">
      <c r="A107" s="674"/>
      <c r="B107" s="299">
        <f>P99</f>
        <v>0</v>
      </c>
      <c r="C107" s="298" t="s">
        <v>412</v>
      </c>
      <c r="D107" s="297">
        <f>N99</f>
        <v>3</v>
      </c>
      <c r="E107" s="298">
        <f>P101</f>
        <v>4</v>
      </c>
      <c r="F107" s="298" t="s">
        <v>412</v>
      </c>
      <c r="G107" s="297">
        <f>N101</f>
        <v>8</v>
      </c>
      <c r="H107" s="299">
        <f>P103</f>
        <v>0</v>
      </c>
      <c r="I107" s="298" t="s">
        <v>412</v>
      </c>
      <c r="J107" s="297">
        <f>N103</f>
        <v>2</v>
      </c>
      <c r="K107" s="299">
        <f>P105</f>
        <v>0</v>
      </c>
      <c r="L107" s="298" t="s">
        <v>412</v>
      </c>
      <c r="M107" s="297">
        <f>N105</f>
        <v>5</v>
      </c>
      <c r="N107" s="671"/>
      <c r="O107" s="672"/>
      <c r="P107" s="673"/>
      <c r="Q107" s="648"/>
      <c r="R107" s="640"/>
      <c r="S107" s="640"/>
      <c r="T107" s="642"/>
      <c r="U107" s="643"/>
      <c r="V107" s="643"/>
      <c r="W107" s="645"/>
      <c r="X107" s="646"/>
      <c r="Z107" s="634"/>
      <c r="AA107" s="634"/>
    </row>
    <row r="108" spans="1:19" ht="18" customHeight="1">
      <c r="A108" s="288"/>
      <c r="B108" s="288"/>
      <c r="C108" s="288"/>
      <c r="D108" s="288"/>
      <c r="E108" s="288"/>
      <c r="F108" s="288"/>
      <c r="G108" s="288"/>
      <c r="H108" s="288"/>
      <c r="I108" s="288"/>
      <c r="J108" s="288"/>
      <c r="K108" s="288"/>
      <c r="L108" s="288"/>
      <c r="M108" s="288"/>
      <c r="N108" s="288"/>
      <c r="O108" s="288"/>
      <c r="P108" s="288"/>
      <c r="Q108" s="288"/>
      <c r="R108" s="288"/>
      <c r="S108" s="288"/>
    </row>
    <row r="109" spans="1:27" ht="18" customHeight="1">
      <c r="A109" s="301" t="s">
        <v>429</v>
      </c>
      <c r="B109" s="677" t="str">
        <f>IF(A110="","",A110)</f>
        <v>別　保</v>
      </c>
      <c r="C109" s="677"/>
      <c r="D109" s="677"/>
      <c r="E109" s="677" t="str">
        <f>IF(A112="","",A112)</f>
        <v>中津沖代</v>
      </c>
      <c r="F109" s="677"/>
      <c r="G109" s="677"/>
      <c r="H109" s="677" t="str">
        <f>IF(A114="","",A114)</f>
        <v>南大分</v>
      </c>
      <c r="I109" s="677"/>
      <c r="J109" s="677"/>
      <c r="K109" s="677" t="str">
        <f>IF(A116="","",A116)</f>
        <v>渡町台</v>
      </c>
      <c r="L109" s="677"/>
      <c r="M109" s="677"/>
      <c r="N109" s="677" t="str">
        <f>IF(A118="","",A118)</f>
        <v>竹田直入</v>
      </c>
      <c r="O109" s="677"/>
      <c r="P109" s="677"/>
      <c r="Q109" s="300" t="s">
        <v>422</v>
      </c>
      <c r="R109" s="289" t="s">
        <v>421</v>
      </c>
      <c r="S109" s="289" t="s">
        <v>420</v>
      </c>
      <c r="T109" s="290" t="s">
        <v>419</v>
      </c>
      <c r="U109" s="290" t="s">
        <v>418</v>
      </c>
      <c r="V109" s="290" t="s">
        <v>417</v>
      </c>
      <c r="W109" s="290" t="s">
        <v>416</v>
      </c>
      <c r="X109" s="289" t="s">
        <v>415</v>
      </c>
      <c r="Z109" s="287" t="s">
        <v>414</v>
      </c>
      <c r="AA109" s="287" t="s">
        <v>413</v>
      </c>
    </row>
    <row r="110" spans="1:27" ht="18" customHeight="1">
      <c r="A110" s="664" t="str">
        <f>'予選組合せ'!L24</f>
        <v>別　保</v>
      </c>
      <c r="B110" s="668"/>
      <c r="C110" s="669"/>
      <c r="D110" s="670"/>
      <c r="E110" s="666" t="str">
        <f>IF(E111="","",IF(E111&gt;G111,"○",IF(E111&lt;G111,"●",IF(E111=G111,"△"))))</f>
        <v>○</v>
      </c>
      <c r="F110" s="667"/>
      <c r="G110" s="647"/>
      <c r="H110" s="666" t="str">
        <f>IF(H111="","",IF(H111&gt;J111,"○",IF(H111&lt;J111,"●",IF(H111=J111,"△"))))</f>
        <v>○</v>
      </c>
      <c r="I110" s="667"/>
      <c r="J110" s="647"/>
      <c r="K110" s="666" t="str">
        <f>IF(K111="","",IF(K111&gt;M111,"○",IF(K111&lt;M111,"●",IF(K111=M111,"△"))))</f>
        <v>○</v>
      </c>
      <c r="L110" s="667"/>
      <c r="M110" s="647"/>
      <c r="N110" s="666" t="str">
        <f>IF(N111="","",IF(N111&gt;P111,"○",IF(N111&lt;P111,"●",IF(N111=P111,"△"))))</f>
        <v>●</v>
      </c>
      <c r="O110" s="667"/>
      <c r="P110" s="667"/>
      <c r="Q110" s="639">
        <f>COUNTIF(B110:P110,"○")</f>
        <v>3</v>
      </c>
      <c r="R110" s="639">
        <f>COUNTIF(B110:P110,"●")</f>
        <v>1</v>
      </c>
      <c r="S110" s="639">
        <f>COUNTIF(B110:P110,"△")</f>
        <v>0</v>
      </c>
      <c r="T110" s="641">
        <f>(Q110*3)+(S110*1)</f>
        <v>9</v>
      </c>
      <c r="U110" s="643">
        <f>SUM(B111,E111,H111,K111,N111)</f>
        <v>20</v>
      </c>
      <c r="V110" s="643">
        <f>SUM(D111,G111,J111,M111,P111)</f>
        <v>2</v>
      </c>
      <c r="W110" s="644">
        <f>U110-V110</f>
        <v>18</v>
      </c>
      <c r="X110" s="659">
        <v>1</v>
      </c>
      <c r="Z110" s="634">
        <f>RANK(T110,$T$110:$T$119)</f>
        <v>1</v>
      </c>
      <c r="AA110" s="634">
        <f>RANK(W110,$W$110:$W$119)</f>
        <v>1</v>
      </c>
    </row>
    <row r="111" spans="1:27" ht="18" customHeight="1">
      <c r="A111" s="665"/>
      <c r="B111" s="671"/>
      <c r="C111" s="672"/>
      <c r="D111" s="673"/>
      <c r="E111" s="298">
        <f>IF('予選リーグ日程'!L$19="","",'予選リーグ日程'!L$19)</f>
        <v>6</v>
      </c>
      <c r="F111" s="298" t="s">
        <v>412</v>
      </c>
      <c r="G111" s="297">
        <f>IF('予選リーグ日程'!J$19="","",'予選リーグ日程'!J$19)</f>
        <v>0</v>
      </c>
      <c r="H111" s="298">
        <f>IF('予選リーグ日程'!L$27="","",'予選リーグ日程'!L$27)</f>
        <v>6</v>
      </c>
      <c r="I111" s="298" t="s">
        <v>412</v>
      </c>
      <c r="J111" s="297">
        <f>IF('予選リーグ日程'!J$27="","",'予選リーグ日程'!J$27)</f>
        <v>0</v>
      </c>
      <c r="K111" s="298">
        <f>IF('予選リーグ日程'!L$24="","",'予選リーグ日程'!L$24)</f>
        <v>7</v>
      </c>
      <c r="L111" s="298" t="s">
        <v>412</v>
      </c>
      <c r="M111" s="297">
        <f>IF('予選リーグ日程'!J$24="","",'予選リーグ日程'!J$24)</f>
        <v>0</v>
      </c>
      <c r="N111" s="298">
        <f>IF('予選リーグ日程'!J$22="","",'予選リーグ日程'!J$22)</f>
        <v>1</v>
      </c>
      <c r="O111" s="298" t="s">
        <v>412</v>
      </c>
      <c r="P111" s="298">
        <f>IF('予選リーグ日程'!L$22="","",'予選リーグ日程'!L$22)</f>
        <v>2</v>
      </c>
      <c r="Q111" s="640"/>
      <c r="R111" s="640"/>
      <c r="S111" s="640"/>
      <c r="T111" s="642"/>
      <c r="U111" s="643"/>
      <c r="V111" s="643"/>
      <c r="W111" s="645"/>
      <c r="X111" s="659"/>
      <c r="Z111" s="634"/>
      <c r="AA111" s="634"/>
    </row>
    <row r="112" spans="1:27" ht="18" customHeight="1">
      <c r="A112" s="666" t="str">
        <f>'予選組合せ'!L26</f>
        <v>中津沖代</v>
      </c>
      <c r="B112" s="666" t="str">
        <f>IF(B113="","",IF(B113&gt;D113,"○",IF(B113&lt;D113,"●",IF(B113=D113,"△"))))</f>
        <v>●</v>
      </c>
      <c r="C112" s="667"/>
      <c r="D112" s="647"/>
      <c r="E112" s="668"/>
      <c r="F112" s="669"/>
      <c r="G112" s="670"/>
      <c r="H112" s="666" t="str">
        <f>IF(H113="","",IF(H113&gt;J113,"○",IF(H113&lt;J113,"●",IF(H113=J113,"△"))))</f>
        <v>○</v>
      </c>
      <c r="I112" s="667"/>
      <c r="J112" s="647"/>
      <c r="K112" s="666" t="str">
        <f>IF(K113="","",IF(K113&gt;M113,"○",IF(K113&lt;M113,"●",IF(K113=M113,"△"))))</f>
        <v>○</v>
      </c>
      <c r="L112" s="667"/>
      <c r="M112" s="647"/>
      <c r="N112" s="666" t="str">
        <f>IF(N113="","",IF(N113&gt;P113,"○",IF(N113&lt;P113,"●",IF(N113=P113,"△"))))</f>
        <v>○</v>
      </c>
      <c r="O112" s="667"/>
      <c r="P112" s="647"/>
      <c r="Q112" s="647">
        <f>COUNTIF(B112:P112,"○")</f>
        <v>3</v>
      </c>
      <c r="R112" s="639">
        <f>COUNTIF(B112:P112,"●")</f>
        <v>1</v>
      </c>
      <c r="S112" s="639">
        <f>COUNTIF(B112:P112,"△")</f>
        <v>0</v>
      </c>
      <c r="T112" s="641">
        <f>(Q112*3)+(S112*1)</f>
        <v>9</v>
      </c>
      <c r="U112" s="643">
        <f>SUM(B113,E113,H113,K113,N113)</f>
        <v>16</v>
      </c>
      <c r="V112" s="643">
        <f>SUM(D113,G113,J113,M113,P113)</f>
        <v>10</v>
      </c>
      <c r="W112" s="644">
        <f>U112-V112</f>
        <v>6</v>
      </c>
      <c r="X112" s="646">
        <v>3</v>
      </c>
      <c r="Z112" s="634">
        <f>RANK(T112,$T$110:$T$119)</f>
        <v>1</v>
      </c>
      <c r="AA112" s="634">
        <f>RANK(W112,$W$110:$W$119)</f>
        <v>3</v>
      </c>
    </row>
    <row r="113" spans="1:27" ht="18" customHeight="1">
      <c r="A113" s="674"/>
      <c r="B113" s="299">
        <f>G111</f>
        <v>0</v>
      </c>
      <c r="C113" s="298" t="s">
        <v>412</v>
      </c>
      <c r="D113" s="297">
        <f>E111</f>
        <v>6</v>
      </c>
      <c r="E113" s="671"/>
      <c r="F113" s="672"/>
      <c r="G113" s="673"/>
      <c r="H113" s="298">
        <f>IF('予選リーグ日程'!L$25="","",'予選リーグ日程'!L$25)</f>
        <v>3</v>
      </c>
      <c r="I113" s="298" t="s">
        <v>412</v>
      </c>
      <c r="J113" s="297">
        <f>IF('予選リーグ日程'!J$25="","",'予選リーグ日程'!J$25)</f>
        <v>2</v>
      </c>
      <c r="K113" s="298">
        <f>IF('予選リーグ日程'!L$21="","",'予選リーグ日程'!L$21)</f>
        <v>11</v>
      </c>
      <c r="L113" s="298" t="s">
        <v>412</v>
      </c>
      <c r="M113" s="297">
        <f>IF('予選リーグ日程'!J$21="","",'予選リーグ日程'!J$21)</f>
        <v>2</v>
      </c>
      <c r="N113" s="298">
        <f>IF('予選リーグ日程'!J$23="","",'予選リーグ日程'!J$23)</f>
        <v>2</v>
      </c>
      <c r="O113" s="298" t="s">
        <v>412</v>
      </c>
      <c r="P113" s="297">
        <f>IF('予選リーグ日程'!L$23="","",'予選リーグ日程'!L$23)</f>
        <v>0</v>
      </c>
      <c r="Q113" s="648"/>
      <c r="R113" s="640"/>
      <c r="S113" s="640"/>
      <c r="T113" s="642"/>
      <c r="U113" s="643"/>
      <c r="V113" s="643"/>
      <c r="W113" s="645"/>
      <c r="X113" s="646"/>
      <c r="Z113" s="634"/>
      <c r="AA113" s="634"/>
    </row>
    <row r="114" spans="1:27" ht="18" customHeight="1">
      <c r="A114" s="666" t="str">
        <f>'予選組合せ'!L28</f>
        <v>南大分</v>
      </c>
      <c r="B114" s="666" t="str">
        <f>IF(B115="","",IF(B115&gt;D115,"○",IF(B115&lt;D115,"●",IF(B115=D115,"△"))))</f>
        <v>●</v>
      </c>
      <c r="C114" s="667"/>
      <c r="D114" s="647"/>
      <c r="E114" s="666" t="str">
        <f>IF(E115="","",IF(E115&gt;G115,"○",IF(E115&lt;G115,"●",IF(E115=G115,"△"))))</f>
        <v>●</v>
      </c>
      <c r="F114" s="667"/>
      <c r="G114" s="647"/>
      <c r="H114" s="668"/>
      <c r="I114" s="669"/>
      <c r="J114" s="670"/>
      <c r="K114" s="666" t="str">
        <f>IF(K115="","",IF(K115&gt;M115,"○",IF(K115&lt;M115,"●",IF(K115=M115,"△"))))</f>
        <v>○</v>
      </c>
      <c r="L114" s="667"/>
      <c r="M114" s="647"/>
      <c r="N114" s="666" t="str">
        <f>IF(N115="","",IF(N115&gt;P115,"○",IF(N115&lt;P115,"●",IF(N115=P115,"△"))))</f>
        <v>●</v>
      </c>
      <c r="O114" s="667"/>
      <c r="P114" s="647"/>
      <c r="Q114" s="647">
        <f>COUNTIF(B114:P114,"○")</f>
        <v>1</v>
      </c>
      <c r="R114" s="639">
        <f>COUNTIF(B114:P114,"●")</f>
        <v>3</v>
      </c>
      <c r="S114" s="639">
        <f>COUNTIF(B114:P114,"△")</f>
        <v>0</v>
      </c>
      <c r="T114" s="641">
        <f>(Q114*3)+(S114*1)</f>
        <v>3</v>
      </c>
      <c r="U114" s="643">
        <f>SUM(B115,E115,H115,K115,N115)</f>
        <v>6</v>
      </c>
      <c r="V114" s="643">
        <f>SUM(D115,G115,J115,M115,P115)</f>
        <v>14</v>
      </c>
      <c r="W114" s="644">
        <f>U114-V114</f>
        <v>-8</v>
      </c>
      <c r="X114" s="646">
        <v>4</v>
      </c>
      <c r="Z114" s="634">
        <f>RANK(T114,$T$110:$T$119)</f>
        <v>4</v>
      </c>
      <c r="AA114" s="634">
        <f>RANK(W114,$W$110:$W$119)</f>
        <v>4</v>
      </c>
    </row>
    <row r="115" spans="1:27" ht="18" customHeight="1">
      <c r="A115" s="674"/>
      <c r="B115" s="299">
        <f>J111</f>
        <v>0</v>
      </c>
      <c r="C115" s="298" t="s">
        <v>412</v>
      </c>
      <c r="D115" s="297">
        <f>H111</f>
        <v>6</v>
      </c>
      <c r="E115" s="299">
        <f>J113</f>
        <v>2</v>
      </c>
      <c r="F115" s="298" t="s">
        <v>412</v>
      </c>
      <c r="G115" s="297">
        <f>H113</f>
        <v>3</v>
      </c>
      <c r="H115" s="671"/>
      <c r="I115" s="672"/>
      <c r="J115" s="673"/>
      <c r="K115" s="298">
        <f>IF('予選リーグ日程'!J$18="","",'予選リーグ日程'!J$18)</f>
        <v>4</v>
      </c>
      <c r="L115" s="298" t="s">
        <v>412</v>
      </c>
      <c r="M115" s="297">
        <f>IF('予選リーグ日程'!L$18="","",'予選リーグ日程'!L$18)</f>
        <v>3</v>
      </c>
      <c r="N115" s="298">
        <f>IF('予選リーグ日程'!L$20="","",'予選リーグ日程'!L$20)</f>
        <v>0</v>
      </c>
      <c r="O115" s="298" t="s">
        <v>412</v>
      </c>
      <c r="P115" s="297">
        <f>IF('予選リーグ日程'!J$20="","",'予選リーグ日程'!J$20)</f>
        <v>2</v>
      </c>
      <c r="Q115" s="648"/>
      <c r="R115" s="640"/>
      <c r="S115" s="640"/>
      <c r="T115" s="642"/>
      <c r="U115" s="643"/>
      <c r="V115" s="643"/>
      <c r="W115" s="645"/>
      <c r="X115" s="646"/>
      <c r="Z115" s="634"/>
      <c r="AA115" s="634"/>
    </row>
    <row r="116" spans="1:27" ht="18" customHeight="1">
      <c r="A116" s="666" t="str">
        <f>'予選組合せ'!L30</f>
        <v>渡町台</v>
      </c>
      <c r="B116" s="666" t="str">
        <f>IF(B117="","",IF(B117&gt;D117,"○",IF(B117&lt;D117,"●",IF(B117=D117,"△"))))</f>
        <v>●</v>
      </c>
      <c r="C116" s="667"/>
      <c r="D116" s="647"/>
      <c r="E116" s="666" t="str">
        <f>IF(E117="","",IF(E117&gt;G117,"○",IF(E117&lt;G117,"●",IF(E117=G117,"△"))))</f>
        <v>●</v>
      </c>
      <c r="F116" s="667"/>
      <c r="G116" s="647"/>
      <c r="H116" s="666" t="str">
        <f>IF(H117="","",IF(H117&gt;J117,"○",IF(H117&lt;J117,"●",IF(H117=J117,"△"))))</f>
        <v>●</v>
      </c>
      <c r="I116" s="667"/>
      <c r="J116" s="647"/>
      <c r="K116" s="668"/>
      <c r="L116" s="669"/>
      <c r="M116" s="670"/>
      <c r="N116" s="666" t="str">
        <f>IF(N117="","",IF(N117&gt;P117,"○",IF(N117&lt;P117,"●",IF(N117=P117,"△"))))</f>
        <v>●</v>
      </c>
      <c r="O116" s="667"/>
      <c r="P116" s="647"/>
      <c r="Q116" s="647">
        <f>COUNTIF(B116:P116,"○")</f>
        <v>0</v>
      </c>
      <c r="R116" s="639">
        <f>COUNTIF(B116:P116,"●")</f>
        <v>4</v>
      </c>
      <c r="S116" s="639">
        <f>COUNTIF(B116:P116,"△")</f>
        <v>0</v>
      </c>
      <c r="T116" s="641">
        <f>(Q116*3)+(S116*1)</f>
        <v>0</v>
      </c>
      <c r="U116" s="643">
        <f>SUM(B117,E117,H117,K117,N117)</f>
        <v>5</v>
      </c>
      <c r="V116" s="643">
        <f>SUM(D117,G117,J117,M117,P117)</f>
        <v>28</v>
      </c>
      <c r="W116" s="644">
        <f>U116-V116</f>
        <v>-23</v>
      </c>
      <c r="X116" s="646">
        <v>5</v>
      </c>
      <c r="Z116" s="634">
        <f>RANK(T116,$T$110:$T$119)</f>
        <v>5</v>
      </c>
      <c r="AA116" s="634">
        <f>RANK(W116,$W$110:$W$119)</f>
        <v>5</v>
      </c>
    </row>
    <row r="117" spans="1:27" ht="18" customHeight="1">
      <c r="A117" s="674"/>
      <c r="B117" s="299">
        <f>M111</f>
        <v>0</v>
      </c>
      <c r="C117" s="298" t="s">
        <v>412</v>
      </c>
      <c r="D117" s="297">
        <f>K111</f>
        <v>7</v>
      </c>
      <c r="E117" s="299">
        <f>M113</f>
        <v>2</v>
      </c>
      <c r="F117" s="298" t="s">
        <v>412</v>
      </c>
      <c r="G117" s="297">
        <f>K113</f>
        <v>11</v>
      </c>
      <c r="H117" s="299">
        <f>M115</f>
        <v>3</v>
      </c>
      <c r="I117" s="298" t="s">
        <v>412</v>
      </c>
      <c r="J117" s="297">
        <f>K115</f>
        <v>4</v>
      </c>
      <c r="K117" s="671"/>
      <c r="L117" s="672"/>
      <c r="M117" s="673"/>
      <c r="N117" s="298">
        <f>IF('予選リーグ日程'!J$26="","",'予選リーグ日程'!J$26)</f>
        <v>0</v>
      </c>
      <c r="O117" s="298" t="s">
        <v>412</v>
      </c>
      <c r="P117" s="297">
        <f>IF('予選リーグ日程'!L$26="","",'予選リーグ日程'!L$26)</f>
        <v>6</v>
      </c>
      <c r="Q117" s="648"/>
      <c r="R117" s="640"/>
      <c r="S117" s="640"/>
      <c r="T117" s="642"/>
      <c r="U117" s="643"/>
      <c r="V117" s="643"/>
      <c r="W117" s="645"/>
      <c r="X117" s="646"/>
      <c r="Z117" s="634"/>
      <c r="AA117" s="634"/>
    </row>
    <row r="118" spans="1:27" ht="18" customHeight="1">
      <c r="A118" s="675" t="str">
        <f>'予選組合せ'!L32</f>
        <v>竹田直入</v>
      </c>
      <c r="B118" s="666" t="str">
        <f>IF(B119="","",IF(B119&gt;D119,"○",IF(B119&lt;D119,"●",IF(B119=D119,"△"))))</f>
        <v>○</v>
      </c>
      <c r="C118" s="667"/>
      <c r="D118" s="647"/>
      <c r="E118" s="666" t="str">
        <f>IF(E119="","",IF(E119&gt;G119,"○",IF(E119&lt;G119,"●",IF(E119=G119,"△"))))</f>
        <v>●</v>
      </c>
      <c r="F118" s="667"/>
      <c r="G118" s="647"/>
      <c r="H118" s="666" t="str">
        <f>IF(H119="","",IF(H119&gt;J119,"○",IF(H119&lt;J119,"●",IF(H119=J119,"△"))))</f>
        <v>○</v>
      </c>
      <c r="I118" s="667"/>
      <c r="J118" s="647"/>
      <c r="K118" s="666" t="str">
        <f>IF(K119="","",IF(K119&gt;M119,"○",IF(K119&lt;M119,"●",IF(K119=M119,"△"))))</f>
        <v>○</v>
      </c>
      <c r="L118" s="667"/>
      <c r="M118" s="647"/>
      <c r="N118" s="668"/>
      <c r="O118" s="669"/>
      <c r="P118" s="670"/>
      <c r="Q118" s="647">
        <f>COUNTIF(B118:P118,"○")</f>
        <v>3</v>
      </c>
      <c r="R118" s="639">
        <f>COUNTIF(B118:P118,"●")</f>
        <v>1</v>
      </c>
      <c r="S118" s="639">
        <f>COUNTIF(B118:P118,"△")</f>
        <v>0</v>
      </c>
      <c r="T118" s="641">
        <f>(Q118*3)+(S118*1)</f>
        <v>9</v>
      </c>
      <c r="U118" s="643">
        <f>SUM(B119,E119,H119,K119,N119)</f>
        <v>10</v>
      </c>
      <c r="V118" s="643">
        <f>SUM(D119,G119,J119,M119,P119)</f>
        <v>3</v>
      </c>
      <c r="W118" s="644">
        <f>U118-V118</f>
        <v>7</v>
      </c>
      <c r="X118" s="663">
        <v>2</v>
      </c>
      <c r="Z118" s="634">
        <f>RANK(T118,$T$110:$T$119)</f>
        <v>1</v>
      </c>
      <c r="AA118" s="634">
        <f>RANK(W118,$W$110:$W$119)</f>
        <v>2</v>
      </c>
    </row>
    <row r="119" spans="1:27" ht="18" customHeight="1">
      <c r="A119" s="676"/>
      <c r="B119" s="299">
        <f>P111</f>
        <v>2</v>
      </c>
      <c r="C119" s="298" t="s">
        <v>412</v>
      </c>
      <c r="D119" s="297">
        <f>N111</f>
        <v>1</v>
      </c>
      <c r="E119" s="298">
        <f>P113</f>
        <v>0</v>
      </c>
      <c r="F119" s="298" t="s">
        <v>412</v>
      </c>
      <c r="G119" s="297">
        <f>N113</f>
        <v>2</v>
      </c>
      <c r="H119" s="299">
        <f>P115</f>
        <v>2</v>
      </c>
      <c r="I119" s="298" t="s">
        <v>412</v>
      </c>
      <c r="J119" s="297">
        <f>N115</f>
        <v>0</v>
      </c>
      <c r="K119" s="299">
        <f>P117</f>
        <v>6</v>
      </c>
      <c r="L119" s="298" t="s">
        <v>412</v>
      </c>
      <c r="M119" s="297">
        <f>N117</f>
        <v>0</v>
      </c>
      <c r="N119" s="671"/>
      <c r="O119" s="672"/>
      <c r="P119" s="673"/>
      <c r="Q119" s="648"/>
      <c r="R119" s="640"/>
      <c r="S119" s="640"/>
      <c r="T119" s="642"/>
      <c r="U119" s="643"/>
      <c r="V119" s="643"/>
      <c r="W119" s="645"/>
      <c r="X119" s="663"/>
      <c r="Z119" s="634"/>
      <c r="AA119" s="634"/>
    </row>
    <row r="120" spans="1:19" ht="18" customHeight="1">
      <c r="A120" s="288"/>
      <c r="B120" s="288"/>
      <c r="C120" s="288"/>
      <c r="D120" s="288"/>
      <c r="E120" s="288"/>
      <c r="F120" s="288"/>
      <c r="G120" s="288"/>
      <c r="H120" s="288"/>
      <c r="I120" s="288"/>
      <c r="J120" s="288"/>
      <c r="K120" s="288"/>
      <c r="L120" s="288"/>
      <c r="M120" s="288"/>
      <c r="N120" s="288"/>
      <c r="O120" s="288"/>
      <c r="P120" s="288"/>
      <c r="Q120" s="288"/>
      <c r="R120" s="288"/>
      <c r="S120" s="288"/>
    </row>
    <row r="121" spans="1:27" ht="18" customHeight="1">
      <c r="A121" s="301" t="s">
        <v>428</v>
      </c>
      <c r="B121" s="677" t="str">
        <f>IF(A122="","",A122)</f>
        <v>西の台</v>
      </c>
      <c r="C121" s="677"/>
      <c r="D121" s="677"/>
      <c r="E121" s="677" t="str">
        <f>IF(A124="","",A124)</f>
        <v>鶴　居</v>
      </c>
      <c r="F121" s="677"/>
      <c r="G121" s="677"/>
      <c r="H121" s="677" t="str">
        <f>IF(A126="","",A126)</f>
        <v>東大分</v>
      </c>
      <c r="I121" s="677"/>
      <c r="J121" s="677"/>
      <c r="K121" s="677" t="str">
        <f>IF(A128="","",A128)</f>
        <v>三　芳</v>
      </c>
      <c r="L121" s="677"/>
      <c r="M121" s="677"/>
      <c r="N121" s="635"/>
      <c r="O121" s="635"/>
      <c r="P121" s="635"/>
      <c r="Q121" s="300" t="s">
        <v>422</v>
      </c>
      <c r="R121" s="289" t="s">
        <v>421</v>
      </c>
      <c r="S121" s="289" t="s">
        <v>420</v>
      </c>
      <c r="T121" s="290" t="s">
        <v>419</v>
      </c>
      <c r="U121" s="290" t="s">
        <v>418</v>
      </c>
      <c r="V121" s="290" t="s">
        <v>417</v>
      </c>
      <c r="W121" s="290" t="s">
        <v>416</v>
      </c>
      <c r="X121" s="289" t="s">
        <v>415</v>
      </c>
      <c r="Z121" s="287" t="s">
        <v>414</v>
      </c>
      <c r="AA121" s="287" t="s">
        <v>413</v>
      </c>
    </row>
    <row r="122" spans="1:27" ht="18" customHeight="1">
      <c r="A122" s="675" t="str">
        <f>'予選組合せ'!M24</f>
        <v>西の台</v>
      </c>
      <c r="B122" s="668"/>
      <c r="C122" s="669"/>
      <c r="D122" s="670"/>
      <c r="E122" s="666" t="str">
        <f>IF(E123="","",IF(E123&gt;G123,"○",IF(E123&lt;G123,"●",IF(E123=G123,"△"))))</f>
        <v>●</v>
      </c>
      <c r="F122" s="667"/>
      <c r="G122" s="647"/>
      <c r="H122" s="666" t="str">
        <f>IF(H123="","",IF(H123&gt;J123,"○",IF(H123&lt;J123,"●",IF(H123=J123,"△"))))</f>
        <v>○</v>
      </c>
      <c r="I122" s="667"/>
      <c r="J122" s="647"/>
      <c r="K122" s="666" t="str">
        <f>IF(K123="","",IF(K123&gt;M123,"○",IF(K123&lt;M123,"●",IF(K123=M123,"△"))))</f>
        <v>○</v>
      </c>
      <c r="L122" s="667"/>
      <c r="M122" s="647"/>
      <c r="N122" s="649"/>
      <c r="O122" s="651"/>
      <c r="P122" s="651"/>
      <c r="Q122" s="639">
        <f>COUNTIF(B122:P122,"○")</f>
        <v>2</v>
      </c>
      <c r="R122" s="639">
        <f>COUNTIF(B122:P122,"●")</f>
        <v>1</v>
      </c>
      <c r="S122" s="639">
        <f>COUNTIF(B122:P122,"△")</f>
        <v>0</v>
      </c>
      <c r="T122" s="641">
        <f>(Q122*3)+(S122*1)</f>
        <v>6</v>
      </c>
      <c r="U122" s="643">
        <f>SUM(B123,E123,H123,K123,N123)</f>
        <v>7</v>
      </c>
      <c r="V122" s="643">
        <f>SUM(D123,G123,J123,M123,P123)</f>
        <v>3</v>
      </c>
      <c r="W122" s="644">
        <f>U122-V122</f>
        <v>4</v>
      </c>
      <c r="X122" s="663">
        <v>2</v>
      </c>
      <c r="Z122" s="634">
        <f>RANK(T122,$T$122:$T$131)</f>
        <v>2</v>
      </c>
      <c r="AA122" s="634">
        <f>RANK(W122,$W$122:$W$131)</f>
        <v>2</v>
      </c>
    </row>
    <row r="123" spans="1:27" ht="18" customHeight="1">
      <c r="A123" s="676"/>
      <c r="B123" s="671"/>
      <c r="C123" s="672"/>
      <c r="D123" s="673"/>
      <c r="E123" s="298">
        <f>IF('予選リーグ日程'!R$19="","",'予選リーグ日程'!R$19)</f>
        <v>2</v>
      </c>
      <c r="F123" s="298" t="s">
        <v>412</v>
      </c>
      <c r="G123" s="297">
        <f>IF('予選リーグ日程'!P$19="","",'予選リーグ日程'!P$19)</f>
        <v>3</v>
      </c>
      <c r="H123" s="298">
        <f>IF('予選リーグ日程'!R$22="","",'予選リーグ日程'!R$22)</f>
        <v>3</v>
      </c>
      <c r="I123" s="298" t="s">
        <v>412</v>
      </c>
      <c r="J123" s="297">
        <f>IF('予選リーグ日程'!P$22="","",'予選リーグ日程'!P$22)</f>
        <v>0</v>
      </c>
      <c r="K123" s="298">
        <f>IF('予選リーグ日程'!R$24="","",'予選リーグ日程'!R$24)</f>
        <v>2</v>
      </c>
      <c r="L123" s="298" t="s">
        <v>412</v>
      </c>
      <c r="M123" s="297">
        <f>IF('予選リーグ日程'!P$24="","",'予選リーグ日程'!P$24)</f>
        <v>0</v>
      </c>
      <c r="N123" s="295"/>
      <c r="O123" s="295"/>
      <c r="P123" s="295"/>
      <c r="Q123" s="640"/>
      <c r="R123" s="640"/>
      <c r="S123" s="640"/>
      <c r="T123" s="642"/>
      <c r="U123" s="643"/>
      <c r="V123" s="643"/>
      <c r="W123" s="645"/>
      <c r="X123" s="663"/>
      <c r="Z123" s="634"/>
      <c r="AA123" s="634"/>
    </row>
    <row r="124" spans="1:27" ht="18" customHeight="1">
      <c r="A124" s="664" t="str">
        <f>'予選組合せ'!M26</f>
        <v>鶴　居</v>
      </c>
      <c r="B124" s="666" t="str">
        <f>IF(B125="","",IF(B125&gt;D125,"○",IF(B125&lt;D125,"●",IF(B125=D125,"△"))))</f>
        <v>○</v>
      </c>
      <c r="C124" s="667"/>
      <c r="D124" s="647"/>
      <c r="E124" s="668"/>
      <c r="F124" s="669"/>
      <c r="G124" s="670"/>
      <c r="H124" s="666" t="str">
        <f>IF(H125="","",IF(H125&gt;J125,"○",IF(H125&lt;J125,"●",IF(H125=J125,"△"))))</f>
        <v>○</v>
      </c>
      <c r="I124" s="667"/>
      <c r="J124" s="647"/>
      <c r="K124" s="666" t="str">
        <f>IF(K125="","",IF(K125&gt;M125,"○",IF(K125&lt;M125,"●",IF(K125=M125,"△"))))</f>
        <v>○</v>
      </c>
      <c r="L124" s="667"/>
      <c r="M124" s="647"/>
      <c r="N124" s="649"/>
      <c r="O124" s="651"/>
      <c r="P124" s="652"/>
      <c r="Q124" s="647">
        <f>COUNTIF(B124:P124,"○")</f>
        <v>3</v>
      </c>
      <c r="R124" s="639">
        <f>COUNTIF(B124:P124,"●")</f>
        <v>0</v>
      </c>
      <c r="S124" s="639">
        <f>COUNTIF(B124:P124,"△")</f>
        <v>0</v>
      </c>
      <c r="T124" s="641">
        <f>(Q124*3)+(S124*1)</f>
        <v>9</v>
      </c>
      <c r="U124" s="643">
        <f>SUM(B125,E125,H125,K125,N125)</f>
        <v>11</v>
      </c>
      <c r="V124" s="643">
        <f>SUM(D125,G125,J125,M125,P125)</f>
        <v>2</v>
      </c>
      <c r="W124" s="644">
        <f>U124-V124</f>
        <v>9</v>
      </c>
      <c r="X124" s="659">
        <v>1</v>
      </c>
      <c r="Z124" s="634">
        <f>RANK(T124,$T$122:$T$131)</f>
        <v>1</v>
      </c>
      <c r="AA124" s="634">
        <f>RANK(W124,$W$122:$W$131)</f>
        <v>1</v>
      </c>
    </row>
    <row r="125" spans="1:27" ht="18" customHeight="1">
      <c r="A125" s="665"/>
      <c r="B125" s="299">
        <f>G123</f>
        <v>3</v>
      </c>
      <c r="C125" s="298" t="s">
        <v>412</v>
      </c>
      <c r="D125" s="297">
        <f>E123</f>
        <v>2</v>
      </c>
      <c r="E125" s="671"/>
      <c r="F125" s="672"/>
      <c r="G125" s="673"/>
      <c r="H125" s="298">
        <f>IF('予選リーグ日程'!R$23="","",'予選リーグ日程'!R$23)</f>
        <v>2</v>
      </c>
      <c r="I125" s="298" t="s">
        <v>412</v>
      </c>
      <c r="J125" s="297">
        <f>IF('予選リーグ日程'!P$23="","",'予選リーグ日程'!P$23)</f>
        <v>0</v>
      </c>
      <c r="K125" s="298">
        <f>IF('予選リーグ日程'!R$21="","",'予選リーグ日程'!R$21)</f>
        <v>6</v>
      </c>
      <c r="L125" s="298" t="s">
        <v>412</v>
      </c>
      <c r="M125" s="297">
        <f>IF('予選リーグ日程'!P$21="","",'予選リーグ日程'!P$21)</f>
        <v>0</v>
      </c>
      <c r="N125" s="295"/>
      <c r="O125" s="295"/>
      <c r="P125" s="294"/>
      <c r="Q125" s="648"/>
      <c r="R125" s="640"/>
      <c r="S125" s="640"/>
      <c r="T125" s="642"/>
      <c r="U125" s="643"/>
      <c r="V125" s="643"/>
      <c r="W125" s="645"/>
      <c r="X125" s="659"/>
      <c r="Z125" s="634"/>
      <c r="AA125" s="634"/>
    </row>
    <row r="126" spans="1:27" ht="18" customHeight="1">
      <c r="A126" s="666" t="str">
        <f>'予選組合せ'!M28</f>
        <v>東大分</v>
      </c>
      <c r="B126" s="666" t="str">
        <f>IF(B127="","",IF(B127&gt;D127,"○",IF(B127&lt;D127,"●",IF(B127=D127,"△"))))</f>
        <v>●</v>
      </c>
      <c r="C126" s="667"/>
      <c r="D126" s="647"/>
      <c r="E126" s="666" t="str">
        <f>IF(E127="","",IF(E127&gt;G127,"○",IF(E127&lt;G127,"●",IF(E127=G127,"△"))))</f>
        <v>●</v>
      </c>
      <c r="F126" s="667"/>
      <c r="G126" s="647"/>
      <c r="H126" s="668"/>
      <c r="I126" s="669"/>
      <c r="J126" s="670"/>
      <c r="K126" s="666" t="str">
        <f>IF(K127="","",IF(K127&gt;M127,"○",IF(K127&lt;M127,"●",IF(K127=M127,"△"))))</f>
        <v>●</v>
      </c>
      <c r="L126" s="667"/>
      <c r="M126" s="647"/>
      <c r="N126" s="649"/>
      <c r="O126" s="651"/>
      <c r="P126" s="652"/>
      <c r="Q126" s="647">
        <f>COUNTIF(B126:P126,"○")</f>
        <v>0</v>
      </c>
      <c r="R126" s="639">
        <f>COUNTIF(B126:P126,"●")</f>
        <v>3</v>
      </c>
      <c r="S126" s="639">
        <f>COUNTIF(B126:P126,"△")</f>
        <v>0</v>
      </c>
      <c r="T126" s="641">
        <f>(Q126*3)+(S126*1)</f>
        <v>0</v>
      </c>
      <c r="U126" s="643">
        <f>SUM(B127,E127,H127,K127,N127)</f>
        <v>0</v>
      </c>
      <c r="V126" s="643">
        <f>SUM(D127,G127,J127,M127,P127)</f>
        <v>7</v>
      </c>
      <c r="W126" s="644">
        <f>U126-V126</f>
        <v>-7</v>
      </c>
      <c r="X126" s="646">
        <v>4</v>
      </c>
      <c r="Z126" s="634">
        <f>RANK(T126,$T$122:$T$131)</f>
        <v>4</v>
      </c>
      <c r="AA126" s="634">
        <f>RANK(W126,$W$122:$W$131)</f>
        <v>4</v>
      </c>
    </row>
    <row r="127" spans="1:27" ht="18" customHeight="1">
      <c r="A127" s="674"/>
      <c r="B127" s="299">
        <f>J123</f>
        <v>0</v>
      </c>
      <c r="C127" s="298" t="s">
        <v>412</v>
      </c>
      <c r="D127" s="297">
        <f>H123</f>
        <v>3</v>
      </c>
      <c r="E127" s="299">
        <f>J125</f>
        <v>0</v>
      </c>
      <c r="F127" s="298" t="s">
        <v>412</v>
      </c>
      <c r="G127" s="297">
        <f>H125</f>
        <v>2</v>
      </c>
      <c r="H127" s="671"/>
      <c r="I127" s="672"/>
      <c r="J127" s="673"/>
      <c r="K127" s="298">
        <f>IF('予選リーグ日程'!P$18="","",'予選リーグ日程'!P$18)</f>
        <v>0</v>
      </c>
      <c r="L127" s="298" t="s">
        <v>412</v>
      </c>
      <c r="M127" s="297">
        <f>IF('予選リーグ日程'!R$18="","",'予選リーグ日程'!R$18)</f>
        <v>2</v>
      </c>
      <c r="N127" s="295"/>
      <c r="O127" s="295"/>
      <c r="P127" s="294"/>
      <c r="Q127" s="648"/>
      <c r="R127" s="640"/>
      <c r="S127" s="640"/>
      <c r="T127" s="642"/>
      <c r="U127" s="643"/>
      <c r="V127" s="643"/>
      <c r="W127" s="645"/>
      <c r="X127" s="646"/>
      <c r="Z127" s="634"/>
      <c r="AA127" s="634"/>
    </row>
    <row r="128" spans="1:27" ht="18" customHeight="1">
      <c r="A128" s="666" t="str">
        <f>'予選組合せ'!M30</f>
        <v>三　芳</v>
      </c>
      <c r="B128" s="666" t="str">
        <f>IF(B129="","",IF(B129&gt;D129,"○",IF(B129&lt;D129,"●",IF(B129=D129,"△"))))</f>
        <v>●</v>
      </c>
      <c r="C128" s="667"/>
      <c r="D128" s="647"/>
      <c r="E128" s="666" t="str">
        <f>IF(E129="","",IF(E129&gt;G129,"○",IF(E129&lt;G129,"●",IF(E129=G129,"△"))))</f>
        <v>●</v>
      </c>
      <c r="F128" s="667"/>
      <c r="G128" s="647"/>
      <c r="H128" s="666" t="str">
        <f>IF(H129="","",IF(H129&gt;J129,"○",IF(H129&lt;J129,"●",IF(H129=J129,"△"))))</f>
        <v>○</v>
      </c>
      <c r="I128" s="667"/>
      <c r="J128" s="647"/>
      <c r="K128" s="668"/>
      <c r="L128" s="669"/>
      <c r="M128" s="670"/>
      <c r="N128" s="649"/>
      <c r="O128" s="651"/>
      <c r="P128" s="652"/>
      <c r="Q128" s="647">
        <f>COUNTIF(B128:P128,"○")</f>
        <v>1</v>
      </c>
      <c r="R128" s="639">
        <f>COUNTIF(B128:P128,"●")</f>
        <v>2</v>
      </c>
      <c r="S128" s="639">
        <f>COUNTIF(B128:P128,"△")</f>
        <v>0</v>
      </c>
      <c r="T128" s="641">
        <f>(Q128*3)+(S128*1)</f>
        <v>3</v>
      </c>
      <c r="U128" s="643">
        <f>SUM(B129,E129,H129,K129,N129)</f>
        <v>2</v>
      </c>
      <c r="V128" s="643">
        <f>SUM(D129,G129,J129,M129,P129)</f>
        <v>8</v>
      </c>
      <c r="W128" s="644">
        <f>U128-V128</f>
        <v>-6</v>
      </c>
      <c r="X128" s="646">
        <v>3</v>
      </c>
      <c r="Z128" s="634">
        <f>RANK(T128,$T$122:$T$131)</f>
        <v>3</v>
      </c>
      <c r="AA128" s="634">
        <f>RANK(W128,$W$122:$W$131)</f>
        <v>3</v>
      </c>
    </row>
    <row r="129" spans="1:27" ht="18" customHeight="1">
      <c r="A129" s="674"/>
      <c r="B129" s="299">
        <f>M123</f>
        <v>0</v>
      </c>
      <c r="C129" s="298" t="s">
        <v>412</v>
      </c>
      <c r="D129" s="297">
        <f>K123</f>
        <v>2</v>
      </c>
      <c r="E129" s="299">
        <f>M125</f>
        <v>0</v>
      </c>
      <c r="F129" s="298" t="s">
        <v>412</v>
      </c>
      <c r="G129" s="297">
        <f>K125</f>
        <v>6</v>
      </c>
      <c r="H129" s="299">
        <f>M127</f>
        <v>2</v>
      </c>
      <c r="I129" s="298" t="s">
        <v>412</v>
      </c>
      <c r="J129" s="297">
        <f>K127</f>
        <v>0</v>
      </c>
      <c r="K129" s="671"/>
      <c r="L129" s="672"/>
      <c r="M129" s="673"/>
      <c r="N129" s="295"/>
      <c r="O129" s="295"/>
      <c r="P129" s="294"/>
      <c r="Q129" s="648"/>
      <c r="R129" s="640"/>
      <c r="S129" s="640"/>
      <c r="T129" s="642"/>
      <c r="U129" s="643"/>
      <c r="V129" s="643"/>
      <c r="W129" s="645"/>
      <c r="X129" s="646"/>
      <c r="Z129" s="634"/>
      <c r="AA129" s="634"/>
    </row>
    <row r="130" spans="1:27" ht="18" customHeight="1">
      <c r="A130" s="649"/>
      <c r="B130" s="649"/>
      <c r="C130" s="651"/>
      <c r="D130" s="652"/>
      <c r="E130" s="649"/>
      <c r="F130" s="651"/>
      <c r="G130" s="652"/>
      <c r="H130" s="649"/>
      <c r="I130" s="651"/>
      <c r="J130" s="652"/>
      <c r="K130" s="649"/>
      <c r="L130" s="651"/>
      <c r="M130" s="652"/>
      <c r="N130" s="653"/>
      <c r="O130" s="654"/>
      <c r="P130" s="655"/>
      <c r="Q130" s="652"/>
      <c r="R130" s="661"/>
      <c r="S130" s="661"/>
      <c r="T130" s="661"/>
      <c r="U130" s="635"/>
      <c r="V130" s="635"/>
      <c r="W130" s="636"/>
      <c r="X130" s="638"/>
      <c r="Z130" s="634">
        <f>RANK(T130,$T$122:$T$131)</f>
        <v>4</v>
      </c>
      <c r="AA130" s="634" t="e">
        <f>RANK(W130,$W$122:$W$131)</f>
        <v>#N/A</v>
      </c>
    </row>
    <row r="131" spans="1:27" ht="18" customHeight="1">
      <c r="A131" s="650"/>
      <c r="B131" s="296"/>
      <c r="C131" s="295"/>
      <c r="D131" s="294"/>
      <c r="E131" s="295"/>
      <c r="F131" s="295"/>
      <c r="G131" s="294"/>
      <c r="H131" s="296"/>
      <c r="I131" s="295"/>
      <c r="J131" s="294"/>
      <c r="K131" s="296"/>
      <c r="L131" s="295"/>
      <c r="M131" s="294"/>
      <c r="N131" s="656"/>
      <c r="O131" s="657"/>
      <c r="P131" s="658"/>
      <c r="Q131" s="660"/>
      <c r="R131" s="662"/>
      <c r="S131" s="662"/>
      <c r="T131" s="662"/>
      <c r="U131" s="635"/>
      <c r="V131" s="635"/>
      <c r="W131" s="637"/>
      <c r="X131" s="638"/>
      <c r="Z131" s="634"/>
      <c r="AA131" s="634"/>
    </row>
    <row r="132" spans="1:19" ht="18" customHeight="1">
      <c r="A132" s="288"/>
      <c r="B132" s="288"/>
      <c r="C132" s="288"/>
      <c r="D132" s="288"/>
      <c r="E132" s="288"/>
      <c r="F132" s="288"/>
      <c r="G132" s="288"/>
      <c r="H132" s="288"/>
      <c r="I132" s="288"/>
      <c r="J132" s="288"/>
      <c r="K132" s="288"/>
      <c r="L132" s="288"/>
      <c r="M132" s="288"/>
      <c r="N132" s="288"/>
      <c r="O132" s="288"/>
      <c r="P132" s="288"/>
      <c r="Q132" s="288"/>
      <c r="R132" s="288"/>
      <c r="S132" s="288"/>
    </row>
    <row r="133" spans="1:27" ht="18" customHeight="1">
      <c r="A133" s="301" t="s">
        <v>427</v>
      </c>
      <c r="B133" s="677" t="str">
        <f>IF(A134="","",A134)</f>
        <v>豊　府</v>
      </c>
      <c r="C133" s="677"/>
      <c r="D133" s="677"/>
      <c r="E133" s="677" t="str">
        <f>IF(A136="","",A136)</f>
        <v>ＦＣ安岐</v>
      </c>
      <c r="F133" s="677"/>
      <c r="G133" s="677"/>
      <c r="H133" s="677" t="str">
        <f>IF(A138="","",A138)</f>
        <v>明治北</v>
      </c>
      <c r="I133" s="677"/>
      <c r="J133" s="677"/>
      <c r="K133" s="677" t="str">
        <f>IF(A140="","",A140)</f>
        <v>八　幡</v>
      </c>
      <c r="L133" s="677"/>
      <c r="M133" s="677"/>
      <c r="N133" s="635"/>
      <c r="O133" s="635"/>
      <c r="P133" s="635"/>
      <c r="Q133" s="300" t="s">
        <v>422</v>
      </c>
      <c r="R133" s="289" t="s">
        <v>421</v>
      </c>
      <c r="S133" s="289" t="s">
        <v>420</v>
      </c>
      <c r="T133" s="290" t="s">
        <v>419</v>
      </c>
      <c r="U133" s="290" t="s">
        <v>418</v>
      </c>
      <c r="V133" s="290" t="s">
        <v>417</v>
      </c>
      <c r="W133" s="290" t="s">
        <v>416</v>
      </c>
      <c r="X133" s="289" t="s">
        <v>415</v>
      </c>
      <c r="Z133" s="287" t="s">
        <v>414</v>
      </c>
      <c r="AA133" s="287" t="s">
        <v>413</v>
      </c>
    </row>
    <row r="134" spans="1:27" ht="18" customHeight="1">
      <c r="A134" s="664" t="str">
        <f>'予選組合せ'!N24</f>
        <v>豊　府</v>
      </c>
      <c r="B134" s="668"/>
      <c r="C134" s="669"/>
      <c r="D134" s="670"/>
      <c r="E134" s="666" t="str">
        <f>IF(E135="","",IF(E135&gt;G135,"○",IF(E135&lt;G135,"●",IF(E135=G135,"△"))))</f>
        <v>○</v>
      </c>
      <c r="F134" s="667"/>
      <c r="G134" s="647"/>
      <c r="H134" s="666" t="str">
        <f>IF(H135="","",IF(H135&gt;J135,"○",IF(H135&lt;J135,"●",IF(H135=J135,"△"))))</f>
        <v>○</v>
      </c>
      <c r="I134" s="667"/>
      <c r="J134" s="647"/>
      <c r="K134" s="666" t="str">
        <f>IF(K135="","",IF(K135&gt;M135,"○",IF(K135&lt;M135,"●",IF(K135=M135,"△"))))</f>
        <v>○</v>
      </c>
      <c r="L134" s="667"/>
      <c r="M134" s="647"/>
      <c r="N134" s="649"/>
      <c r="O134" s="651"/>
      <c r="P134" s="651"/>
      <c r="Q134" s="639">
        <f>COUNTIF(B134:P134,"○")</f>
        <v>3</v>
      </c>
      <c r="R134" s="639">
        <f>COUNTIF(B134:P134,"●")</f>
        <v>0</v>
      </c>
      <c r="S134" s="639">
        <f>COUNTIF(B134:P134,"△")</f>
        <v>0</v>
      </c>
      <c r="T134" s="641">
        <f>(Q134*3)+(S134*1)</f>
        <v>9</v>
      </c>
      <c r="U134" s="643">
        <f>SUM(B135,E135,H135,K135,N135)</f>
        <v>11</v>
      </c>
      <c r="V134" s="643">
        <f>SUM(D135,G135,J135,M135,P135)</f>
        <v>3</v>
      </c>
      <c r="W134" s="644">
        <f>U134-V134</f>
        <v>8</v>
      </c>
      <c r="X134" s="659">
        <v>1</v>
      </c>
      <c r="Z134" s="634">
        <f>RANK(T134,$T$134:$T$143)</f>
        <v>1</v>
      </c>
      <c r="AA134" s="634">
        <f>RANK(W134,$W$134:$W$143)</f>
        <v>1</v>
      </c>
    </row>
    <row r="135" spans="1:27" ht="18" customHeight="1">
      <c r="A135" s="665"/>
      <c r="B135" s="671"/>
      <c r="C135" s="672"/>
      <c r="D135" s="673"/>
      <c r="E135" s="298">
        <f>IF('予選リーグ日程'!X$19="","",'予選リーグ日程'!X$19)</f>
        <v>4</v>
      </c>
      <c r="F135" s="298" t="s">
        <v>412</v>
      </c>
      <c r="G135" s="297">
        <f>IF('予選リーグ日程'!V$19="","",'予選リーグ日程'!V$19)</f>
        <v>1</v>
      </c>
      <c r="H135" s="298">
        <f>IF('予選リーグ日程'!X$22="","",'予選リーグ日程'!X$22)</f>
        <v>4</v>
      </c>
      <c r="I135" s="298" t="s">
        <v>412</v>
      </c>
      <c r="J135" s="297">
        <f>IF('予選リーグ日程'!V$22="","",'予選リーグ日程'!V$22)</f>
        <v>2</v>
      </c>
      <c r="K135" s="298">
        <f>IF('予選リーグ日程'!X$24="","",'予選リーグ日程'!X$24)</f>
        <v>3</v>
      </c>
      <c r="L135" s="298" t="s">
        <v>412</v>
      </c>
      <c r="M135" s="297">
        <f>IF('予選リーグ日程'!V$24="","",'予選リーグ日程'!V$24)</f>
        <v>0</v>
      </c>
      <c r="N135" s="295"/>
      <c r="O135" s="295"/>
      <c r="P135" s="295"/>
      <c r="Q135" s="640"/>
      <c r="R135" s="640"/>
      <c r="S135" s="640"/>
      <c r="T135" s="642"/>
      <c r="U135" s="643"/>
      <c r="V135" s="643"/>
      <c r="W135" s="645"/>
      <c r="X135" s="659"/>
      <c r="Z135" s="634"/>
      <c r="AA135" s="634"/>
    </row>
    <row r="136" spans="1:27" ht="18" customHeight="1">
      <c r="A136" s="675" t="str">
        <f>'予選組合せ'!N26</f>
        <v>ＦＣ安岐</v>
      </c>
      <c r="B136" s="666" t="str">
        <f>IF(B137="","",IF(B137&gt;D137,"○",IF(B137&lt;D137,"●",IF(B137=D137,"△"))))</f>
        <v>●</v>
      </c>
      <c r="C136" s="667"/>
      <c r="D136" s="647"/>
      <c r="E136" s="668"/>
      <c r="F136" s="669"/>
      <c r="G136" s="670"/>
      <c r="H136" s="666" t="str">
        <f>IF(H137="","",IF(H137&gt;J137,"○",IF(H137&lt;J137,"●",IF(H137=J137,"△"))))</f>
        <v>○</v>
      </c>
      <c r="I136" s="667"/>
      <c r="J136" s="647"/>
      <c r="K136" s="666" t="str">
        <f>IF(K137="","",IF(K137&gt;M137,"○",IF(K137&lt;M137,"●",IF(K137=M137,"△"))))</f>
        <v>○</v>
      </c>
      <c r="L136" s="667"/>
      <c r="M136" s="647"/>
      <c r="N136" s="649"/>
      <c r="O136" s="651"/>
      <c r="P136" s="652"/>
      <c r="Q136" s="647">
        <f>COUNTIF(B136:P136,"○")</f>
        <v>2</v>
      </c>
      <c r="R136" s="639">
        <f>COUNTIF(B136:P136,"●")</f>
        <v>1</v>
      </c>
      <c r="S136" s="639">
        <f>COUNTIF(B136:P136,"△")</f>
        <v>0</v>
      </c>
      <c r="T136" s="641">
        <f>(Q136*3)+(S136*1)</f>
        <v>6</v>
      </c>
      <c r="U136" s="643">
        <f>SUM(B137,E137,H137,K137,N137)</f>
        <v>4</v>
      </c>
      <c r="V136" s="643">
        <f>SUM(D137,G137,J137,M137,P137)</f>
        <v>4</v>
      </c>
      <c r="W136" s="644">
        <f>U136-V136</f>
        <v>0</v>
      </c>
      <c r="X136" s="663">
        <v>2</v>
      </c>
      <c r="Z136" s="634">
        <f>RANK(T136,$T$134:$T$143)</f>
        <v>2</v>
      </c>
      <c r="AA136" s="634">
        <f>RANK(W136,$W$134:$W$143)</f>
        <v>2</v>
      </c>
    </row>
    <row r="137" spans="1:27" ht="18" customHeight="1">
      <c r="A137" s="676"/>
      <c r="B137" s="299">
        <f>G135</f>
        <v>1</v>
      </c>
      <c r="C137" s="298" t="s">
        <v>412</v>
      </c>
      <c r="D137" s="297">
        <f>E135</f>
        <v>4</v>
      </c>
      <c r="E137" s="671"/>
      <c r="F137" s="672"/>
      <c r="G137" s="673"/>
      <c r="H137" s="298">
        <f>IF('予選リーグ日程'!X$23="","",'予選リーグ日程'!X$23)</f>
        <v>1</v>
      </c>
      <c r="I137" s="298" t="s">
        <v>412</v>
      </c>
      <c r="J137" s="297">
        <f>IF('予選リーグ日程'!V$23="","",'予選リーグ日程'!V$23)</f>
        <v>0</v>
      </c>
      <c r="K137" s="298">
        <f>IF('予選リーグ日程'!X$21="","",'予選リーグ日程'!X$21)</f>
        <v>2</v>
      </c>
      <c r="L137" s="298" t="s">
        <v>412</v>
      </c>
      <c r="M137" s="297">
        <f>IF('予選リーグ日程'!V$21="","",'予選リーグ日程'!V$21)</f>
        <v>0</v>
      </c>
      <c r="N137" s="295"/>
      <c r="O137" s="295"/>
      <c r="P137" s="294"/>
      <c r="Q137" s="648"/>
      <c r="R137" s="640"/>
      <c r="S137" s="640"/>
      <c r="T137" s="642"/>
      <c r="U137" s="643"/>
      <c r="V137" s="643"/>
      <c r="W137" s="645"/>
      <c r="X137" s="663"/>
      <c r="Z137" s="634"/>
      <c r="AA137" s="634"/>
    </row>
    <row r="138" spans="1:27" ht="18" customHeight="1">
      <c r="A138" s="666" t="str">
        <f>'予選組合せ'!N28</f>
        <v>明治北</v>
      </c>
      <c r="B138" s="666" t="str">
        <f>IF(B139="","",IF(B139&gt;D139,"○",IF(B139&lt;D139,"●",IF(B139=D139,"△"))))</f>
        <v>●</v>
      </c>
      <c r="C138" s="667"/>
      <c r="D138" s="647"/>
      <c r="E138" s="666" t="str">
        <f>IF(E139="","",IF(E139&gt;G139,"○",IF(E139&lt;G139,"●",IF(E139=G139,"△"))))</f>
        <v>●</v>
      </c>
      <c r="F138" s="667"/>
      <c r="G138" s="647"/>
      <c r="H138" s="668"/>
      <c r="I138" s="669"/>
      <c r="J138" s="670"/>
      <c r="K138" s="666" t="str">
        <f>IF(K139="","",IF(K139&gt;M139,"○",IF(K139&lt;M139,"●",IF(K139=M139,"△"))))</f>
        <v>●</v>
      </c>
      <c r="L138" s="667"/>
      <c r="M138" s="647"/>
      <c r="N138" s="649"/>
      <c r="O138" s="651"/>
      <c r="P138" s="652"/>
      <c r="Q138" s="647">
        <f>COUNTIF(B138:P138,"○")</f>
        <v>0</v>
      </c>
      <c r="R138" s="639">
        <f>COUNTIF(B138:P138,"●")</f>
        <v>3</v>
      </c>
      <c r="S138" s="639">
        <f>COUNTIF(B138:P138,"△")</f>
        <v>0</v>
      </c>
      <c r="T138" s="641">
        <f>(Q138*3)+(S138*1)</f>
        <v>0</v>
      </c>
      <c r="U138" s="643">
        <f>SUM(B139,E139,H139,K139,N139)</f>
        <v>4</v>
      </c>
      <c r="V138" s="643">
        <f>SUM(D139,G139,J139,M139,P139)</f>
        <v>8</v>
      </c>
      <c r="W138" s="644">
        <f>U138-V138</f>
        <v>-4</v>
      </c>
      <c r="X138" s="646">
        <v>4</v>
      </c>
      <c r="Z138" s="634">
        <f>RANK(T138,$T$134:$T$143)</f>
        <v>4</v>
      </c>
      <c r="AA138" s="634">
        <f>RANK(W138,$W$134:$W$143)</f>
        <v>3</v>
      </c>
    </row>
    <row r="139" spans="1:27" ht="18" customHeight="1">
      <c r="A139" s="674"/>
      <c r="B139" s="299">
        <f>J135</f>
        <v>2</v>
      </c>
      <c r="C139" s="298" t="s">
        <v>412</v>
      </c>
      <c r="D139" s="297">
        <f>H135</f>
        <v>4</v>
      </c>
      <c r="E139" s="299">
        <f>J137</f>
        <v>0</v>
      </c>
      <c r="F139" s="298" t="s">
        <v>412</v>
      </c>
      <c r="G139" s="297">
        <f>H137</f>
        <v>1</v>
      </c>
      <c r="H139" s="671"/>
      <c r="I139" s="672"/>
      <c r="J139" s="673"/>
      <c r="K139" s="298">
        <f>IF('予選リーグ日程'!V$18="","",'予選リーグ日程'!V$18)</f>
        <v>2</v>
      </c>
      <c r="L139" s="298" t="s">
        <v>412</v>
      </c>
      <c r="M139" s="297">
        <f>IF('予選リーグ日程'!X$18="","",'予選リーグ日程'!X$18)</f>
        <v>3</v>
      </c>
      <c r="N139" s="295"/>
      <c r="O139" s="295"/>
      <c r="P139" s="294"/>
      <c r="Q139" s="648"/>
      <c r="R139" s="640"/>
      <c r="S139" s="640"/>
      <c r="T139" s="642"/>
      <c r="U139" s="643"/>
      <c r="V139" s="643"/>
      <c r="W139" s="645"/>
      <c r="X139" s="646"/>
      <c r="Z139" s="634"/>
      <c r="AA139" s="634"/>
    </row>
    <row r="140" spans="1:27" ht="18" customHeight="1">
      <c r="A140" s="666" t="str">
        <f>'予選組合せ'!N30</f>
        <v>八　幡</v>
      </c>
      <c r="B140" s="666" t="str">
        <f>IF(B141="","",IF(B141&gt;D141,"○",IF(B141&lt;D141,"●",IF(B141=D141,"△"))))</f>
        <v>●</v>
      </c>
      <c r="C140" s="667"/>
      <c r="D140" s="647"/>
      <c r="E140" s="666" t="str">
        <f>IF(E141="","",IF(E141&gt;G141,"○",IF(E141&lt;G141,"●",IF(E141=G141,"△"))))</f>
        <v>●</v>
      </c>
      <c r="F140" s="667"/>
      <c r="G140" s="647"/>
      <c r="H140" s="666" t="str">
        <f>IF(H141="","",IF(H141&gt;J141,"○",IF(H141&lt;J141,"●",IF(H141=J141,"△"))))</f>
        <v>○</v>
      </c>
      <c r="I140" s="667"/>
      <c r="J140" s="647"/>
      <c r="K140" s="668"/>
      <c r="L140" s="669"/>
      <c r="M140" s="670"/>
      <c r="N140" s="649"/>
      <c r="O140" s="651"/>
      <c r="P140" s="652"/>
      <c r="Q140" s="647">
        <f>COUNTIF(B140:P140,"○")</f>
        <v>1</v>
      </c>
      <c r="R140" s="639">
        <f>COUNTIF(B140:P140,"●")</f>
        <v>2</v>
      </c>
      <c r="S140" s="639">
        <f>COUNTIF(B140:P140,"△")</f>
        <v>0</v>
      </c>
      <c r="T140" s="641">
        <f>(Q140*3)+(S140*1)</f>
        <v>3</v>
      </c>
      <c r="U140" s="643">
        <f>SUM(B141,E141,H141,K141,N141)</f>
        <v>3</v>
      </c>
      <c r="V140" s="643">
        <f>SUM(D141,G141,J141,M141,P141)</f>
        <v>7</v>
      </c>
      <c r="W140" s="644">
        <f>U140-V140</f>
        <v>-4</v>
      </c>
      <c r="X140" s="646">
        <v>3</v>
      </c>
      <c r="Z140" s="634">
        <f>RANK(T140,$T$134:$T$143)</f>
        <v>3</v>
      </c>
      <c r="AA140" s="634">
        <f>RANK(W140,$W$134:$W$143)</f>
        <v>3</v>
      </c>
    </row>
    <row r="141" spans="1:27" ht="18" customHeight="1">
      <c r="A141" s="674"/>
      <c r="B141" s="299">
        <f>M135</f>
        <v>0</v>
      </c>
      <c r="C141" s="298" t="s">
        <v>412</v>
      </c>
      <c r="D141" s="297">
        <f>K135</f>
        <v>3</v>
      </c>
      <c r="E141" s="299">
        <f>M137</f>
        <v>0</v>
      </c>
      <c r="F141" s="298" t="s">
        <v>412</v>
      </c>
      <c r="G141" s="297">
        <f>K137</f>
        <v>2</v>
      </c>
      <c r="H141" s="299">
        <f>M139</f>
        <v>3</v>
      </c>
      <c r="I141" s="298" t="s">
        <v>412</v>
      </c>
      <c r="J141" s="297">
        <f>K139</f>
        <v>2</v>
      </c>
      <c r="K141" s="671"/>
      <c r="L141" s="672"/>
      <c r="M141" s="673"/>
      <c r="N141" s="295"/>
      <c r="O141" s="295"/>
      <c r="P141" s="294"/>
      <c r="Q141" s="648"/>
      <c r="R141" s="640"/>
      <c r="S141" s="640"/>
      <c r="T141" s="642"/>
      <c r="U141" s="643"/>
      <c r="V141" s="643"/>
      <c r="W141" s="645"/>
      <c r="X141" s="646"/>
      <c r="Z141" s="634"/>
      <c r="AA141" s="634"/>
    </row>
    <row r="142" spans="1:27" ht="18" customHeight="1">
      <c r="A142" s="649"/>
      <c r="B142" s="649"/>
      <c r="C142" s="651"/>
      <c r="D142" s="652"/>
      <c r="E142" s="649"/>
      <c r="F142" s="651"/>
      <c r="G142" s="652"/>
      <c r="H142" s="649"/>
      <c r="I142" s="651"/>
      <c r="J142" s="652"/>
      <c r="K142" s="649"/>
      <c r="L142" s="651"/>
      <c r="M142" s="652"/>
      <c r="N142" s="653"/>
      <c r="O142" s="654"/>
      <c r="P142" s="655"/>
      <c r="Q142" s="652"/>
      <c r="R142" s="661"/>
      <c r="S142" s="661"/>
      <c r="T142" s="661"/>
      <c r="U142" s="635"/>
      <c r="V142" s="635"/>
      <c r="W142" s="636"/>
      <c r="X142" s="638"/>
      <c r="Z142" s="634">
        <f>RANK(T142,$T$134:$T$143)</f>
        <v>4</v>
      </c>
      <c r="AA142" s="634">
        <f>RANK(W142,$W$134:$W$143)</f>
        <v>2</v>
      </c>
    </row>
    <row r="143" spans="1:27" ht="18" customHeight="1">
      <c r="A143" s="650"/>
      <c r="B143" s="296"/>
      <c r="C143" s="295"/>
      <c r="D143" s="294"/>
      <c r="E143" s="295"/>
      <c r="F143" s="295"/>
      <c r="G143" s="294"/>
      <c r="H143" s="296"/>
      <c r="I143" s="295"/>
      <c r="J143" s="294"/>
      <c r="K143" s="296"/>
      <c r="L143" s="295"/>
      <c r="M143" s="294"/>
      <c r="N143" s="656"/>
      <c r="O143" s="657"/>
      <c r="P143" s="658"/>
      <c r="Q143" s="660"/>
      <c r="R143" s="662"/>
      <c r="S143" s="662"/>
      <c r="T143" s="662"/>
      <c r="U143" s="635"/>
      <c r="V143" s="635"/>
      <c r="W143" s="637"/>
      <c r="X143" s="638"/>
      <c r="Z143" s="634"/>
      <c r="AA143" s="634"/>
    </row>
    <row r="144" spans="1:19" ht="18" customHeight="1">
      <c r="A144" s="288"/>
      <c r="B144" s="288"/>
      <c r="C144" s="288"/>
      <c r="D144" s="288"/>
      <c r="E144" s="288"/>
      <c r="F144" s="288"/>
      <c r="G144" s="288"/>
      <c r="H144" s="288"/>
      <c r="I144" s="288"/>
      <c r="J144" s="288"/>
      <c r="K144" s="288"/>
      <c r="L144" s="288"/>
      <c r="M144" s="288"/>
      <c r="N144" s="288"/>
      <c r="O144" s="288"/>
      <c r="P144" s="288"/>
      <c r="Q144" s="288"/>
      <c r="R144" s="288"/>
      <c r="S144" s="288"/>
    </row>
    <row r="145" spans="1:27" ht="18" customHeight="1">
      <c r="A145" s="301" t="s">
        <v>426</v>
      </c>
      <c r="B145" s="677" t="str">
        <f>IF(A146="","",A146)</f>
        <v>由布川</v>
      </c>
      <c r="C145" s="677"/>
      <c r="D145" s="677"/>
      <c r="E145" s="677" t="str">
        <f>IF(A148="","",A148)</f>
        <v>城　南</v>
      </c>
      <c r="F145" s="677"/>
      <c r="G145" s="677"/>
      <c r="H145" s="677" t="str">
        <f>IF(A150="","",A150)</f>
        <v>北郡坂ノ市</v>
      </c>
      <c r="I145" s="677"/>
      <c r="J145" s="677"/>
      <c r="K145" s="677" t="str">
        <f>IF(A152="","",A152)</f>
        <v>県央おおの</v>
      </c>
      <c r="L145" s="677"/>
      <c r="M145" s="677"/>
      <c r="N145" s="635"/>
      <c r="O145" s="635"/>
      <c r="P145" s="635"/>
      <c r="Q145" s="300" t="s">
        <v>422</v>
      </c>
      <c r="R145" s="289" t="s">
        <v>421</v>
      </c>
      <c r="S145" s="289" t="s">
        <v>420</v>
      </c>
      <c r="T145" s="290" t="s">
        <v>419</v>
      </c>
      <c r="U145" s="290" t="s">
        <v>418</v>
      </c>
      <c r="V145" s="290" t="s">
        <v>417</v>
      </c>
      <c r="W145" s="290" t="s">
        <v>416</v>
      </c>
      <c r="X145" s="289" t="s">
        <v>415</v>
      </c>
      <c r="Z145" s="287" t="s">
        <v>414</v>
      </c>
      <c r="AA145" s="287" t="s">
        <v>413</v>
      </c>
    </row>
    <row r="146" spans="1:27" ht="18" customHeight="1">
      <c r="A146" s="664" t="str">
        <f>'予選組合せ'!O24</f>
        <v>由布川</v>
      </c>
      <c r="B146" s="668"/>
      <c r="C146" s="669"/>
      <c r="D146" s="670"/>
      <c r="E146" s="666" t="str">
        <f>IF(E147="","",IF(E147&gt;G147,"○",IF(E147&lt;G147,"●",IF(E147=G147,"△"))))</f>
        <v>○</v>
      </c>
      <c r="F146" s="667"/>
      <c r="G146" s="647"/>
      <c r="H146" s="666" t="str">
        <f>IF(H147="","",IF(H147&gt;J147,"○",IF(H147&lt;J147,"●",IF(H147=J147,"△"))))</f>
        <v>○</v>
      </c>
      <c r="I146" s="667"/>
      <c r="J146" s="647"/>
      <c r="K146" s="666" t="str">
        <f>IF(K147="","",IF(K147&gt;M147,"○",IF(K147&lt;M147,"●",IF(K147=M147,"△"))))</f>
        <v>○</v>
      </c>
      <c r="L146" s="667"/>
      <c r="M146" s="647"/>
      <c r="N146" s="649"/>
      <c r="O146" s="651"/>
      <c r="P146" s="651"/>
      <c r="Q146" s="639">
        <f>COUNTIF(B146:P146,"○")</f>
        <v>3</v>
      </c>
      <c r="R146" s="639">
        <f>COUNTIF(B146:P146,"●")</f>
        <v>0</v>
      </c>
      <c r="S146" s="639">
        <f>COUNTIF(B146:P146,"△")</f>
        <v>0</v>
      </c>
      <c r="T146" s="641">
        <f>(Q146*3)+(S146*1)</f>
        <v>9</v>
      </c>
      <c r="U146" s="643">
        <f>SUM(B147,E147,H147,K147,N147)</f>
        <v>23</v>
      </c>
      <c r="V146" s="643">
        <f>SUM(D147,G147,J147,M147,P147)</f>
        <v>0</v>
      </c>
      <c r="W146" s="644">
        <f>U146-V146</f>
        <v>23</v>
      </c>
      <c r="X146" s="659">
        <v>1</v>
      </c>
      <c r="Z146" s="634">
        <f>RANK(T146,$T$146:$T$155)</f>
        <v>1</v>
      </c>
      <c r="AA146" s="634">
        <f>RANK(W146,$W$146:$W$155)</f>
        <v>1</v>
      </c>
    </row>
    <row r="147" spans="1:27" ht="18" customHeight="1">
      <c r="A147" s="665"/>
      <c r="B147" s="671"/>
      <c r="C147" s="672"/>
      <c r="D147" s="673"/>
      <c r="E147" s="298">
        <f>IF('予選リーグ日程'!AD$19="","",'予選リーグ日程'!AD$19)</f>
        <v>9</v>
      </c>
      <c r="F147" s="298" t="s">
        <v>412</v>
      </c>
      <c r="G147" s="297">
        <f>IF('予選リーグ日程'!AB$19="","",'予選リーグ日程'!AB$19)</f>
        <v>0</v>
      </c>
      <c r="H147" s="298">
        <f>IF('予選リーグ日程'!AD$22="","",'予選リーグ日程'!AD$22)</f>
        <v>2</v>
      </c>
      <c r="I147" s="298" t="s">
        <v>412</v>
      </c>
      <c r="J147" s="297">
        <f>IF('予選リーグ日程'!AB$22="","",'予選リーグ日程'!AB$22)</f>
        <v>0</v>
      </c>
      <c r="K147" s="298">
        <f>IF('予選リーグ日程'!AD$24="","",'予選リーグ日程'!AD$24)</f>
        <v>12</v>
      </c>
      <c r="L147" s="298" t="s">
        <v>412</v>
      </c>
      <c r="M147" s="297">
        <f>IF('予選リーグ日程'!AB$24="","",'予選リーグ日程'!AB$24)</f>
        <v>0</v>
      </c>
      <c r="N147" s="295"/>
      <c r="O147" s="295"/>
      <c r="P147" s="295"/>
      <c r="Q147" s="640"/>
      <c r="R147" s="640"/>
      <c r="S147" s="640"/>
      <c r="T147" s="642"/>
      <c r="U147" s="643"/>
      <c r="V147" s="643"/>
      <c r="W147" s="645"/>
      <c r="X147" s="659"/>
      <c r="Z147" s="634"/>
      <c r="AA147" s="634"/>
    </row>
    <row r="148" spans="1:27" ht="18" customHeight="1">
      <c r="A148" s="666" t="str">
        <f>'予選組合せ'!O26</f>
        <v>城　南</v>
      </c>
      <c r="B148" s="666" t="str">
        <f>IF(B149="","",IF(B149&gt;D149,"○",IF(B149&lt;D149,"●",IF(B149=D149,"△"))))</f>
        <v>●</v>
      </c>
      <c r="C148" s="667"/>
      <c r="D148" s="647"/>
      <c r="E148" s="668"/>
      <c r="F148" s="669"/>
      <c r="G148" s="670"/>
      <c r="H148" s="666" t="str">
        <f>IF(H149="","",IF(H149&gt;J149,"○",IF(H149&lt;J149,"●",IF(H149=J149,"△"))))</f>
        <v>●</v>
      </c>
      <c r="I148" s="667"/>
      <c r="J148" s="647"/>
      <c r="K148" s="666" t="str">
        <f>IF(K149="","",IF(K149&gt;M149,"○",IF(K149&lt;M149,"●",IF(K149=M149,"△"))))</f>
        <v>○</v>
      </c>
      <c r="L148" s="667"/>
      <c r="M148" s="647"/>
      <c r="N148" s="649"/>
      <c r="O148" s="651"/>
      <c r="P148" s="652"/>
      <c r="Q148" s="647">
        <f>COUNTIF(B148:P148,"○")</f>
        <v>1</v>
      </c>
      <c r="R148" s="639">
        <f>COUNTIF(B148:P148,"●")</f>
        <v>2</v>
      </c>
      <c r="S148" s="639">
        <f>COUNTIF(B148:P148,"△")</f>
        <v>0</v>
      </c>
      <c r="T148" s="641">
        <f>(Q148*3)+(S148*1)</f>
        <v>3</v>
      </c>
      <c r="U148" s="643">
        <f>SUM(B149,E149,H149,K149,N149)</f>
        <v>5</v>
      </c>
      <c r="V148" s="643">
        <f>SUM(D149,G149,J149,M149,P149)</f>
        <v>15</v>
      </c>
      <c r="W148" s="644">
        <f>U148-V148</f>
        <v>-10</v>
      </c>
      <c r="X148" s="646">
        <v>3</v>
      </c>
      <c r="Z148" s="634">
        <f>RANK(T148,$T$146:$T$155)</f>
        <v>3</v>
      </c>
      <c r="AA148" s="634">
        <f>RANK(W148,$W$146:$W$155)</f>
        <v>3</v>
      </c>
    </row>
    <row r="149" spans="1:27" ht="18" customHeight="1">
      <c r="A149" s="674"/>
      <c r="B149" s="299">
        <f>G147</f>
        <v>0</v>
      </c>
      <c r="C149" s="298" t="s">
        <v>412</v>
      </c>
      <c r="D149" s="297">
        <f>E147</f>
        <v>9</v>
      </c>
      <c r="E149" s="671"/>
      <c r="F149" s="672"/>
      <c r="G149" s="673"/>
      <c r="H149" s="298">
        <f>IF('予選リーグ日程'!AD$23="","",'予選リーグ日程'!AD$23)</f>
        <v>1</v>
      </c>
      <c r="I149" s="298" t="s">
        <v>412</v>
      </c>
      <c r="J149" s="297">
        <f>IF('予選リーグ日程'!AB$23="","",'予選リーグ日程'!AB$23)</f>
        <v>5</v>
      </c>
      <c r="K149" s="298">
        <f>IF('予選リーグ日程'!AD$21="","",'予選リーグ日程'!AD$21)</f>
        <v>4</v>
      </c>
      <c r="L149" s="298" t="s">
        <v>412</v>
      </c>
      <c r="M149" s="297">
        <f>IF('予選リーグ日程'!AB$21="","",'予選リーグ日程'!AB$21)</f>
        <v>1</v>
      </c>
      <c r="N149" s="295"/>
      <c r="O149" s="295"/>
      <c r="P149" s="294"/>
      <c r="Q149" s="648"/>
      <c r="R149" s="640"/>
      <c r="S149" s="640"/>
      <c r="T149" s="642"/>
      <c r="U149" s="643"/>
      <c r="V149" s="643"/>
      <c r="W149" s="645"/>
      <c r="X149" s="646"/>
      <c r="Z149" s="634"/>
      <c r="AA149" s="634"/>
    </row>
    <row r="150" spans="1:27" ht="18" customHeight="1">
      <c r="A150" s="675" t="str">
        <f>'予選組合せ'!O28</f>
        <v>北郡坂ノ市</v>
      </c>
      <c r="B150" s="666" t="str">
        <f>IF(B151="","",IF(B151&gt;D151,"○",IF(B151&lt;D151,"●",IF(B151=D151,"△"))))</f>
        <v>●</v>
      </c>
      <c r="C150" s="667"/>
      <c r="D150" s="647"/>
      <c r="E150" s="666" t="str">
        <f>IF(E151="","",IF(E151&gt;G151,"○",IF(E151&lt;G151,"●",IF(E151=G151,"△"))))</f>
        <v>○</v>
      </c>
      <c r="F150" s="667"/>
      <c r="G150" s="647"/>
      <c r="H150" s="668"/>
      <c r="I150" s="669"/>
      <c r="J150" s="670"/>
      <c r="K150" s="666" t="str">
        <f>IF(K151="","",IF(K151&gt;M151,"○",IF(K151&lt;M151,"●",IF(K151=M151,"△"))))</f>
        <v>○</v>
      </c>
      <c r="L150" s="667"/>
      <c r="M150" s="647"/>
      <c r="N150" s="649"/>
      <c r="O150" s="651"/>
      <c r="P150" s="652"/>
      <c r="Q150" s="647">
        <f>COUNTIF(B150:P150,"○")</f>
        <v>2</v>
      </c>
      <c r="R150" s="639">
        <f>COUNTIF(B150:P150,"●")</f>
        <v>1</v>
      </c>
      <c r="S150" s="639">
        <f>COUNTIF(B150:P150,"△")</f>
        <v>0</v>
      </c>
      <c r="T150" s="641">
        <f>(Q150*3)+(S150*1)</f>
        <v>6</v>
      </c>
      <c r="U150" s="643">
        <f>SUM(B151,E151,H151,K151,N151)</f>
        <v>11</v>
      </c>
      <c r="V150" s="643">
        <f>SUM(D151,G151,J151,M151,P151)</f>
        <v>3</v>
      </c>
      <c r="W150" s="644">
        <f>U150-V150</f>
        <v>8</v>
      </c>
      <c r="X150" s="646">
        <v>2</v>
      </c>
      <c r="Z150" s="634">
        <f>RANK(T150,$T$146:$T$155)</f>
        <v>2</v>
      </c>
      <c r="AA150" s="634">
        <f>RANK(W150,$W$146:$W$155)</f>
        <v>2</v>
      </c>
    </row>
    <row r="151" spans="1:27" ht="18" customHeight="1">
      <c r="A151" s="676"/>
      <c r="B151" s="299">
        <f>J147</f>
        <v>0</v>
      </c>
      <c r="C151" s="298" t="s">
        <v>412</v>
      </c>
      <c r="D151" s="297">
        <f>H147</f>
        <v>2</v>
      </c>
      <c r="E151" s="299">
        <f>J149</f>
        <v>5</v>
      </c>
      <c r="F151" s="298" t="s">
        <v>412</v>
      </c>
      <c r="G151" s="297">
        <f>H149</f>
        <v>1</v>
      </c>
      <c r="H151" s="671"/>
      <c r="I151" s="672"/>
      <c r="J151" s="673"/>
      <c r="K151" s="298">
        <f>IF('予選リーグ日程'!AB$18="","",'予選リーグ日程'!AB$18)</f>
        <v>6</v>
      </c>
      <c r="L151" s="298" t="s">
        <v>412</v>
      </c>
      <c r="M151" s="297">
        <f>IF('予選リーグ日程'!AD$18="","",'予選リーグ日程'!AD$18)</f>
        <v>0</v>
      </c>
      <c r="N151" s="295"/>
      <c r="O151" s="295"/>
      <c r="P151" s="294"/>
      <c r="Q151" s="648"/>
      <c r="R151" s="640"/>
      <c r="S151" s="640"/>
      <c r="T151" s="642"/>
      <c r="U151" s="643"/>
      <c r="V151" s="643"/>
      <c r="W151" s="645"/>
      <c r="X151" s="646"/>
      <c r="Z151" s="634"/>
      <c r="AA151" s="634"/>
    </row>
    <row r="152" spans="1:27" ht="18" customHeight="1">
      <c r="A152" s="666" t="str">
        <f>'予選組合せ'!O30</f>
        <v>県央おおの</v>
      </c>
      <c r="B152" s="666" t="str">
        <f>IF(B153="","",IF(B153&gt;D153,"○",IF(B153&lt;D153,"●",IF(B153=D153,"△"))))</f>
        <v>●</v>
      </c>
      <c r="C152" s="667"/>
      <c r="D152" s="647"/>
      <c r="E152" s="666" t="str">
        <f>IF(E153="","",IF(E153&gt;G153,"○",IF(E153&lt;G153,"●",IF(E153=G153,"△"))))</f>
        <v>●</v>
      </c>
      <c r="F152" s="667"/>
      <c r="G152" s="647"/>
      <c r="H152" s="666" t="str">
        <f>IF(H153="","",IF(H153&gt;J153,"○",IF(H153&lt;J153,"●",IF(H153=J153,"△"))))</f>
        <v>●</v>
      </c>
      <c r="I152" s="667"/>
      <c r="J152" s="647"/>
      <c r="K152" s="668"/>
      <c r="L152" s="669"/>
      <c r="M152" s="670"/>
      <c r="N152" s="649"/>
      <c r="O152" s="651"/>
      <c r="P152" s="652"/>
      <c r="Q152" s="647">
        <f>COUNTIF(B152:P152,"○")</f>
        <v>0</v>
      </c>
      <c r="R152" s="639">
        <f>COUNTIF(B152:P152,"●")</f>
        <v>3</v>
      </c>
      <c r="S152" s="639">
        <f>COUNTIF(B152:P152,"△")</f>
        <v>0</v>
      </c>
      <c r="T152" s="641">
        <f>(Q152*3)+(S152*1)</f>
        <v>0</v>
      </c>
      <c r="U152" s="643">
        <f>SUM(B153,E153,H153,K153,N153)</f>
        <v>1</v>
      </c>
      <c r="V152" s="643">
        <f>SUM(D153,G153,J153,M153,P153)</f>
        <v>22</v>
      </c>
      <c r="W152" s="644">
        <f>U152-V152</f>
        <v>-21</v>
      </c>
      <c r="X152" s="646">
        <v>4</v>
      </c>
      <c r="Z152" s="634">
        <f>RANK(T152,$T$146:$T$155)</f>
        <v>4</v>
      </c>
      <c r="AA152" s="634">
        <f>RANK(W152,$W$146:$W$155)</f>
        <v>4</v>
      </c>
    </row>
    <row r="153" spans="1:27" ht="18" customHeight="1">
      <c r="A153" s="674"/>
      <c r="B153" s="299">
        <f>M147</f>
        <v>0</v>
      </c>
      <c r="C153" s="298" t="s">
        <v>412</v>
      </c>
      <c r="D153" s="297">
        <f>K147</f>
        <v>12</v>
      </c>
      <c r="E153" s="299">
        <f>M149</f>
        <v>1</v>
      </c>
      <c r="F153" s="298" t="s">
        <v>412</v>
      </c>
      <c r="G153" s="297">
        <f>K149</f>
        <v>4</v>
      </c>
      <c r="H153" s="299">
        <f>M151</f>
        <v>0</v>
      </c>
      <c r="I153" s="298" t="s">
        <v>412</v>
      </c>
      <c r="J153" s="297">
        <f>K151</f>
        <v>6</v>
      </c>
      <c r="K153" s="671"/>
      <c r="L153" s="672"/>
      <c r="M153" s="673"/>
      <c r="N153" s="295"/>
      <c r="O153" s="295"/>
      <c r="P153" s="294"/>
      <c r="Q153" s="648"/>
      <c r="R153" s="640"/>
      <c r="S153" s="640"/>
      <c r="T153" s="642"/>
      <c r="U153" s="643"/>
      <c r="V153" s="643"/>
      <c r="W153" s="645"/>
      <c r="X153" s="646"/>
      <c r="Z153" s="634"/>
      <c r="AA153" s="634"/>
    </row>
    <row r="154" spans="1:27" ht="18" customHeight="1">
      <c r="A154" s="649"/>
      <c r="B154" s="649"/>
      <c r="C154" s="651"/>
      <c r="D154" s="652"/>
      <c r="E154" s="649"/>
      <c r="F154" s="651"/>
      <c r="G154" s="652"/>
      <c r="H154" s="649"/>
      <c r="I154" s="651"/>
      <c r="J154" s="652"/>
      <c r="K154" s="649"/>
      <c r="L154" s="651"/>
      <c r="M154" s="652"/>
      <c r="N154" s="653"/>
      <c r="O154" s="654"/>
      <c r="P154" s="655"/>
      <c r="Q154" s="652"/>
      <c r="R154" s="661"/>
      <c r="S154" s="661"/>
      <c r="T154" s="661"/>
      <c r="U154" s="635"/>
      <c r="V154" s="635"/>
      <c r="W154" s="636"/>
      <c r="X154" s="638"/>
      <c r="Z154" s="634">
        <f>RANK(T154,$T$146:$T$155)</f>
        <v>4</v>
      </c>
      <c r="AA154" s="634" t="e">
        <f>RANK(W154,$W$146:$W$155)</f>
        <v>#N/A</v>
      </c>
    </row>
    <row r="155" spans="1:27" ht="18" customHeight="1">
      <c r="A155" s="650"/>
      <c r="B155" s="296"/>
      <c r="C155" s="295"/>
      <c r="D155" s="294"/>
      <c r="E155" s="295"/>
      <c r="F155" s="295"/>
      <c r="G155" s="294"/>
      <c r="H155" s="296"/>
      <c r="I155" s="295"/>
      <c r="J155" s="294"/>
      <c r="K155" s="296"/>
      <c r="L155" s="295"/>
      <c r="M155" s="294"/>
      <c r="N155" s="656"/>
      <c r="O155" s="657"/>
      <c r="P155" s="658"/>
      <c r="Q155" s="660"/>
      <c r="R155" s="662"/>
      <c r="S155" s="662"/>
      <c r="T155" s="662"/>
      <c r="U155" s="635"/>
      <c r="V155" s="635"/>
      <c r="W155" s="637"/>
      <c r="X155" s="638"/>
      <c r="Z155" s="634"/>
      <c r="AA155" s="634"/>
    </row>
    <row r="156" spans="1:19" ht="18" customHeight="1">
      <c r="A156" s="288"/>
      <c r="B156" s="288"/>
      <c r="C156" s="288"/>
      <c r="D156" s="288"/>
      <c r="E156" s="288"/>
      <c r="F156" s="288"/>
      <c r="G156" s="288"/>
      <c r="H156" s="288"/>
      <c r="I156" s="288"/>
      <c r="J156" s="288"/>
      <c r="K156" s="288"/>
      <c r="L156" s="288"/>
      <c r="M156" s="288"/>
      <c r="N156" s="288"/>
      <c r="O156" s="288"/>
      <c r="P156" s="288"/>
      <c r="Q156" s="288"/>
      <c r="R156" s="288"/>
      <c r="S156" s="288"/>
    </row>
    <row r="157" spans="1:27" ht="18" customHeight="1">
      <c r="A157" s="301" t="s">
        <v>425</v>
      </c>
      <c r="B157" s="677" t="str">
        <f>IF(A158="","",A158)</f>
        <v>宗　方</v>
      </c>
      <c r="C157" s="677"/>
      <c r="D157" s="677"/>
      <c r="E157" s="677" t="str">
        <f>IF(A160="","",A160)</f>
        <v>くにさき</v>
      </c>
      <c r="F157" s="677"/>
      <c r="G157" s="677"/>
      <c r="H157" s="677" t="str">
        <f>IF(A162="","",A162)</f>
        <v>判　田</v>
      </c>
      <c r="I157" s="677"/>
      <c r="J157" s="677"/>
      <c r="K157" s="677" t="str">
        <f>IF(A164="","",A164)</f>
        <v>鶴　見</v>
      </c>
      <c r="L157" s="677"/>
      <c r="M157" s="677"/>
      <c r="N157" s="635"/>
      <c r="O157" s="635"/>
      <c r="P157" s="683"/>
      <c r="Q157" s="289" t="s">
        <v>422</v>
      </c>
      <c r="R157" s="289" t="s">
        <v>421</v>
      </c>
      <c r="S157" s="289" t="s">
        <v>420</v>
      </c>
      <c r="T157" s="290" t="s">
        <v>419</v>
      </c>
      <c r="U157" s="290" t="s">
        <v>418</v>
      </c>
      <c r="V157" s="290" t="s">
        <v>417</v>
      </c>
      <c r="W157" s="290" t="s">
        <v>416</v>
      </c>
      <c r="X157" s="289" t="s">
        <v>415</v>
      </c>
      <c r="Z157" s="287" t="s">
        <v>414</v>
      </c>
      <c r="AA157" s="287" t="s">
        <v>413</v>
      </c>
    </row>
    <row r="158" spans="1:27" ht="18" customHeight="1">
      <c r="A158" s="664" t="str">
        <f>'予選組合せ'!P24</f>
        <v>宗　方</v>
      </c>
      <c r="B158" s="668"/>
      <c r="C158" s="669"/>
      <c r="D158" s="670"/>
      <c r="E158" s="666" t="str">
        <f>IF(E159="","",IF(E159&gt;G159,"○",IF(E159&lt;G159,"●",IF(E159=G159,"△"))))</f>
        <v>○</v>
      </c>
      <c r="F158" s="667"/>
      <c r="G158" s="647"/>
      <c r="H158" s="666" t="str">
        <f>IF(H159="","",IF(H159&gt;J159,"○",IF(H159&lt;J159,"●",IF(H159=J159,"△"))))</f>
        <v>○</v>
      </c>
      <c r="I158" s="667"/>
      <c r="J158" s="647"/>
      <c r="K158" s="666" t="str">
        <f>IF(K159="","",IF(K159&gt;M159,"○",IF(K159&lt;M159,"●",IF(K159=M159,"△"))))</f>
        <v>○</v>
      </c>
      <c r="L158" s="667"/>
      <c r="M158" s="647"/>
      <c r="N158" s="649"/>
      <c r="O158" s="651"/>
      <c r="P158" s="651"/>
      <c r="Q158" s="639">
        <f>COUNTIF(B158:P158,"○")</f>
        <v>3</v>
      </c>
      <c r="R158" s="639">
        <f>COUNTIF(B158:P158,"●")</f>
        <v>0</v>
      </c>
      <c r="S158" s="639">
        <f>COUNTIF(B158:P158,"△")</f>
        <v>0</v>
      </c>
      <c r="T158" s="641">
        <f>(Q158*3)+(S158*1)</f>
        <v>9</v>
      </c>
      <c r="U158" s="643">
        <f>SUM(B159,E159,H159,K159,N159)</f>
        <v>29</v>
      </c>
      <c r="V158" s="643">
        <f>SUM(D159,G159,J159,M159,P159)</f>
        <v>0</v>
      </c>
      <c r="W158" s="644">
        <f>U158-V158</f>
        <v>29</v>
      </c>
      <c r="X158" s="659">
        <v>1</v>
      </c>
      <c r="Z158" s="634">
        <f>RANK(T158,$T$158:$T$167)</f>
        <v>1</v>
      </c>
      <c r="AA158" s="634">
        <f>RANK(W158,$W$158:$W$167)</f>
        <v>1</v>
      </c>
    </row>
    <row r="159" spans="1:27" ht="18" customHeight="1">
      <c r="A159" s="665"/>
      <c r="B159" s="671"/>
      <c r="C159" s="672"/>
      <c r="D159" s="673"/>
      <c r="E159" s="298">
        <f>IF('予選リーグ日程'!AJ$19="","",'予選リーグ日程'!AJ$19)</f>
        <v>9</v>
      </c>
      <c r="F159" s="298" t="s">
        <v>412</v>
      </c>
      <c r="G159" s="297">
        <f>IF('予選リーグ日程'!AH$19="","",'予選リーグ日程'!AH$19)</f>
        <v>0</v>
      </c>
      <c r="H159" s="298">
        <f>IF('予選リーグ日程'!AJ$22="","",'予選リーグ日程'!AJ$22)</f>
        <v>3</v>
      </c>
      <c r="I159" s="298" t="s">
        <v>412</v>
      </c>
      <c r="J159" s="297">
        <f>IF('予選リーグ日程'!AH$22="","",'予選リーグ日程'!AH$22)</f>
        <v>0</v>
      </c>
      <c r="K159" s="298">
        <f>IF('予選リーグ日程'!AJ$24="","",'予選リーグ日程'!AJ$24)</f>
        <v>17</v>
      </c>
      <c r="L159" s="298" t="s">
        <v>412</v>
      </c>
      <c r="M159" s="297">
        <f>IF('予選リーグ日程'!AH$24="","",'予選リーグ日程'!AH$24)</f>
        <v>0</v>
      </c>
      <c r="N159" s="295"/>
      <c r="O159" s="295"/>
      <c r="P159" s="295"/>
      <c r="Q159" s="640"/>
      <c r="R159" s="640"/>
      <c r="S159" s="640"/>
      <c r="T159" s="642"/>
      <c r="U159" s="643"/>
      <c r="V159" s="643"/>
      <c r="W159" s="645"/>
      <c r="X159" s="659"/>
      <c r="Z159" s="634"/>
      <c r="AA159" s="634"/>
    </row>
    <row r="160" spans="1:27" ht="18" customHeight="1">
      <c r="A160" s="666" t="str">
        <f>'予選組合せ'!P26</f>
        <v>くにさき</v>
      </c>
      <c r="B160" s="666" t="str">
        <f>IF(B161="","",IF(B161&gt;D161,"○",IF(B161&lt;D161,"●",IF(B161=D161,"△"))))</f>
        <v>●</v>
      </c>
      <c r="C160" s="667"/>
      <c r="D160" s="647"/>
      <c r="E160" s="668"/>
      <c r="F160" s="669"/>
      <c r="G160" s="670"/>
      <c r="H160" s="666" t="str">
        <f>IF(H161="","",IF(H161&gt;J161,"○",IF(H161&lt;J161,"●",IF(H161=J161,"△"))))</f>
        <v>●</v>
      </c>
      <c r="I160" s="667"/>
      <c r="J160" s="647"/>
      <c r="K160" s="666" t="str">
        <f>IF(K161="","",IF(K161&gt;M161,"○",IF(K161&lt;M161,"●",IF(K161=M161,"△"))))</f>
        <v>○</v>
      </c>
      <c r="L160" s="667"/>
      <c r="M160" s="647"/>
      <c r="N160" s="649"/>
      <c r="O160" s="651"/>
      <c r="P160" s="652"/>
      <c r="Q160" s="647">
        <f>COUNTIF(B160:P160,"○")</f>
        <v>1</v>
      </c>
      <c r="R160" s="639">
        <f>COUNTIF(B160:P160,"●")</f>
        <v>2</v>
      </c>
      <c r="S160" s="639">
        <f>COUNTIF(B160:P160,"△")</f>
        <v>0</v>
      </c>
      <c r="T160" s="641">
        <f>(Q160*3)+(S160*1)</f>
        <v>3</v>
      </c>
      <c r="U160" s="643">
        <f>SUM(B161,E161,H161,K161,N161)</f>
        <v>6</v>
      </c>
      <c r="V160" s="643">
        <f>SUM(D161,G161,J161,M161,P161)</f>
        <v>17</v>
      </c>
      <c r="W160" s="644">
        <f>U160-V160</f>
        <v>-11</v>
      </c>
      <c r="X160" s="646">
        <v>3</v>
      </c>
      <c r="Z160" s="634">
        <f>RANK(T160,$T$158:$T$167)</f>
        <v>3</v>
      </c>
      <c r="AA160" s="634">
        <f>RANK(W160,$W$158:$W$167)</f>
        <v>3</v>
      </c>
    </row>
    <row r="161" spans="1:27" ht="18" customHeight="1">
      <c r="A161" s="674"/>
      <c r="B161" s="299">
        <f>G159</f>
        <v>0</v>
      </c>
      <c r="C161" s="298" t="s">
        <v>412</v>
      </c>
      <c r="D161" s="297">
        <f>E159</f>
        <v>9</v>
      </c>
      <c r="E161" s="671"/>
      <c r="F161" s="672"/>
      <c r="G161" s="673"/>
      <c r="H161" s="298">
        <f>IF('予選リーグ日程'!AJ$23="","",'予選リーグ日程'!AJ$23)</f>
        <v>0</v>
      </c>
      <c r="I161" s="298" t="s">
        <v>412</v>
      </c>
      <c r="J161" s="297">
        <f>IF('予選リーグ日程'!AH$23="","",'予選リーグ日程'!AH$23)</f>
        <v>6</v>
      </c>
      <c r="K161" s="298">
        <f>IF('予選リーグ日程'!AJ$21="","",'予選リーグ日程'!AJ$21)</f>
        <v>6</v>
      </c>
      <c r="L161" s="298" t="s">
        <v>412</v>
      </c>
      <c r="M161" s="297">
        <f>IF('予選リーグ日程'!AH$21="","",'予選リーグ日程'!AH$21)</f>
        <v>2</v>
      </c>
      <c r="N161" s="295"/>
      <c r="O161" s="295"/>
      <c r="P161" s="294"/>
      <c r="Q161" s="648"/>
      <c r="R161" s="640"/>
      <c r="S161" s="640"/>
      <c r="T161" s="642"/>
      <c r="U161" s="643"/>
      <c r="V161" s="643"/>
      <c r="W161" s="645"/>
      <c r="X161" s="646"/>
      <c r="Z161" s="634"/>
      <c r="AA161" s="634"/>
    </row>
    <row r="162" spans="1:27" ht="18" customHeight="1">
      <c r="A162" s="675" t="str">
        <f>'予選組合せ'!P28</f>
        <v>判　田</v>
      </c>
      <c r="B162" s="666" t="str">
        <f>IF(B163="","",IF(B163&gt;D163,"○",IF(B163&lt;D163,"●",IF(B163=D163,"△"))))</f>
        <v>●</v>
      </c>
      <c r="C162" s="667"/>
      <c r="D162" s="647"/>
      <c r="E162" s="666" t="str">
        <f>IF(E163="","",IF(E163&gt;G163,"○",IF(E163&lt;G163,"●",IF(E163=G163,"△"))))</f>
        <v>○</v>
      </c>
      <c r="F162" s="667"/>
      <c r="G162" s="647"/>
      <c r="H162" s="668"/>
      <c r="I162" s="669"/>
      <c r="J162" s="670"/>
      <c r="K162" s="666" t="str">
        <f>IF(K163="","",IF(K163&gt;M163,"○",IF(K163&lt;M163,"●",IF(K163=M163,"△"))))</f>
        <v>○</v>
      </c>
      <c r="L162" s="667"/>
      <c r="M162" s="647"/>
      <c r="N162" s="649"/>
      <c r="O162" s="651"/>
      <c r="P162" s="652"/>
      <c r="Q162" s="647">
        <f>COUNTIF(B162:P162,"○")</f>
        <v>2</v>
      </c>
      <c r="R162" s="639">
        <f>COUNTIF(B162:P162,"●")</f>
        <v>1</v>
      </c>
      <c r="S162" s="639">
        <f>COUNTIF(B162:P162,"△")</f>
        <v>0</v>
      </c>
      <c r="T162" s="641">
        <f>(Q162*3)+(S162*1)</f>
        <v>6</v>
      </c>
      <c r="U162" s="643">
        <f>SUM(B163,E163,H163,K163,N163)</f>
        <v>18</v>
      </c>
      <c r="V162" s="643">
        <f>SUM(D163,G163,J163,M163,P163)</f>
        <v>3</v>
      </c>
      <c r="W162" s="644">
        <f>U162-V162</f>
        <v>15</v>
      </c>
      <c r="X162" s="663">
        <v>2</v>
      </c>
      <c r="Z162" s="634">
        <f>RANK(T162,$T$158:$T$167)</f>
        <v>2</v>
      </c>
      <c r="AA162" s="634">
        <f>RANK(W162,$W$158:$W$167)</f>
        <v>2</v>
      </c>
    </row>
    <row r="163" spans="1:27" ht="18" customHeight="1">
      <c r="A163" s="676"/>
      <c r="B163" s="299">
        <f>J159</f>
        <v>0</v>
      </c>
      <c r="C163" s="298" t="s">
        <v>412</v>
      </c>
      <c r="D163" s="297">
        <f>H159</f>
        <v>3</v>
      </c>
      <c r="E163" s="299">
        <f>J161</f>
        <v>6</v>
      </c>
      <c r="F163" s="298" t="s">
        <v>412</v>
      </c>
      <c r="G163" s="297">
        <f>H161</f>
        <v>0</v>
      </c>
      <c r="H163" s="671"/>
      <c r="I163" s="672"/>
      <c r="J163" s="673"/>
      <c r="K163" s="298">
        <f>IF('予選リーグ日程'!AH$18="","",'予選リーグ日程'!AH$18)</f>
        <v>12</v>
      </c>
      <c r="L163" s="298" t="s">
        <v>412</v>
      </c>
      <c r="M163" s="297">
        <f>IF('予選リーグ日程'!AJ$18="","",'予選リーグ日程'!AJ$18)</f>
        <v>0</v>
      </c>
      <c r="N163" s="295"/>
      <c r="O163" s="295"/>
      <c r="P163" s="294"/>
      <c r="Q163" s="648"/>
      <c r="R163" s="640"/>
      <c r="S163" s="640"/>
      <c r="T163" s="642"/>
      <c r="U163" s="643"/>
      <c r="V163" s="643"/>
      <c r="W163" s="645"/>
      <c r="X163" s="663"/>
      <c r="Z163" s="634"/>
      <c r="AA163" s="634"/>
    </row>
    <row r="164" spans="1:27" ht="18" customHeight="1">
      <c r="A164" s="666" t="str">
        <f>'予選組合せ'!P30</f>
        <v>鶴　見</v>
      </c>
      <c r="B164" s="666" t="str">
        <f>IF(B165="","",IF(B165&gt;D165,"○",IF(B165&lt;D165,"●",IF(B165=D165,"△"))))</f>
        <v>●</v>
      </c>
      <c r="C164" s="667"/>
      <c r="D164" s="647"/>
      <c r="E164" s="666" t="str">
        <f>IF(E165="","",IF(E165&gt;G165,"○",IF(E165&lt;G165,"●",IF(E165=G165,"△"))))</f>
        <v>●</v>
      </c>
      <c r="F164" s="667"/>
      <c r="G164" s="647"/>
      <c r="H164" s="666" t="str">
        <f>IF(H165="","",IF(H165&gt;J165,"○",IF(H165&lt;J165,"●",IF(H165=J165,"△"))))</f>
        <v>●</v>
      </c>
      <c r="I164" s="667"/>
      <c r="J164" s="647"/>
      <c r="K164" s="668"/>
      <c r="L164" s="669"/>
      <c r="M164" s="670"/>
      <c r="N164" s="649"/>
      <c r="O164" s="651"/>
      <c r="P164" s="652"/>
      <c r="Q164" s="647">
        <f>COUNTIF(B164:P164,"○")</f>
        <v>0</v>
      </c>
      <c r="R164" s="639">
        <f>COUNTIF(B164:P164,"●")</f>
        <v>3</v>
      </c>
      <c r="S164" s="639">
        <f>COUNTIF(B164:P164,"△")</f>
        <v>0</v>
      </c>
      <c r="T164" s="641">
        <f>(Q164*3)+(S164*1)</f>
        <v>0</v>
      </c>
      <c r="U164" s="643">
        <f>SUM(B165,E165,H165,K165,N165)</f>
        <v>2</v>
      </c>
      <c r="V164" s="643">
        <f>SUM(D165,G165,J165,M165,P165)</f>
        <v>35</v>
      </c>
      <c r="W164" s="644">
        <f>U164-V164</f>
        <v>-33</v>
      </c>
      <c r="X164" s="646">
        <v>4</v>
      </c>
      <c r="Z164" s="634">
        <f>RANK(T164,$T$158:$T$167)</f>
        <v>4</v>
      </c>
      <c r="AA164" s="634">
        <f>RANK(W164,$W$158:$W$167)</f>
        <v>4</v>
      </c>
    </row>
    <row r="165" spans="1:27" ht="18" customHeight="1">
      <c r="A165" s="674"/>
      <c r="B165" s="299">
        <f>M159</f>
        <v>0</v>
      </c>
      <c r="C165" s="298" t="s">
        <v>412</v>
      </c>
      <c r="D165" s="297">
        <f>K159</f>
        <v>17</v>
      </c>
      <c r="E165" s="299">
        <f>M161</f>
        <v>2</v>
      </c>
      <c r="F165" s="298" t="s">
        <v>412</v>
      </c>
      <c r="G165" s="297">
        <f>K161</f>
        <v>6</v>
      </c>
      <c r="H165" s="299">
        <f>M163</f>
        <v>0</v>
      </c>
      <c r="I165" s="298" t="s">
        <v>412</v>
      </c>
      <c r="J165" s="297">
        <f>K163</f>
        <v>12</v>
      </c>
      <c r="K165" s="671"/>
      <c r="L165" s="672"/>
      <c r="M165" s="673"/>
      <c r="N165" s="295"/>
      <c r="O165" s="295"/>
      <c r="P165" s="294"/>
      <c r="Q165" s="648"/>
      <c r="R165" s="640"/>
      <c r="S165" s="640"/>
      <c r="T165" s="642"/>
      <c r="U165" s="643"/>
      <c r="V165" s="643"/>
      <c r="W165" s="645"/>
      <c r="X165" s="646"/>
      <c r="Z165" s="634"/>
      <c r="AA165" s="634"/>
    </row>
    <row r="166" spans="1:27" ht="18" customHeight="1">
      <c r="A166" s="649"/>
      <c r="B166" s="649"/>
      <c r="C166" s="651"/>
      <c r="D166" s="652"/>
      <c r="E166" s="649"/>
      <c r="F166" s="651"/>
      <c r="G166" s="652"/>
      <c r="H166" s="649"/>
      <c r="I166" s="651"/>
      <c r="J166" s="652"/>
      <c r="K166" s="649"/>
      <c r="L166" s="651"/>
      <c r="M166" s="652"/>
      <c r="N166" s="653"/>
      <c r="O166" s="654"/>
      <c r="P166" s="655"/>
      <c r="Q166" s="652"/>
      <c r="R166" s="661"/>
      <c r="S166" s="661"/>
      <c r="T166" s="661"/>
      <c r="U166" s="635"/>
      <c r="V166" s="635"/>
      <c r="W166" s="636"/>
      <c r="X166" s="638"/>
      <c r="Z166" s="634">
        <f>RANK(T166,$T$158:$T$167)</f>
        <v>4</v>
      </c>
      <c r="AA166" s="634" t="e">
        <f>RANK(W166,$W$158:$W$167)</f>
        <v>#N/A</v>
      </c>
    </row>
    <row r="167" spans="1:27" ht="18" customHeight="1">
      <c r="A167" s="650"/>
      <c r="B167" s="296"/>
      <c r="C167" s="295"/>
      <c r="D167" s="294"/>
      <c r="E167" s="295"/>
      <c r="F167" s="295"/>
      <c r="G167" s="294"/>
      <c r="H167" s="296"/>
      <c r="I167" s="295"/>
      <c r="J167" s="294"/>
      <c r="K167" s="296"/>
      <c r="L167" s="295"/>
      <c r="M167" s="294"/>
      <c r="N167" s="656"/>
      <c r="O167" s="657"/>
      <c r="P167" s="658"/>
      <c r="Q167" s="660"/>
      <c r="R167" s="662"/>
      <c r="S167" s="662"/>
      <c r="T167" s="662"/>
      <c r="U167" s="635"/>
      <c r="V167" s="635"/>
      <c r="W167" s="637"/>
      <c r="X167" s="638"/>
      <c r="Z167" s="634"/>
      <c r="AA167" s="634"/>
    </row>
    <row r="168" spans="1:19" ht="18" customHeight="1">
      <c r="A168" s="288"/>
      <c r="B168" s="288"/>
      <c r="C168" s="288"/>
      <c r="D168" s="288"/>
      <c r="E168" s="288"/>
      <c r="F168" s="288"/>
      <c r="G168" s="288"/>
      <c r="H168" s="288"/>
      <c r="I168" s="288"/>
      <c r="J168" s="288"/>
      <c r="K168" s="288"/>
      <c r="L168" s="288"/>
      <c r="M168" s="288"/>
      <c r="N168" s="288"/>
      <c r="O168" s="288"/>
      <c r="P168" s="288"/>
      <c r="Q168" s="288"/>
      <c r="R168" s="288"/>
      <c r="S168" s="288"/>
    </row>
    <row r="169" spans="1:27" ht="18" customHeight="1">
      <c r="A169" s="301" t="s">
        <v>424</v>
      </c>
      <c r="B169" s="677" t="str">
        <f>IF(A170="","",A170)</f>
        <v>田　尻</v>
      </c>
      <c r="C169" s="677"/>
      <c r="D169" s="677"/>
      <c r="E169" s="677" t="str">
        <f>IF(A172="","",A172)</f>
        <v>三　保</v>
      </c>
      <c r="F169" s="677"/>
      <c r="G169" s="677"/>
      <c r="H169" s="677" t="str">
        <f>IF(A174="","",A174)</f>
        <v>城　東</v>
      </c>
      <c r="I169" s="677"/>
      <c r="J169" s="677"/>
      <c r="K169" s="677" t="str">
        <f>IF(A176="","",A176)</f>
        <v>鴛　野</v>
      </c>
      <c r="L169" s="677"/>
      <c r="M169" s="677"/>
      <c r="N169" s="677" t="str">
        <f>IF(A178="","",A178)</f>
        <v>千怒小</v>
      </c>
      <c r="O169" s="677"/>
      <c r="P169" s="677"/>
      <c r="Q169" s="300" t="s">
        <v>422</v>
      </c>
      <c r="R169" s="289" t="s">
        <v>421</v>
      </c>
      <c r="S169" s="289" t="s">
        <v>420</v>
      </c>
      <c r="T169" s="290" t="s">
        <v>419</v>
      </c>
      <c r="U169" s="290" t="s">
        <v>418</v>
      </c>
      <c r="V169" s="290" t="s">
        <v>417</v>
      </c>
      <c r="W169" s="290" t="s">
        <v>416</v>
      </c>
      <c r="X169" s="289" t="s">
        <v>415</v>
      </c>
      <c r="Z169" s="287" t="s">
        <v>414</v>
      </c>
      <c r="AA169" s="287" t="s">
        <v>413</v>
      </c>
    </row>
    <row r="170" spans="1:27" ht="18" customHeight="1">
      <c r="A170" s="675" t="str">
        <f>'予選組合せ'!Q24</f>
        <v>田　尻</v>
      </c>
      <c r="B170" s="668"/>
      <c r="C170" s="669"/>
      <c r="D170" s="670"/>
      <c r="E170" s="666" t="str">
        <f>IF(E171="","",IF(E171&gt;G171,"○",IF(E171&lt;G171,"●",IF(E171=G171,"△"))))</f>
        <v>○</v>
      </c>
      <c r="F170" s="667"/>
      <c r="G170" s="647"/>
      <c r="H170" s="666" t="str">
        <f>IF(H171="","",IF(H171&gt;J171,"○",IF(H171&lt;J171,"●",IF(H171=J171,"△"))))</f>
        <v>○</v>
      </c>
      <c r="I170" s="667"/>
      <c r="J170" s="647"/>
      <c r="K170" s="666" t="str">
        <f>IF(K171="","",IF(K171&gt;M171,"○",IF(K171&lt;M171,"●",IF(K171=M171,"△"))))</f>
        <v>●</v>
      </c>
      <c r="L170" s="667"/>
      <c r="M170" s="647"/>
      <c r="N170" s="666" t="str">
        <f>IF(N171="","",IF(N171&gt;P171,"○",IF(N171&lt;P171,"●",IF(N171=P171,"△"))))</f>
        <v>○</v>
      </c>
      <c r="O170" s="667"/>
      <c r="P170" s="667"/>
      <c r="Q170" s="639">
        <f>COUNTIF(B170:P170,"○")</f>
        <v>3</v>
      </c>
      <c r="R170" s="639">
        <f>COUNTIF(B170:P170,"●")</f>
        <v>1</v>
      </c>
      <c r="S170" s="639">
        <f>COUNTIF(B170:P170,"△")</f>
        <v>0</v>
      </c>
      <c r="T170" s="641">
        <f>(Q170*3)+(S170*1)</f>
        <v>9</v>
      </c>
      <c r="U170" s="643">
        <f>SUM(B171,E171,H171,K171,N171)</f>
        <v>17</v>
      </c>
      <c r="V170" s="643">
        <f>SUM(D171,G171,J171,M171,P171)</f>
        <v>4</v>
      </c>
      <c r="W170" s="644">
        <f>U170-V170</f>
        <v>13</v>
      </c>
      <c r="X170" s="663">
        <v>2</v>
      </c>
      <c r="Z170" s="634">
        <f>RANK(T170,$T$170:$T$179)</f>
        <v>2</v>
      </c>
      <c r="AA170" s="634">
        <f>RANK(W170,$W$170:$W$179)</f>
        <v>1</v>
      </c>
    </row>
    <row r="171" spans="1:27" ht="18" customHeight="1">
      <c r="A171" s="676"/>
      <c r="B171" s="671"/>
      <c r="C171" s="672"/>
      <c r="D171" s="673"/>
      <c r="E171" s="298">
        <f>IF('予選リーグ日程'!AP$19="","",'予選リーグ日程'!AP$19)</f>
        <v>8</v>
      </c>
      <c r="F171" s="298" t="s">
        <v>412</v>
      </c>
      <c r="G171" s="297">
        <f>IF('予選リーグ日程'!AN$19="","",'予選リーグ日程'!AN$19)</f>
        <v>0</v>
      </c>
      <c r="H171" s="298">
        <f>IF('予選リーグ日程'!AP$27="","",'予選リーグ日程'!AP$27)</f>
        <v>4</v>
      </c>
      <c r="I171" s="298" t="s">
        <v>412</v>
      </c>
      <c r="J171" s="297">
        <f>IF('予選リーグ日程'!AN$27="","",'予選リーグ日程'!AN$27)</f>
        <v>1</v>
      </c>
      <c r="K171" s="298">
        <f>IF('予選リーグ日程'!AP$24="","",'予選リーグ日程'!AP$24)</f>
        <v>0</v>
      </c>
      <c r="L171" s="298" t="s">
        <v>412</v>
      </c>
      <c r="M171" s="297">
        <f>IF('予選リーグ日程'!AN$24="","",'予選リーグ日程'!AN$24)</f>
        <v>1</v>
      </c>
      <c r="N171" s="298">
        <f>IF('予選リーグ日程'!AN$22="","",'予選リーグ日程'!AN$22)</f>
        <v>5</v>
      </c>
      <c r="O171" s="298" t="s">
        <v>412</v>
      </c>
      <c r="P171" s="298">
        <f>IF('予選リーグ日程'!AP$22="","",'予選リーグ日程'!AP$22)</f>
        <v>2</v>
      </c>
      <c r="Q171" s="640"/>
      <c r="R171" s="640"/>
      <c r="S171" s="640"/>
      <c r="T171" s="642"/>
      <c r="U171" s="643"/>
      <c r="V171" s="643"/>
      <c r="W171" s="645"/>
      <c r="X171" s="663"/>
      <c r="Z171" s="634"/>
      <c r="AA171" s="634"/>
    </row>
    <row r="172" spans="1:27" ht="18" customHeight="1">
      <c r="A172" s="666" t="str">
        <f>'予選組合せ'!Q26</f>
        <v>三　保</v>
      </c>
      <c r="B172" s="666" t="str">
        <f>IF(B173="","",IF(B173&gt;D173,"○",IF(B173&lt;D173,"●",IF(B173=D173,"△"))))</f>
        <v>●</v>
      </c>
      <c r="C172" s="667"/>
      <c r="D172" s="647"/>
      <c r="E172" s="668"/>
      <c r="F172" s="669"/>
      <c r="G172" s="670"/>
      <c r="H172" s="666" t="str">
        <f>IF(H173="","",IF(H173&gt;J173,"○",IF(H173&lt;J173,"●",IF(H173=J173,"△"))))</f>
        <v>○</v>
      </c>
      <c r="I172" s="667"/>
      <c r="J172" s="647"/>
      <c r="K172" s="666" t="str">
        <f>IF(K173="","",IF(K173&gt;M173,"○",IF(K173&lt;M173,"●",IF(K173=M173,"△"))))</f>
        <v>●</v>
      </c>
      <c r="L172" s="667"/>
      <c r="M172" s="647"/>
      <c r="N172" s="666" t="str">
        <f>IF(N173="","",IF(N173&gt;P173,"○",IF(N173&lt;P173,"●",IF(N173=P173,"△"))))</f>
        <v>○</v>
      </c>
      <c r="O172" s="667"/>
      <c r="P172" s="647"/>
      <c r="Q172" s="647">
        <f>COUNTIF(B172:P172,"○")</f>
        <v>2</v>
      </c>
      <c r="R172" s="639">
        <f>COUNTIF(B172:P172,"●")</f>
        <v>2</v>
      </c>
      <c r="S172" s="639">
        <f>COUNTIF(B172:P172,"△")</f>
        <v>0</v>
      </c>
      <c r="T172" s="641">
        <f>(Q172*3)+(S172*1)</f>
        <v>6</v>
      </c>
      <c r="U172" s="643">
        <f>SUM(B173,E173,H173,K173,N173)</f>
        <v>7</v>
      </c>
      <c r="V172" s="643">
        <f>SUM(D173,G173,J173,M173,P173)</f>
        <v>10</v>
      </c>
      <c r="W172" s="644">
        <f>U172-V172</f>
        <v>-3</v>
      </c>
      <c r="X172" s="646">
        <v>3</v>
      </c>
      <c r="Z172" s="634">
        <f>RANK(T172,$T$170:$T$179)</f>
        <v>3</v>
      </c>
      <c r="AA172" s="634">
        <f>RANK(W172,$W$170:$W$179)</f>
        <v>3</v>
      </c>
    </row>
    <row r="173" spans="1:27" ht="18" customHeight="1">
      <c r="A173" s="674"/>
      <c r="B173" s="299">
        <f>G171</f>
        <v>0</v>
      </c>
      <c r="C173" s="298" t="s">
        <v>412</v>
      </c>
      <c r="D173" s="297">
        <f>E171</f>
        <v>8</v>
      </c>
      <c r="E173" s="671"/>
      <c r="F173" s="672"/>
      <c r="G173" s="673"/>
      <c r="H173" s="298">
        <f>IF('予選リーグ日程'!AP$25="","",'予選リーグ日程'!AP$25)</f>
        <v>2</v>
      </c>
      <c r="I173" s="298" t="s">
        <v>412</v>
      </c>
      <c r="J173" s="297">
        <f>IF('予選リーグ日程'!AN$25="","",'予選リーグ日程'!AN$25)</f>
        <v>0</v>
      </c>
      <c r="K173" s="298">
        <f>IF('予選リーグ日程'!AP$21="","",'予選リーグ日程'!AP$21)</f>
        <v>1</v>
      </c>
      <c r="L173" s="298" t="s">
        <v>412</v>
      </c>
      <c r="M173" s="297">
        <f>IF('予選リーグ日程'!AN$21="","",'予選リーグ日程'!AN$21)</f>
        <v>2</v>
      </c>
      <c r="N173" s="298">
        <f>IF('予選リーグ日程'!AN$23="","",'予選リーグ日程'!AN$23)</f>
        <v>4</v>
      </c>
      <c r="O173" s="298" t="s">
        <v>412</v>
      </c>
      <c r="P173" s="297">
        <f>IF('予選リーグ日程'!AP$23="","",'予選リーグ日程'!AP$23)</f>
        <v>0</v>
      </c>
      <c r="Q173" s="648"/>
      <c r="R173" s="640"/>
      <c r="S173" s="640"/>
      <c r="T173" s="642"/>
      <c r="U173" s="643"/>
      <c r="V173" s="643"/>
      <c r="W173" s="645"/>
      <c r="X173" s="646"/>
      <c r="Z173" s="634"/>
      <c r="AA173" s="634"/>
    </row>
    <row r="174" spans="1:27" ht="18" customHeight="1">
      <c r="A174" s="666" t="str">
        <f>'予選組合せ'!Q28</f>
        <v>城　東</v>
      </c>
      <c r="B174" s="666" t="str">
        <f>IF(B175="","",IF(B175&gt;D175,"○",IF(B175&lt;D175,"●",IF(B175=D175,"△"))))</f>
        <v>●</v>
      </c>
      <c r="C174" s="667"/>
      <c r="D174" s="647"/>
      <c r="E174" s="666" t="str">
        <f>IF(E175="","",IF(E175&gt;G175,"○",IF(E175&lt;G175,"●",IF(E175=G175,"△"))))</f>
        <v>●</v>
      </c>
      <c r="F174" s="667"/>
      <c r="G174" s="647"/>
      <c r="H174" s="668"/>
      <c r="I174" s="669"/>
      <c r="J174" s="670"/>
      <c r="K174" s="666" t="str">
        <f>IF(K175="","",IF(K175&gt;M175,"○",IF(K175&lt;M175,"●",IF(K175=M175,"△"))))</f>
        <v>●</v>
      </c>
      <c r="L174" s="667"/>
      <c r="M174" s="647"/>
      <c r="N174" s="666" t="str">
        <f>IF(N175="","",IF(N175&gt;P175,"○",IF(N175&lt;P175,"●",IF(N175=P175,"△"))))</f>
        <v>●</v>
      </c>
      <c r="O174" s="667"/>
      <c r="P174" s="647"/>
      <c r="Q174" s="647">
        <f>COUNTIF(B174:P174,"○")</f>
        <v>0</v>
      </c>
      <c r="R174" s="639">
        <f>COUNTIF(B174:P174,"●")</f>
        <v>4</v>
      </c>
      <c r="S174" s="639">
        <f>COUNTIF(B174:P174,"△")</f>
        <v>0</v>
      </c>
      <c r="T174" s="641">
        <f>(Q174*3)+(S174*1)</f>
        <v>0</v>
      </c>
      <c r="U174" s="643">
        <f>SUM(B175,E175,H175,K175,N175)</f>
        <v>2</v>
      </c>
      <c r="V174" s="643">
        <f>SUM(D175,G175,J175,M175,P175)</f>
        <v>12</v>
      </c>
      <c r="W174" s="644">
        <f>U174-V174</f>
        <v>-10</v>
      </c>
      <c r="X174" s="646">
        <v>5</v>
      </c>
      <c r="Z174" s="634">
        <f>RANK(T174,$T$170:$T$179)</f>
        <v>5</v>
      </c>
      <c r="AA174" s="634">
        <f>RANK(W174,$W$170:$W$179)</f>
        <v>5</v>
      </c>
    </row>
    <row r="175" spans="1:27" ht="18" customHeight="1">
      <c r="A175" s="674"/>
      <c r="B175" s="299">
        <f>J171</f>
        <v>1</v>
      </c>
      <c r="C175" s="298" t="s">
        <v>412</v>
      </c>
      <c r="D175" s="297">
        <f>H171</f>
        <v>4</v>
      </c>
      <c r="E175" s="299">
        <f>J173</f>
        <v>0</v>
      </c>
      <c r="F175" s="298" t="s">
        <v>412</v>
      </c>
      <c r="G175" s="297">
        <f>H173</f>
        <v>2</v>
      </c>
      <c r="H175" s="671"/>
      <c r="I175" s="672"/>
      <c r="J175" s="673"/>
      <c r="K175" s="298">
        <f>IF('予選リーグ日程'!AN$18="","",'予選リーグ日程'!AN$18)</f>
        <v>0</v>
      </c>
      <c r="L175" s="298" t="s">
        <v>412</v>
      </c>
      <c r="M175" s="297">
        <f>IF('予選リーグ日程'!AP$18="","",'予選リーグ日程'!AP$18)</f>
        <v>3</v>
      </c>
      <c r="N175" s="298">
        <f>IF('予選リーグ日程'!AP$20="","",'予選リーグ日程'!AP$20)</f>
        <v>1</v>
      </c>
      <c r="O175" s="298" t="s">
        <v>412</v>
      </c>
      <c r="P175" s="297">
        <f>IF('予選リーグ日程'!AN$20="","",'予選リーグ日程'!AN$20)</f>
        <v>3</v>
      </c>
      <c r="Q175" s="648"/>
      <c r="R175" s="640"/>
      <c r="S175" s="640"/>
      <c r="T175" s="642"/>
      <c r="U175" s="643"/>
      <c r="V175" s="643"/>
      <c r="W175" s="645"/>
      <c r="X175" s="646"/>
      <c r="Z175" s="634"/>
      <c r="AA175" s="634"/>
    </row>
    <row r="176" spans="1:27" ht="18" customHeight="1">
      <c r="A176" s="664" t="str">
        <f>'予選組合せ'!Q30</f>
        <v>鴛　野</v>
      </c>
      <c r="B176" s="666" t="str">
        <f>IF(B177="","",IF(B177&gt;D177,"○",IF(B177&lt;D177,"●",IF(B177=D177,"△"))))</f>
        <v>○</v>
      </c>
      <c r="C176" s="667"/>
      <c r="D176" s="647"/>
      <c r="E176" s="666" t="str">
        <f>IF(E177="","",IF(E177&gt;G177,"○",IF(E177&lt;G177,"●",IF(E177=G177,"△"))))</f>
        <v>○</v>
      </c>
      <c r="F176" s="667"/>
      <c r="G176" s="647"/>
      <c r="H176" s="666" t="str">
        <f>IF(H177="","",IF(H177&gt;J177,"○",IF(H177&lt;J177,"●",IF(H177=J177,"△"))))</f>
        <v>○</v>
      </c>
      <c r="I176" s="667"/>
      <c r="J176" s="647"/>
      <c r="K176" s="668"/>
      <c r="L176" s="669"/>
      <c r="M176" s="670"/>
      <c r="N176" s="666" t="str">
        <f>IF(N177="","",IF(N177&gt;P177,"○",IF(N177&lt;P177,"●",IF(N177=P177,"△"))))</f>
        <v>○</v>
      </c>
      <c r="O176" s="667"/>
      <c r="P176" s="647"/>
      <c r="Q176" s="647">
        <f>COUNTIF(B176:P176,"○")</f>
        <v>4</v>
      </c>
      <c r="R176" s="639">
        <f>COUNTIF(B176:P176,"●")</f>
        <v>0</v>
      </c>
      <c r="S176" s="639">
        <f>COUNTIF(B176:P176,"△")</f>
        <v>0</v>
      </c>
      <c r="T176" s="641">
        <f>(Q176*3)+(S176*1)</f>
        <v>12</v>
      </c>
      <c r="U176" s="643">
        <f>SUM(B177,E177,H177,K177,N177)</f>
        <v>9</v>
      </c>
      <c r="V176" s="643">
        <f>SUM(D177,G177,J177,M177,P177)</f>
        <v>1</v>
      </c>
      <c r="W176" s="644">
        <f>U176-V176</f>
        <v>8</v>
      </c>
      <c r="X176" s="659">
        <v>1</v>
      </c>
      <c r="Z176" s="634">
        <f>RANK(T176,$T$170:$T$179)</f>
        <v>1</v>
      </c>
      <c r="AA176" s="634">
        <f>RANK(W176,$W$170:$W$179)</f>
        <v>2</v>
      </c>
    </row>
    <row r="177" spans="1:27" ht="18" customHeight="1">
      <c r="A177" s="665"/>
      <c r="B177" s="299">
        <f>M171</f>
        <v>1</v>
      </c>
      <c r="C177" s="298" t="s">
        <v>412</v>
      </c>
      <c r="D177" s="297">
        <f>K171</f>
        <v>0</v>
      </c>
      <c r="E177" s="299">
        <f>M173</f>
        <v>2</v>
      </c>
      <c r="F177" s="298" t="s">
        <v>412</v>
      </c>
      <c r="G177" s="297">
        <f>K173</f>
        <v>1</v>
      </c>
      <c r="H177" s="299">
        <f>M175</f>
        <v>3</v>
      </c>
      <c r="I177" s="298" t="s">
        <v>412</v>
      </c>
      <c r="J177" s="297">
        <f>K175</f>
        <v>0</v>
      </c>
      <c r="K177" s="671"/>
      <c r="L177" s="672"/>
      <c r="M177" s="673"/>
      <c r="N177" s="298">
        <f>IF('予選リーグ日程'!AN$26="","",'予選リーグ日程'!AN$26)</f>
        <v>3</v>
      </c>
      <c r="O177" s="298" t="s">
        <v>412</v>
      </c>
      <c r="P177" s="297">
        <f>IF('予選リーグ日程'!AP$26="","",'予選リーグ日程'!AP$26)</f>
        <v>0</v>
      </c>
      <c r="Q177" s="648"/>
      <c r="R177" s="640"/>
      <c r="S177" s="640"/>
      <c r="T177" s="642"/>
      <c r="U177" s="643"/>
      <c r="V177" s="643"/>
      <c r="W177" s="645"/>
      <c r="X177" s="659"/>
      <c r="Z177" s="634"/>
      <c r="AA177" s="634"/>
    </row>
    <row r="178" spans="1:27" ht="18" customHeight="1">
      <c r="A178" s="666" t="str">
        <f>'予選組合せ'!Q32</f>
        <v>千怒小</v>
      </c>
      <c r="B178" s="666" t="str">
        <f>IF(B179="","",IF(B179&gt;D179,"○",IF(B179&lt;D179,"●",IF(B179=D179,"△"))))</f>
        <v>●</v>
      </c>
      <c r="C178" s="667"/>
      <c r="D178" s="647"/>
      <c r="E178" s="666" t="str">
        <f>IF(E179="","",IF(E179&gt;G179,"○",IF(E179&lt;G179,"●",IF(E179=G179,"△"))))</f>
        <v>●</v>
      </c>
      <c r="F178" s="667"/>
      <c r="G178" s="647"/>
      <c r="H178" s="666" t="str">
        <f>IF(H179="","",IF(H179&gt;J179,"○",IF(H179&lt;J179,"●",IF(H179=J179,"△"))))</f>
        <v>○</v>
      </c>
      <c r="I178" s="667"/>
      <c r="J178" s="647"/>
      <c r="K178" s="666" t="str">
        <f>IF(K179="","",IF(K179&gt;M179,"○",IF(K179&lt;M179,"●",IF(K179=M179,"△"))))</f>
        <v>●</v>
      </c>
      <c r="L178" s="667"/>
      <c r="M178" s="647"/>
      <c r="N178" s="668"/>
      <c r="O178" s="669"/>
      <c r="P178" s="670"/>
      <c r="Q178" s="647">
        <f>COUNTIF(B178:P178,"○")</f>
        <v>1</v>
      </c>
      <c r="R178" s="639">
        <f>COUNTIF(B178:P178,"●")</f>
        <v>3</v>
      </c>
      <c r="S178" s="639">
        <f>COUNTIF(B178:P178,"△")</f>
        <v>0</v>
      </c>
      <c r="T178" s="641">
        <f>(Q178*3)+(S178*1)</f>
        <v>3</v>
      </c>
      <c r="U178" s="643">
        <f>SUM(B179,E179,H179,K179,N179)</f>
        <v>5</v>
      </c>
      <c r="V178" s="643">
        <f>SUM(D179,G179,J179,M179,P179)</f>
        <v>13</v>
      </c>
      <c r="W178" s="644">
        <f>U178-V178</f>
        <v>-8</v>
      </c>
      <c r="X178" s="646">
        <v>4</v>
      </c>
      <c r="Z178" s="634">
        <f>RANK(T178,$T$170:$T$179)</f>
        <v>4</v>
      </c>
      <c r="AA178" s="634">
        <f>RANK(W178,$W$170:$W$179)</f>
        <v>4</v>
      </c>
    </row>
    <row r="179" spans="1:27" ht="18" customHeight="1">
      <c r="A179" s="674"/>
      <c r="B179" s="299">
        <f>P171</f>
        <v>2</v>
      </c>
      <c r="C179" s="298" t="s">
        <v>412</v>
      </c>
      <c r="D179" s="297">
        <f>N171</f>
        <v>5</v>
      </c>
      <c r="E179" s="298">
        <f>P173</f>
        <v>0</v>
      </c>
      <c r="F179" s="298" t="s">
        <v>412</v>
      </c>
      <c r="G179" s="297">
        <f>N173</f>
        <v>4</v>
      </c>
      <c r="H179" s="299">
        <f>P175</f>
        <v>3</v>
      </c>
      <c r="I179" s="298" t="s">
        <v>412</v>
      </c>
      <c r="J179" s="297">
        <f>N175</f>
        <v>1</v>
      </c>
      <c r="K179" s="299">
        <f>P177</f>
        <v>0</v>
      </c>
      <c r="L179" s="298" t="s">
        <v>412</v>
      </c>
      <c r="M179" s="297">
        <f>N177</f>
        <v>3</v>
      </c>
      <c r="N179" s="671"/>
      <c r="O179" s="672"/>
      <c r="P179" s="673"/>
      <c r="Q179" s="648"/>
      <c r="R179" s="640"/>
      <c r="S179" s="640"/>
      <c r="T179" s="642"/>
      <c r="U179" s="643"/>
      <c r="V179" s="643"/>
      <c r="W179" s="645"/>
      <c r="X179" s="646"/>
      <c r="Z179" s="634"/>
      <c r="AA179" s="634"/>
    </row>
    <row r="180" spans="1:19" ht="18" customHeight="1">
      <c r="A180" s="288"/>
      <c r="B180" s="288"/>
      <c r="C180" s="288"/>
      <c r="D180" s="288"/>
      <c r="E180" s="288"/>
      <c r="F180" s="288"/>
      <c r="G180" s="288"/>
      <c r="H180" s="288"/>
      <c r="I180" s="288"/>
      <c r="J180" s="288"/>
      <c r="K180" s="288"/>
      <c r="L180" s="288"/>
      <c r="M180" s="288"/>
      <c r="N180" s="288"/>
      <c r="O180" s="288"/>
      <c r="P180" s="288"/>
      <c r="Q180" s="288"/>
      <c r="R180" s="288"/>
      <c r="S180" s="288"/>
    </row>
    <row r="181" spans="1:27" ht="18" customHeight="1">
      <c r="A181" s="301" t="s">
        <v>423</v>
      </c>
      <c r="B181" s="677" t="str">
        <f>IF(A182="","",A182)</f>
        <v>滝尾下郡</v>
      </c>
      <c r="C181" s="677"/>
      <c r="D181" s="677"/>
      <c r="E181" s="677" t="str">
        <f>IF(A184="","",A184)</f>
        <v>玖　珠</v>
      </c>
      <c r="F181" s="677"/>
      <c r="G181" s="677"/>
      <c r="H181" s="677" t="str">
        <f>IF(A186="","",A186)</f>
        <v>エラン横瀬</v>
      </c>
      <c r="I181" s="677"/>
      <c r="J181" s="677"/>
      <c r="K181" s="677" t="str">
        <f>IF(A188="","",A188)</f>
        <v>FC.Border</v>
      </c>
      <c r="L181" s="677"/>
      <c r="M181" s="677"/>
      <c r="N181" s="635"/>
      <c r="O181" s="635"/>
      <c r="P181" s="635"/>
      <c r="Q181" s="300" t="s">
        <v>422</v>
      </c>
      <c r="R181" s="289" t="s">
        <v>421</v>
      </c>
      <c r="S181" s="289" t="s">
        <v>420</v>
      </c>
      <c r="T181" s="290" t="s">
        <v>419</v>
      </c>
      <c r="U181" s="290" t="s">
        <v>418</v>
      </c>
      <c r="V181" s="290" t="s">
        <v>417</v>
      </c>
      <c r="W181" s="290" t="s">
        <v>416</v>
      </c>
      <c r="X181" s="289" t="s">
        <v>415</v>
      </c>
      <c r="Z181" s="287" t="s">
        <v>414</v>
      </c>
      <c r="AA181" s="287" t="s">
        <v>413</v>
      </c>
    </row>
    <row r="182" spans="1:27" ht="18" customHeight="1">
      <c r="A182" s="666" t="str">
        <f>'予選組合せ'!R24</f>
        <v>滝尾下郡</v>
      </c>
      <c r="B182" s="668"/>
      <c r="C182" s="669"/>
      <c r="D182" s="670"/>
      <c r="E182" s="666" t="str">
        <f>IF(E183="","",IF(E183&gt;G183,"○",IF(E183&lt;G183,"●",IF(E183=G183,"△"))))</f>
        <v>△</v>
      </c>
      <c r="F182" s="667"/>
      <c r="G182" s="647"/>
      <c r="H182" s="666" t="str">
        <f>IF(H183="","",IF(H183&gt;J183,"○",IF(H183&lt;J183,"●",IF(H183=J183,"△"))))</f>
        <v>●</v>
      </c>
      <c r="I182" s="667"/>
      <c r="J182" s="647"/>
      <c r="K182" s="666" t="str">
        <f>IF(K183="","",IF(K183&gt;M183,"○",IF(K183&lt;M183,"●",IF(K183=M183,"△"))))</f>
        <v>●</v>
      </c>
      <c r="L182" s="667"/>
      <c r="M182" s="647"/>
      <c r="N182" s="649"/>
      <c r="O182" s="651"/>
      <c r="P182" s="651"/>
      <c r="Q182" s="639">
        <f>COUNTIF(B182:P182,"○")</f>
        <v>0</v>
      </c>
      <c r="R182" s="639">
        <f>COUNTIF(B182:P182,"●")</f>
        <v>2</v>
      </c>
      <c r="S182" s="639">
        <f>COUNTIF(B182:P182,"△")</f>
        <v>1</v>
      </c>
      <c r="T182" s="641">
        <f>(Q182*3)+(S182*1)</f>
        <v>1</v>
      </c>
      <c r="U182" s="643">
        <f>SUM(B183,E183,H183,K183,N183)</f>
        <v>1</v>
      </c>
      <c r="V182" s="643">
        <f>SUM(D183,G183,J183,M183,P183)</f>
        <v>5</v>
      </c>
      <c r="W182" s="644">
        <f>U182-V182</f>
        <v>-4</v>
      </c>
      <c r="X182" s="646">
        <v>4</v>
      </c>
      <c r="Z182" s="634" t="e">
        <f>RANK(T182,$T$170:$T$179)</f>
        <v>#N/A</v>
      </c>
      <c r="AA182" s="634" t="e">
        <f>RANK(W182,$W$170:$W$179)</f>
        <v>#N/A</v>
      </c>
    </row>
    <row r="183" spans="1:27" ht="18" customHeight="1">
      <c r="A183" s="674"/>
      <c r="B183" s="671"/>
      <c r="C183" s="672"/>
      <c r="D183" s="673"/>
      <c r="E183" s="298">
        <f>IF('予選リーグ日程'!AV$19="","",'予選リーグ日程'!AV$19)</f>
        <v>1</v>
      </c>
      <c r="F183" s="298" t="s">
        <v>412</v>
      </c>
      <c r="G183" s="297">
        <f>IF('予選リーグ日程'!AT$19="","",'予選リーグ日程'!AT$19)</f>
        <v>1</v>
      </c>
      <c r="H183" s="298">
        <f>IF('予選リーグ日程'!AV$22="","",'予選リーグ日程'!AV$22)</f>
        <v>0</v>
      </c>
      <c r="I183" s="298" t="s">
        <v>412</v>
      </c>
      <c r="J183" s="297">
        <f>IF('予選リーグ日程'!AT$22="","",'予選リーグ日程'!AT$22)</f>
        <v>2</v>
      </c>
      <c r="K183" s="298">
        <f>IF('予選リーグ日程'!AV$24="","",'予選リーグ日程'!AV$24)</f>
        <v>0</v>
      </c>
      <c r="L183" s="298" t="s">
        <v>412</v>
      </c>
      <c r="M183" s="297">
        <f>IF('予選リーグ日程'!AT$24="","",'予選リーグ日程'!AT$24)</f>
        <v>2</v>
      </c>
      <c r="N183" s="295"/>
      <c r="O183" s="295"/>
      <c r="P183" s="295"/>
      <c r="Q183" s="640"/>
      <c r="R183" s="640"/>
      <c r="S183" s="640"/>
      <c r="T183" s="642"/>
      <c r="U183" s="643"/>
      <c r="V183" s="643"/>
      <c r="W183" s="645"/>
      <c r="X183" s="646"/>
      <c r="Z183" s="634"/>
      <c r="AA183" s="634"/>
    </row>
    <row r="184" spans="1:27" ht="18" customHeight="1">
      <c r="A184" s="666" t="str">
        <f>'予選組合せ'!R26</f>
        <v>玖　珠</v>
      </c>
      <c r="B184" s="666" t="str">
        <f>IF(B185="","",IF(B185&gt;D185,"○",IF(B185&lt;D185,"●",IF(B185=D185,"△"))))</f>
        <v>△</v>
      </c>
      <c r="C184" s="667"/>
      <c r="D184" s="647"/>
      <c r="E184" s="668"/>
      <c r="F184" s="669"/>
      <c r="G184" s="670"/>
      <c r="H184" s="666" t="str">
        <f>IF(H185="","",IF(H185&gt;J185,"○",IF(H185&lt;J185,"●",IF(H185=J185,"△"))))</f>
        <v>△</v>
      </c>
      <c r="I184" s="667"/>
      <c r="J184" s="647"/>
      <c r="K184" s="666" t="str">
        <f>IF(K185="","",IF(K185&gt;M185,"○",IF(K185&lt;M185,"●",IF(K185=M185,"△"))))</f>
        <v>●</v>
      </c>
      <c r="L184" s="667"/>
      <c r="M184" s="647"/>
      <c r="N184" s="649"/>
      <c r="O184" s="651"/>
      <c r="P184" s="652"/>
      <c r="Q184" s="647">
        <f>COUNTIF(B184:P184,"○")</f>
        <v>0</v>
      </c>
      <c r="R184" s="639">
        <f>COUNTIF(B184:P184,"●")</f>
        <v>1</v>
      </c>
      <c r="S184" s="639">
        <f>COUNTIF(B184:P184,"△")</f>
        <v>2</v>
      </c>
      <c r="T184" s="641">
        <f>(Q184*3)+(S184*1)</f>
        <v>2</v>
      </c>
      <c r="U184" s="643">
        <f>SUM(B185,E185,H185,K185,N185)</f>
        <v>3</v>
      </c>
      <c r="V184" s="643">
        <f>SUM(D185,G185,J185,M185,P185)</f>
        <v>4</v>
      </c>
      <c r="W184" s="644">
        <f>U184-V184</f>
        <v>-1</v>
      </c>
      <c r="X184" s="646">
        <v>3</v>
      </c>
      <c r="Z184" s="634" t="e">
        <f>RANK(T184,$T$170:$T$179)</f>
        <v>#N/A</v>
      </c>
      <c r="AA184" s="634" t="e">
        <f>RANK(W184,$W$170:$W$179)</f>
        <v>#N/A</v>
      </c>
    </row>
    <row r="185" spans="1:27" ht="18" customHeight="1">
      <c r="A185" s="674"/>
      <c r="B185" s="299">
        <f>G183</f>
        <v>1</v>
      </c>
      <c r="C185" s="298" t="s">
        <v>412</v>
      </c>
      <c r="D185" s="297">
        <f>E183</f>
        <v>1</v>
      </c>
      <c r="E185" s="671"/>
      <c r="F185" s="672"/>
      <c r="G185" s="673"/>
      <c r="H185" s="298">
        <f>IF('予選リーグ日程'!AV$23="","",'予選リーグ日程'!AV$23)</f>
        <v>1</v>
      </c>
      <c r="I185" s="298" t="s">
        <v>412</v>
      </c>
      <c r="J185" s="297">
        <f>IF('予選リーグ日程'!AT$23="","",'予選リーグ日程'!AT$23)</f>
        <v>1</v>
      </c>
      <c r="K185" s="298">
        <f>IF('予選リーグ日程'!AV$21="","",'予選リーグ日程'!AV$21)</f>
        <v>1</v>
      </c>
      <c r="L185" s="298" t="s">
        <v>412</v>
      </c>
      <c r="M185" s="297">
        <f>IF('予選リーグ日程'!AT$21="","",'予選リーグ日程'!AT$21)</f>
        <v>2</v>
      </c>
      <c r="N185" s="295"/>
      <c r="O185" s="295"/>
      <c r="P185" s="294"/>
      <c r="Q185" s="648"/>
      <c r="R185" s="640"/>
      <c r="S185" s="640"/>
      <c r="T185" s="642"/>
      <c r="U185" s="643"/>
      <c r="V185" s="643"/>
      <c r="W185" s="645"/>
      <c r="X185" s="646"/>
      <c r="Z185" s="634"/>
      <c r="AA185" s="634"/>
    </row>
    <row r="186" spans="1:27" ht="18" customHeight="1">
      <c r="A186" s="675" t="str">
        <f>'予選組合せ'!R28</f>
        <v>エラン横瀬</v>
      </c>
      <c r="B186" s="666" t="str">
        <f>IF(B187="","",IF(B187&gt;D187,"○",IF(B187&lt;D187,"●",IF(B187=D187,"△"))))</f>
        <v>○</v>
      </c>
      <c r="C186" s="667"/>
      <c r="D186" s="647"/>
      <c r="E186" s="666" t="str">
        <f>IF(E187="","",IF(E187&gt;G187,"○",IF(E187&lt;G187,"●",IF(E187=G187,"△"))))</f>
        <v>△</v>
      </c>
      <c r="F186" s="667"/>
      <c r="G186" s="647"/>
      <c r="H186" s="668"/>
      <c r="I186" s="669"/>
      <c r="J186" s="670"/>
      <c r="K186" s="666" t="str">
        <f>IF(K187="","",IF(K187&gt;M187,"○",IF(K187&lt;M187,"●",IF(K187=M187,"△"))))</f>
        <v>●</v>
      </c>
      <c r="L186" s="667"/>
      <c r="M186" s="647"/>
      <c r="N186" s="649"/>
      <c r="O186" s="651"/>
      <c r="P186" s="652"/>
      <c r="Q186" s="647">
        <f>COUNTIF(B186:P186,"○")</f>
        <v>1</v>
      </c>
      <c r="R186" s="639">
        <f>COUNTIF(B186:P186,"●")</f>
        <v>1</v>
      </c>
      <c r="S186" s="639">
        <f>COUNTIF(B186:P186,"△")</f>
        <v>1</v>
      </c>
      <c r="T186" s="641">
        <f>(Q186*3)+(S186*1)</f>
        <v>4</v>
      </c>
      <c r="U186" s="643">
        <f>SUM(B187,E187,H187,K187,N187)</f>
        <v>4</v>
      </c>
      <c r="V186" s="643">
        <f>SUM(D187,G187,J187,M187,P187)</f>
        <v>4</v>
      </c>
      <c r="W186" s="644">
        <f>U186-V186</f>
        <v>0</v>
      </c>
      <c r="X186" s="663">
        <v>2</v>
      </c>
      <c r="Z186" s="634" t="e">
        <f>RANK(T186,$T$170:$T$179)</f>
        <v>#N/A</v>
      </c>
      <c r="AA186" s="634" t="e">
        <f>RANK(W186,$W$170:$W$179)</f>
        <v>#N/A</v>
      </c>
    </row>
    <row r="187" spans="1:27" ht="18" customHeight="1">
      <c r="A187" s="676"/>
      <c r="B187" s="299">
        <f>J183</f>
        <v>2</v>
      </c>
      <c r="C187" s="298" t="s">
        <v>412</v>
      </c>
      <c r="D187" s="297">
        <f>H183</f>
        <v>0</v>
      </c>
      <c r="E187" s="299">
        <f>J185</f>
        <v>1</v>
      </c>
      <c r="F187" s="298" t="s">
        <v>412</v>
      </c>
      <c r="G187" s="297">
        <f>H185</f>
        <v>1</v>
      </c>
      <c r="H187" s="671"/>
      <c r="I187" s="672"/>
      <c r="J187" s="673"/>
      <c r="K187" s="298">
        <f>IF('予選リーグ日程'!AT$18="","",'予選リーグ日程'!AT$18)</f>
        <v>1</v>
      </c>
      <c r="L187" s="298" t="s">
        <v>412</v>
      </c>
      <c r="M187" s="297">
        <f>IF('予選リーグ日程'!AV$18="","",'予選リーグ日程'!AV$18)</f>
        <v>3</v>
      </c>
      <c r="N187" s="295"/>
      <c r="O187" s="295"/>
      <c r="P187" s="294"/>
      <c r="Q187" s="648"/>
      <c r="R187" s="640"/>
      <c r="S187" s="640"/>
      <c r="T187" s="642"/>
      <c r="U187" s="643"/>
      <c r="V187" s="643"/>
      <c r="W187" s="645"/>
      <c r="X187" s="663"/>
      <c r="Z187" s="634"/>
      <c r="AA187" s="634"/>
    </row>
    <row r="188" spans="1:27" ht="18" customHeight="1">
      <c r="A188" s="664" t="str">
        <f>'予選組合せ'!R30</f>
        <v>FC.Border</v>
      </c>
      <c r="B188" s="666" t="str">
        <f>IF(B189="","",IF(B189&gt;D189,"○",IF(B189&lt;D189,"●",IF(B189=D189,"△"))))</f>
        <v>○</v>
      </c>
      <c r="C188" s="667"/>
      <c r="D188" s="647"/>
      <c r="E188" s="666" t="str">
        <f>IF(E189="","",IF(E189&gt;G189,"○",IF(E189&lt;G189,"●",IF(E189=G189,"△"))))</f>
        <v>○</v>
      </c>
      <c r="F188" s="667"/>
      <c r="G188" s="647"/>
      <c r="H188" s="666" t="str">
        <f>IF(H189="","",IF(H189&gt;J189,"○",IF(H189&lt;J189,"●",IF(H189=J189,"△"))))</f>
        <v>○</v>
      </c>
      <c r="I188" s="667"/>
      <c r="J188" s="647"/>
      <c r="K188" s="668"/>
      <c r="L188" s="669"/>
      <c r="M188" s="670"/>
      <c r="N188" s="649"/>
      <c r="O188" s="651"/>
      <c r="P188" s="652"/>
      <c r="Q188" s="647">
        <f>COUNTIF(B188:P188,"○")</f>
        <v>3</v>
      </c>
      <c r="R188" s="639">
        <f>COUNTIF(B188:P188,"●")</f>
        <v>0</v>
      </c>
      <c r="S188" s="639">
        <f>COUNTIF(B188:P188,"△")</f>
        <v>0</v>
      </c>
      <c r="T188" s="641">
        <f>(Q188*3)+(S188*1)</f>
        <v>9</v>
      </c>
      <c r="U188" s="643">
        <f>SUM(B189,E189,H189,K189,N189)</f>
        <v>7</v>
      </c>
      <c r="V188" s="643">
        <f>SUM(D189,G189,J189,M189,P189)</f>
        <v>2</v>
      </c>
      <c r="W188" s="644">
        <f>U188-V188</f>
        <v>5</v>
      </c>
      <c r="X188" s="659">
        <v>1</v>
      </c>
      <c r="Z188" s="634">
        <f>RANK(T188,$T$170:$T$179)</f>
        <v>2</v>
      </c>
      <c r="AA188" s="634" t="e">
        <f>RANK(W188,$W$170:$W$179)</f>
        <v>#N/A</v>
      </c>
    </row>
    <row r="189" spans="1:27" ht="18" customHeight="1">
      <c r="A189" s="665"/>
      <c r="B189" s="299">
        <f>M183</f>
        <v>2</v>
      </c>
      <c r="C189" s="298" t="s">
        <v>412</v>
      </c>
      <c r="D189" s="297">
        <f>K183</f>
        <v>0</v>
      </c>
      <c r="E189" s="299">
        <f>M185</f>
        <v>2</v>
      </c>
      <c r="F189" s="298" t="s">
        <v>412</v>
      </c>
      <c r="G189" s="297">
        <f>K185</f>
        <v>1</v>
      </c>
      <c r="H189" s="299">
        <f>M187</f>
        <v>3</v>
      </c>
      <c r="I189" s="298" t="s">
        <v>412</v>
      </c>
      <c r="J189" s="297">
        <f>K187</f>
        <v>1</v>
      </c>
      <c r="K189" s="671"/>
      <c r="L189" s="672"/>
      <c r="M189" s="673"/>
      <c r="N189" s="295"/>
      <c r="O189" s="295"/>
      <c r="P189" s="294"/>
      <c r="Q189" s="648"/>
      <c r="R189" s="640"/>
      <c r="S189" s="640"/>
      <c r="T189" s="642"/>
      <c r="U189" s="643"/>
      <c r="V189" s="643"/>
      <c r="W189" s="645"/>
      <c r="X189" s="659"/>
      <c r="Z189" s="634"/>
      <c r="AA189" s="634"/>
    </row>
    <row r="190" spans="1:27" ht="18" customHeight="1">
      <c r="A190" s="649"/>
      <c r="B190" s="649"/>
      <c r="C190" s="651"/>
      <c r="D190" s="652"/>
      <c r="E190" s="649"/>
      <c r="F190" s="651"/>
      <c r="G190" s="652"/>
      <c r="H190" s="649"/>
      <c r="I190" s="651"/>
      <c r="J190" s="652"/>
      <c r="K190" s="649"/>
      <c r="L190" s="651"/>
      <c r="M190" s="652"/>
      <c r="N190" s="653"/>
      <c r="O190" s="654"/>
      <c r="P190" s="655"/>
      <c r="Q190" s="652"/>
      <c r="R190" s="661"/>
      <c r="S190" s="661"/>
      <c r="T190" s="661"/>
      <c r="U190" s="635"/>
      <c r="V190" s="635"/>
      <c r="W190" s="636"/>
      <c r="X190" s="638"/>
      <c r="Z190" s="634">
        <f>RANK(T190,$T$170:$T$179)</f>
        <v>5</v>
      </c>
      <c r="AA190" s="634" t="e">
        <f>RANK(W190,$W$170:$W$179)</f>
        <v>#N/A</v>
      </c>
    </row>
    <row r="191" spans="1:27" ht="18" customHeight="1">
      <c r="A191" s="650"/>
      <c r="B191" s="296"/>
      <c r="C191" s="295"/>
      <c r="D191" s="294"/>
      <c r="E191" s="295"/>
      <c r="F191" s="295"/>
      <c r="G191" s="294"/>
      <c r="H191" s="296"/>
      <c r="I191" s="295"/>
      <c r="J191" s="294"/>
      <c r="K191" s="296"/>
      <c r="L191" s="295"/>
      <c r="M191" s="294"/>
      <c r="N191" s="656"/>
      <c r="O191" s="657"/>
      <c r="P191" s="658"/>
      <c r="Q191" s="660"/>
      <c r="R191" s="662"/>
      <c r="S191" s="662"/>
      <c r="T191" s="662"/>
      <c r="U191" s="635"/>
      <c r="V191" s="635"/>
      <c r="W191" s="637"/>
      <c r="X191" s="638"/>
      <c r="Z191" s="634"/>
      <c r="AA191" s="634"/>
    </row>
    <row r="192" spans="1:27" ht="17.25" customHeight="1" hidden="1">
      <c r="A192" s="688" t="e">
        <f>IF(#REF!="","",#REF!)</f>
        <v>#REF!</v>
      </c>
      <c r="B192" s="688"/>
      <c r="C192" s="690"/>
      <c r="D192" s="684"/>
      <c r="E192" s="688"/>
      <c r="F192" s="690"/>
      <c r="G192" s="684"/>
      <c r="H192" s="688"/>
      <c r="I192" s="690"/>
      <c r="J192" s="684"/>
      <c r="K192" s="688"/>
      <c r="L192" s="690"/>
      <c r="M192" s="684"/>
      <c r="N192" s="688"/>
      <c r="O192" s="690"/>
      <c r="P192" s="684"/>
      <c r="Q192" s="684"/>
      <c r="R192" s="686"/>
      <c r="S192" s="686"/>
      <c r="T192" s="641"/>
      <c r="U192" s="643"/>
      <c r="V192" s="643"/>
      <c r="W192" s="644"/>
      <c r="X192" s="677"/>
      <c r="Z192" s="634">
        <f>RANK(T192,$T$170:$T$179)</f>
        <v>5</v>
      </c>
      <c r="AA192" s="634" t="e">
        <f>RANK(W192,$W$170:$W$179)</f>
        <v>#N/A</v>
      </c>
    </row>
    <row r="193" spans="1:27" ht="18" customHeight="1" hidden="1">
      <c r="A193" s="689"/>
      <c r="B193" s="293"/>
      <c r="C193" s="292"/>
      <c r="D193" s="291"/>
      <c r="E193" s="292"/>
      <c r="F193" s="292"/>
      <c r="G193" s="291"/>
      <c r="H193" s="293"/>
      <c r="I193" s="292"/>
      <c r="J193" s="291"/>
      <c r="K193" s="293"/>
      <c r="L193" s="292"/>
      <c r="M193" s="291"/>
      <c r="N193" s="292"/>
      <c r="O193" s="292"/>
      <c r="P193" s="292"/>
      <c r="Q193" s="685"/>
      <c r="R193" s="687"/>
      <c r="S193" s="687"/>
      <c r="T193" s="642"/>
      <c r="U193" s="643"/>
      <c r="V193" s="643"/>
      <c r="W193" s="645"/>
      <c r="X193" s="677"/>
      <c r="Z193" s="634"/>
      <c r="AA193" s="634"/>
    </row>
  </sheetData>
  <sheetProtection/>
  <mergeCells count="1376">
    <mergeCell ref="A192:A193"/>
    <mergeCell ref="B192:D192"/>
    <mergeCell ref="E192:G192"/>
    <mergeCell ref="H192:J192"/>
    <mergeCell ref="K192:M192"/>
    <mergeCell ref="N192:P192"/>
    <mergeCell ref="U192:U193"/>
    <mergeCell ref="V192:V193"/>
    <mergeCell ref="W192:W193"/>
    <mergeCell ref="X192:X193"/>
    <mergeCell ref="Q192:Q193"/>
    <mergeCell ref="R192:R193"/>
    <mergeCell ref="S192:S193"/>
    <mergeCell ref="T192:T193"/>
    <mergeCell ref="A188:A189"/>
    <mergeCell ref="B188:D188"/>
    <mergeCell ref="E188:G188"/>
    <mergeCell ref="H188:J188"/>
    <mergeCell ref="K188:M189"/>
    <mergeCell ref="N188:P188"/>
    <mergeCell ref="W188:W189"/>
    <mergeCell ref="X188:X189"/>
    <mergeCell ref="Q188:Q189"/>
    <mergeCell ref="R188:R189"/>
    <mergeCell ref="S188:S189"/>
    <mergeCell ref="T188:T189"/>
    <mergeCell ref="U188:U189"/>
    <mergeCell ref="V188:V189"/>
    <mergeCell ref="A190:A191"/>
    <mergeCell ref="B190:D190"/>
    <mergeCell ref="E190:G190"/>
    <mergeCell ref="H190:J190"/>
    <mergeCell ref="K190:M190"/>
    <mergeCell ref="N190:P191"/>
    <mergeCell ref="R190:R191"/>
    <mergeCell ref="S190:S191"/>
    <mergeCell ref="T190:T191"/>
    <mergeCell ref="U190:U191"/>
    <mergeCell ref="Q190:Q191"/>
    <mergeCell ref="V190:V191"/>
    <mergeCell ref="W190:W191"/>
    <mergeCell ref="X190:X191"/>
    <mergeCell ref="X182:X183"/>
    <mergeCell ref="A184:A185"/>
    <mergeCell ref="B184:D184"/>
    <mergeCell ref="E184:G185"/>
    <mergeCell ref="H184:J184"/>
    <mergeCell ref="K184:M184"/>
    <mergeCell ref="N184:P184"/>
    <mergeCell ref="W184:W185"/>
    <mergeCell ref="X184:X185"/>
    <mergeCell ref="Q184:Q185"/>
    <mergeCell ref="R184:R185"/>
    <mergeCell ref="S184:S185"/>
    <mergeCell ref="T184:T185"/>
    <mergeCell ref="A186:A187"/>
    <mergeCell ref="B186:D186"/>
    <mergeCell ref="E186:G186"/>
    <mergeCell ref="H186:J187"/>
    <mergeCell ref="U184:U185"/>
    <mergeCell ref="V184:V185"/>
    <mergeCell ref="R186:R187"/>
    <mergeCell ref="S186:S187"/>
    <mergeCell ref="T186:T187"/>
    <mergeCell ref="U186:U187"/>
    <mergeCell ref="K186:M186"/>
    <mergeCell ref="N186:P186"/>
    <mergeCell ref="Q186:Q187"/>
    <mergeCell ref="V186:V187"/>
    <mergeCell ref="W186:W187"/>
    <mergeCell ref="X186:X187"/>
    <mergeCell ref="B181:D181"/>
    <mergeCell ref="E181:G181"/>
    <mergeCell ref="H181:J181"/>
    <mergeCell ref="K181:M181"/>
    <mergeCell ref="N181:P181"/>
    <mergeCell ref="T182:T183"/>
    <mergeCell ref="U182:U183"/>
    <mergeCell ref="V182:V183"/>
    <mergeCell ref="B182:D183"/>
    <mergeCell ref="E182:G182"/>
    <mergeCell ref="H182:J182"/>
    <mergeCell ref="R182:R183"/>
    <mergeCell ref="S182:S183"/>
    <mergeCell ref="K182:M182"/>
    <mergeCell ref="N182:P182"/>
    <mergeCell ref="Q182:Q183"/>
    <mergeCell ref="W182:W183"/>
    <mergeCell ref="A178:A179"/>
    <mergeCell ref="B178:D178"/>
    <mergeCell ref="E178:G178"/>
    <mergeCell ref="H178:J178"/>
    <mergeCell ref="K178:M178"/>
    <mergeCell ref="V178:V179"/>
    <mergeCell ref="W178:W179"/>
    <mergeCell ref="N178:P179"/>
    <mergeCell ref="A182:A183"/>
    <mergeCell ref="X178:X179"/>
    <mergeCell ref="Q178:Q179"/>
    <mergeCell ref="R178:R179"/>
    <mergeCell ref="S178:S179"/>
    <mergeCell ref="T178:T179"/>
    <mergeCell ref="U178:U179"/>
    <mergeCell ref="W172:W173"/>
    <mergeCell ref="X172:X173"/>
    <mergeCell ref="A174:A175"/>
    <mergeCell ref="B174:D174"/>
    <mergeCell ref="E174:G174"/>
    <mergeCell ref="H174:J175"/>
    <mergeCell ref="K174:M174"/>
    <mergeCell ref="N174:P174"/>
    <mergeCell ref="W174:W175"/>
    <mergeCell ref="X174:X175"/>
    <mergeCell ref="A176:A177"/>
    <mergeCell ref="B176:D176"/>
    <mergeCell ref="E176:G176"/>
    <mergeCell ref="H176:J176"/>
    <mergeCell ref="K176:M177"/>
    <mergeCell ref="N176:P176"/>
    <mergeCell ref="U176:U177"/>
    <mergeCell ref="Q174:Q175"/>
    <mergeCell ref="R174:R175"/>
    <mergeCell ref="S174:S175"/>
    <mergeCell ref="T174:T175"/>
    <mergeCell ref="Q176:Q177"/>
    <mergeCell ref="R176:R177"/>
    <mergeCell ref="V176:V177"/>
    <mergeCell ref="W176:W177"/>
    <mergeCell ref="X176:X177"/>
    <mergeCell ref="S170:S171"/>
    <mergeCell ref="T170:T171"/>
    <mergeCell ref="X170:X171"/>
    <mergeCell ref="U174:U175"/>
    <mergeCell ref="V174:V175"/>
    <mergeCell ref="S176:S177"/>
    <mergeCell ref="T176:T177"/>
    <mergeCell ref="A172:A173"/>
    <mergeCell ref="B172:D172"/>
    <mergeCell ref="E172:G173"/>
    <mergeCell ref="H172:J172"/>
    <mergeCell ref="U170:U171"/>
    <mergeCell ref="V170:V171"/>
    <mergeCell ref="R172:R173"/>
    <mergeCell ref="S172:S173"/>
    <mergeCell ref="T172:T173"/>
    <mergeCell ref="U172:U173"/>
    <mergeCell ref="K172:M172"/>
    <mergeCell ref="N172:P172"/>
    <mergeCell ref="Q172:Q173"/>
    <mergeCell ref="V172:V173"/>
    <mergeCell ref="A170:A171"/>
    <mergeCell ref="B170:D171"/>
    <mergeCell ref="E170:G170"/>
    <mergeCell ref="H170:J170"/>
    <mergeCell ref="K170:M170"/>
    <mergeCell ref="N170:P170"/>
    <mergeCell ref="B169:D169"/>
    <mergeCell ref="E169:G169"/>
    <mergeCell ref="H169:J169"/>
    <mergeCell ref="K169:M169"/>
    <mergeCell ref="N169:P169"/>
    <mergeCell ref="W170:W171"/>
    <mergeCell ref="Q170:Q171"/>
    <mergeCell ref="R170:R171"/>
    <mergeCell ref="A164:A165"/>
    <mergeCell ref="B164:D164"/>
    <mergeCell ref="E164:G164"/>
    <mergeCell ref="H164:J164"/>
    <mergeCell ref="K164:M165"/>
    <mergeCell ref="N164:P164"/>
    <mergeCell ref="W164:W165"/>
    <mergeCell ref="X164:X165"/>
    <mergeCell ref="Q164:Q165"/>
    <mergeCell ref="R164:R165"/>
    <mergeCell ref="S164:S165"/>
    <mergeCell ref="T164:T165"/>
    <mergeCell ref="U164:U165"/>
    <mergeCell ref="V164:V165"/>
    <mergeCell ref="A166:A167"/>
    <mergeCell ref="B166:D166"/>
    <mergeCell ref="E166:G166"/>
    <mergeCell ref="H166:J166"/>
    <mergeCell ref="K166:M166"/>
    <mergeCell ref="N166:P167"/>
    <mergeCell ref="R166:R167"/>
    <mergeCell ref="S166:S167"/>
    <mergeCell ref="T166:T167"/>
    <mergeCell ref="U166:U167"/>
    <mergeCell ref="Q166:Q167"/>
    <mergeCell ref="V166:V167"/>
    <mergeCell ref="W166:W167"/>
    <mergeCell ref="X166:X167"/>
    <mergeCell ref="X158:X159"/>
    <mergeCell ref="A160:A161"/>
    <mergeCell ref="B160:D160"/>
    <mergeCell ref="E160:G161"/>
    <mergeCell ref="H160:J160"/>
    <mergeCell ref="K160:M160"/>
    <mergeCell ref="N160:P160"/>
    <mergeCell ref="W160:W161"/>
    <mergeCell ref="X160:X161"/>
    <mergeCell ref="Q160:Q161"/>
    <mergeCell ref="R160:R161"/>
    <mergeCell ref="S160:S161"/>
    <mergeCell ref="T160:T161"/>
    <mergeCell ref="A162:A163"/>
    <mergeCell ref="B162:D162"/>
    <mergeCell ref="E162:G162"/>
    <mergeCell ref="H162:J163"/>
    <mergeCell ref="U160:U161"/>
    <mergeCell ref="V160:V161"/>
    <mergeCell ref="R162:R163"/>
    <mergeCell ref="S162:S163"/>
    <mergeCell ref="T162:T163"/>
    <mergeCell ref="U162:U163"/>
    <mergeCell ref="K162:M162"/>
    <mergeCell ref="N162:P162"/>
    <mergeCell ref="Q162:Q163"/>
    <mergeCell ref="V162:V163"/>
    <mergeCell ref="W162:W163"/>
    <mergeCell ref="X162:X163"/>
    <mergeCell ref="B157:D157"/>
    <mergeCell ref="E157:G157"/>
    <mergeCell ref="H157:J157"/>
    <mergeCell ref="K157:M157"/>
    <mergeCell ref="N157:P157"/>
    <mergeCell ref="T158:T159"/>
    <mergeCell ref="U158:U159"/>
    <mergeCell ref="V158:V159"/>
    <mergeCell ref="B158:D159"/>
    <mergeCell ref="E158:G158"/>
    <mergeCell ref="H158:J158"/>
    <mergeCell ref="R158:R159"/>
    <mergeCell ref="S158:S159"/>
    <mergeCell ref="K158:M158"/>
    <mergeCell ref="N158:P158"/>
    <mergeCell ref="Q158:Q159"/>
    <mergeCell ref="W158:W159"/>
    <mergeCell ref="A154:A155"/>
    <mergeCell ref="B154:D154"/>
    <mergeCell ref="E154:G154"/>
    <mergeCell ref="H154:J154"/>
    <mergeCell ref="K154:M154"/>
    <mergeCell ref="V154:V155"/>
    <mergeCell ref="W154:W155"/>
    <mergeCell ref="N154:P155"/>
    <mergeCell ref="A158:A159"/>
    <mergeCell ref="X154:X155"/>
    <mergeCell ref="Q154:Q155"/>
    <mergeCell ref="R154:R155"/>
    <mergeCell ref="S154:S155"/>
    <mergeCell ref="T154:T155"/>
    <mergeCell ref="U154:U155"/>
    <mergeCell ref="W148:W149"/>
    <mergeCell ref="X148:X149"/>
    <mergeCell ref="A150:A151"/>
    <mergeCell ref="B150:D150"/>
    <mergeCell ref="E150:G150"/>
    <mergeCell ref="H150:J151"/>
    <mergeCell ref="K150:M150"/>
    <mergeCell ref="N150:P150"/>
    <mergeCell ref="W150:W151"/>
    <mergeCell ref="X150:X151"/>
    <mergeCell ref="A152:A153"/>
    <mergeCell ref="B152:D152"/>
    <mergeCell ref="E152:G152"/>
    <mergeCell ref="H152:J152"/>
    <mergeCell ref="K152:M153"/>
    <mergeCell ref="N152:P152"/>
    <mergeCell ref="U152:U153"/>
    <mergeCell ref="Q150:Q151"/>
    <mergeCell ref="R150:R151"/>
    <mergeCell ref="S150:S151"/>
    <mergeCell ref="T150:T151"/>
    <mergeCell ref="Q152:Q153"/>
    <mergeCell ref="R152:R153"/>
    <mergeCell ref="V152:V153"/>
    <mergeCell ref="W152:W153"/>
    <mergeCell ref="X152:X153"/>
    <mergeCell ref="S146:S147"/>
    <mergeCell ref="T146:T147"/>
    <mergeCell ref="X146:X147"/>
    <mergeCell ref="U150:U151"/>
    <mergeCell ref="V150:V151"/>
    <mergeCell ref="S152:S153"/>
    <mergeCell ref="T152:T153"/>
    <mergeCell ref="A148:A149"/>
    <mergeCell ref="B148:D148"/>
    <mergeCell ref="E148:G149"/>
    <mergeCell ref="H148:J148"/>
    <mergeCell ref="U146:U147"/>
    <mergeCell ref="V146:V147"/>
    <mergeCell ref="R148:R149"/>
    <mergeCell ref="S148:S149"/>
    <mergeCell ref="T148:T149"/>
    <mergeCell ref="U148:U149"/>
    <mergeCell ref="K148:M148"/>
    <mergeCell ref="N148:P148"/>
    <mergeCell ref="Q148:Q149"/>
    <mergeCell ref="V148:V149"/>
    <mergeCell ref="A146:A147"/>
    <mergeCell ref="B146:D147"/>
    <mergeCell ref="E146:G146"/>
    <mergeCell ref="H146:J146"/>
    <mergeCell ref="K146:M146"/>
    <mergeCell ref="N146:P146"/>
    <mergeCell ref="B145:D145"/>
    <mergeCell ref="E145:G145"/>
    <mergeCell ref="H145:J145"/>
    <mergeCell ref="K145:M145"/>
    <mergeCell ref="N145:P145"/>
    <mergeCell ref="W146:W147"/>
    <mergeCell ref="Q146:Q147"/>
    <mergeCell ref="R146:R147"/>
    <mergeCell ref="A140:A141"/>
    <mergeCell ref="B140:D140"/>
    <mergeCell ref="E140:G140"/>
    <mergeCell ref="H140:J140"/>
    <mergeCell ref="K140:M141"/>
    <mergeCell ref="N140:P140"/>
    <mergeCell ref="W140:W141"/>
    <mergeCell ref="X140:X141"/>
    <mergeCell ref="Q140:Q141"/>
    <mergeCell ref="R140:R141"/>
    <mergeCell ref="S140:S141"/>
    <mergeCell ref="T140:T141"/>
    <mergeCell ref="U140:U141"/>
    <mergeCell ref="V140:V141"/>
    <mergeCell ref="A142:A143"/>
    <mergeCell ref="B142:D142"/>
    <mergeCell ref="E142:G142"/>
    <mergeCell ref="H142:J142"/>
    <mergeCell ref="K142:M142"/>
    <mergeCell ref="N142:P143"/>
    <mergeCell ref="R142:R143"/>
    <mergeCell ref="S142:S143"/>
    <mergeCell ref="T142:T143"/>
    <mergeCell ref="U142:U143"/>
    <mergeCell ref="Q142:Q143"/>
    <mergeCell ref="V142:V143"/>
    <mergeCell ref="W142:W143"/>
    <mergeCell ref="X142:X143"/>
    <mergeCell ref="X134:X135"/>
    <mergeCell ref="A136:A137"/>
    <mergeCell ref="B136:D136"/>
    <mergeCell ref="E136:G137"/>
    <mergeCell ref="H136:J136"/>
    <mergeCell ref="K136:M136"/>
    <mergeCell ref="N136:P136"/>
    <mergeCell ref="W136:W137"/>
    <mergeCell ref="X136:X137"/>
    <mergeCell ref="Q136:Q137"/>
    <mergeCell ref="R136:R137"/>
    <mergeCell ref="S136:S137"/>
    <mergeCell ref="T136:T137"/>
    <mergeCell ref="A138:A139"/>
    <mergeCell ref="B138:D138"/>
    <mergeCell ref="E138:G138"/>
    <mergeCell ref="H138:J139"/>
    <mergeCell ref="U136:U137"/>
    <mergeCell ref="V136:V137"/>
    <mergeCell ref="R138:R139"/>
    <mergeCell ref="S138:S139"/>
    <mergeCell ref="T138:T139"/>
    <mergeCell ref="U138:U139"/>
    <mergeCell ref="K138:M138"/>
    <mergeCell ref="N138:P138"/>
    <mergeCell ref="Q138:Q139"/>
    <mergeCell ref="V138:V139"/>
    <mergeCell ref="W138:W139"/>
    <mergeCell ref="X138:X139"/>
    <mergeCell ref="B133:D133"/>
    <mergeCell ref="E133:G133"/>
    <mergeCell ref="H133:J133"/>
    <mergeCell ref="K133:M133"/>
    <mergeCell ref="N133:P133"/>
    <mergeCell ref="T134:T135"/>
    <mergeCell ref="U134:U135"/>
    <mergeCell ref="V134:V135"/>
    <mergeCell ref="B134:D135"/>
    <mergeCell ref="E134:G134"/>
    <mergeCell ref="H134:J134"/>
    <mergeCell ref="R134:R135"/>
    <mergeCell ref="S134:S135"/>
    <mergeCell ref="K134:M134"/>
    <mergeCell ref="N134:P134"/>
    <mergeCell ref="Q134:Q135"/>
    <mergeCell ref="W134:W135"/>
    <mergeCell ref="A130:A131"/>
    <mergeCell ref="B130:D130"/>
    <mergeCell ref="E130:G130"/>
    <mergeCell ref="H130:J130"/>
    <mergeCell ref="K130:M130"/>
    <mergeCell ref="V130:V131"/>
    <mergeCell ref="W130:W131"/>
    <mergeCell ref="N130:P131"/>
    <mergeCell ref="A134:A135"/>
    <mergeCell ref="X130:X131"/>
    <mergeCell ref="Q130:Q131"/>
    <mergeCell ref="R130:R131"/>
    <mergeCell ref="S130:S131"/>
    <mergeCell ref="T130:T131"/>
    <mergeCell ref="U130:U131"/>
    <mergeCell ref="W124:W125"/>
    <mergeCell ref="X124:X125"/>
    <mergeCell ref="A126:A127"/>
    <mergeCell ref="B126:D126"/>
    <mergeCell ref="E126:G126"/>
    <mergeCell ref="H126:J127"/>
    <mergeCell ref="K126:M126"/>
    <mergeCell ref="N126:P126"/>
    <mergeCell ref="W126:W127"/>
    <mergeCell ref="X126:X127"/>
    <mergeCell ref="A128:A129"/>
    <mergeCell ref="B128:D128"/>
    <mergeCell ref="E128:G128"/>
    <mergeCell ref="H128:J128"/>
    <mergeCell ref="K128:M129"/>
    <mergeCell ref="N128:P128"/>
    <mergeCell ref="U128:U129"/>
    <mergeCell ref="Q126:Q127"/>
    <mergeCell ref="R126:R127"/>
    <mergeCell ref="S126:S127"/>
    <mergeCell ref="T126:T127"/>
    <mergeCell ref="Q128:Q129"/>
    <mergeCell ref="R128:R129"/>
    <mergeCell ref="V128:V129"/>
    <mergeCell ref="W128:W129"/>
    <mergeCell ref="X128:X129"/>
    <mergeCell ref="S122:S123"/>
    <mergeCell ref="T122:T123"/>
    <mergeCell ref="X122:X123"/>
    <mergeCell ref="U126:U127"/>
    <mergeCell ref="V126:V127"/>
    <mergeCell ref="S128:S129"/>
    <mergeCell ref="T128:T129"/>
    <mergeCell ref="A124:A125"/>
    <mergeCell ref="B124:D124"/>
    <mergeCell ref="E124:G125"/>
    <mergeCell ref="H124:J124"/>
    <mergeCell ref="U122:U123"/>
    <mergeCell ref="V122:V123"/>
    <mergeCell ref="R124:R125"/>
    <mergeCell ref="S124:S125"/>
    <mergeCell ref="T124:T125"/>
    <mergeCell ref="U124:U125"/>
    <mergeCell ref="K124:M124"/>
    <mergeCell ref="N124:P124"/>
    <mergeCell ref="Q124:Q125"/>
    <mergeCell ref="V124:V125"/>
    <mergeCell ref="A122:A123"/>
    <mergeCell ref="B122:D123"/>
    <mergeCell ref="E122:G122"/>
    <mergeCell ref="H122:J122"/>
    <mergeCell ref="K122:M122"/>
    <mergeCell ref="N122:P122"/>
    <mergeCell ref="B121:D121"/>
    <mergeCell ref="E121:G121"/>
    <mergeCell ref="H121:J121"/>
    <mergeCell ref="K121:M121"/>
    <mergeCell ref="N121:P121"/>
    <mergeCell ref="W122:W123"/>
    <mergeCell ref="Q122:Q123"/>
    <mergeCell ref="R122:R123"/>
    <mergeCell ref="A116:A117"/>
    <mergeCell ref="B116:D116"/>
    <mergeCell ref="E116:G116"/>
    <mergeCell ref="H116:J116"/>
    <mergeCell ref="K116:M117"/>
    <mergeCell ref="N116:P116"/>
    <mergeCell ref="W116:W117"/>
    <mergeCell ref="X116:X117"/>
    <mergeCell ref="Q116:Q117"/>
    <mergeCell ref="R116:R117"/>
    <mergeCell ref="S116:S117"/>
    <mergeCell ref="T116:T117"/>
    <mergeCell ref="U116:U117"/>
    <mergeCell ref="V116:V117"/>
    <mergeCell ref="A118:A119"/>
    <mergeCell ref="B118:D118"/>
    <mergeCell ref="E118:G118"/>
    <mergeCell ref="H118:J118"/>
    <mergeCell ref="K118:M118"/>
    <mergeCell ref="N118:P119"/>
    <mergeCell ref="R118:R119"/>
    <mergeCell ref="S118:S119"/>
    <mergeCell ref="T118:T119"/>
    <mergeCell ref="U118:U119"/>
    <mergeCell ref="Q118:Q119"/>
    <mergeCell ref="V118:V119"/>
    <mergeCell ref="W118:W119"/>
    <mergeCell ref="X118:X119"/>
    <mergeCell ref="X110:X111"/>
    <mergeCell ref="A112:A113"/>
    <mergeCell ref="B112:D112"/>
    <mergeCell ref="E112:G113"/>
    <mergeCell ref="H112:J112"/>
    <mergeCell ref="K112:M112"/>
    <mergeCell ref="N112:P112"/>
    <mergeCell ref="W112:W113"/>
    <mergeCell ref="X112:X113"/>
    <mergeCell ref="Q112:Q113"/>
    <mergeCell ref="R112:R113"/>
    <mergeCell ref="S112:S113"/>
    <mergeCell ref="T112:T113"/>
    <mergeCell ref="A114:A115"/>
    <mergeCell ref="B114:D114"/>
    <mergeCell ref="E114:G114"/>
    <mergeCell ref="H114:J115"/>
    <mergeCell ref="U112:U113"/>
    <mergeCell ref="V112:V113"/>
    <mergeCell ref="R114:R115"/>
    <mergeCell ref="S114:S115"/>
    <mergeCell ref="T114:T115"/>
    <mergeCell ref="U114:U115"/>
    <mergeCell ref="K114:M114"/>
    <mergeCell ref="N114:P114"/>
    <mergeCell ref="Q114:Q115"/>
    <mergeCell ref="V114:V115"/>
    <mergeCell ref="W114:W115"/>
    <mergeCell ref="X114:X115"/>
    <mergeCell ref="B109:D109"/>
    <mergeCell ref="E109:G109"/>
    <mergeCell ref="H109:J109"/>
    <mergeCell ref="K109:M109"/>
    <mergeCell ref="N109:P109"/>
    <mergeCell ref="T110:T111"/>
    <mergeCell ref="U110:U111"/>
    <mergeCell ref="V110:V111"/>
    <mergeCell ref="B110:D111"/>
    <mergeCell ref="E110:G110"/>
    <mergeCell ref="H110:J110"/>
    <mergeCell ref="R110:R111"/>
    <mergeCell ref="S110:S111"/>
    <mergeCell ref="K110:M110"/>
    <mergeCell ref="N110:P110"/>
    <mergeCell ref="Q110:Q111"/>
    <mergeCell ref="W110:W111"/>
    <mergeCell ref="A106:A107"/>
    <mergeCell ref="B106:D106"/>
    <mergeCell ref="E106:G106"/>
    <mergeCell ref="H106:J106"/>
    <mergeCell ref="K106:M106"/>
    <mergeCell ref="V106:V107"/>
    <mergeCell ref="W106:W107"/>
    <mergeCell ref="N106:P107"/>
    <mergeCell ref="A110:A111"/>
    <mergeCell ref="X106:X107"/>
    <mergeCell ref="Q106:Q107"/>
    <mergeCell ref="R106:R107"/>
    <mergeCell ref="S106:S107"/>
    <mergeCell ref="T106:T107"/>
    <mergeCell ref="U106:U107"/>
    <mergeCell ref="A102:A103"/>
    <mergeCell ref="B102:D102"/>
    <mergeCell ref="E102:G102"/>
    <mergeCell ref="H102:J103"/>
    <mergeCell ref="K102:M102"/>
    <mergeCell ref="N102:P102"/>
    <mergeCell ref="W102:W103"/>
    <mergeCell ref="X102:X103"/>
    <mergeCell ref="Q102:Q103"/>
    <mergeCell ref="R102:R103"/>
    <mergeCell ref="S102:S103"/>
    <mergeCell ref="T102:T103"/>
    <mergeCell ref="U102:U103"/>
    <mergeCell ref="V102:V103"/>
    <mergeCell ref="T104:T105"/>
    <mergeCell ref="U104:U105"/>
    <mergeCell ref="Q104:Q105"/>
    <mergeCell ref="V104:V105"/>
    <mergeCell ref="A104:A105"/>
    <mergeCell ref="B104:D104"/>
    <mergeCell ref="E104:G104"/>
    <mergeCell ref="H104:J104"/>
    <mergeCell ref="K104:M105"/>
    <mergeCell ref="N104:P104"/>
    <mergeCell ref="W104:W105"/>
    <mergeCell ref="X104:X105"/>
    <mergeCell ref="W98:W99"/>
    <mergeCell ref="X98:X99"/>
    <mergeCell ref="Q98:Q99"/>
    <mergeCell ref="R98:R99"/>
    <mergeCell ref="S98:S99"/>
    <mergeCell ref="T98:T99"/>
    <mergeCell ref="R104:R105"/>
    <mergeCell ref="S104:S105"/>
    <mergeCell ref="X100:X101"/>
    <mergeCell ref="A100:A101"/>
    <mergeCell ref="B100:D100"/>
    <mergeCell ref="E100:G101"/>
    <mergeCell ref="H100:J100"/>
    <mergeCell ref="U98:U99"/>
    <mergeCell ref="V98:V99"/>
    <mergeCell ref="R100:R101"/>
    <mergeCell ref="S100:S101"/>
    <mergeCell ref="T100:T101"/>
    <mergeCell ref="N34:P35"/>
    <mergeCell ref="K100:M100"/>
    <mergeCell ref="N100:P100"/>
    <mergeCell ref="Q100:Q101"/>
    <mergeCell ref="V100:V101"/>
    <mergeCell ref="W100:W101"/>
    <mergeCell ref="U100:U101"/>
    <mergeCell ref="N98:P98"/>
    <mergeCell ref="E97:G97"/>
    <mergeCell ref="H97:J97"/>
    <mergeCell ref="K97:M97"/>
    <mergeCell ref="Q10:Q11"/>
    <mergeCell ref="E10:G10"/>
    <mergeCell ref="K10:M10"/>
    <mergeCell ref="N97:P97"/>
    <mergeCell ref="N10:P11"/>
    <mergeCell ref="Q42:Q43"/>
    <mergeCell ref="K4:M4"/>
    <mergeCell ref="A98:A99"/>
    <mergeCell ref="B98:D99"/>
    <mergeCell ref="E98:G98"/>
    <mergeCell ref="H98:J98"/>
    <mergeCell ref="K98:M98"/>
    <mergeCell ref="S4:S5"/>
    <mergeCell ref="B97:D97"/>
    <mergeCell ref="K1:M1"/>
    <mergeCell ref="K2:M2"/>
    <mergeCell ref="H8:J8"/>
    <mergeCell ref="H10:J10"/>
    <mergeCell ref="H1:J1"/>
    <mergeCell ref="H2:J2"/>
    <mergeCell ref="H6:J7"/>
    <mergeCell ref="K8:M9"/>
    <mergeCell ref="Q4:Q5"/>
    <mergeCell ref="Q6:Q7"/>
    <mergeCell ref="Q8:Q9"/>
    <mergeCell ref="N1:P1"/>
    <mergeCell ref="N2:P2"/>
    <mergeCell ref="N8:P8"/>
    <mergeCell ref="B1:D1"/>
    <mergeCell ref="E1:G1"/>
    <mergeCell ref="S10:S11"/>
    <mergeCell ref="R8:R9"/>
    <mergeCell ref="S8:S9"/>
    <mergeCell ref="R2:R3"/>
    <mergeCell ref="S2:S3"/>
    <mergeCell ref="R6:R7"/>
    <mergeCell ref="S6:S7"/>
    <mergeCell ref="R4:R5"/>
    <mergeCell ref="A10:A11"/>
    <mergeCell ref="A2:A3"/>
    <mergeCell ref="A4:A5"/>
    <mergeCell ref="A6:A7"/>
    <mergeCell ref="A8:A9"/>
    <mergeCell ref="H4:J4"/>
    <mergeCell ref="B8:D8"/>
    <mergeCell ref="B4:D4"/>
    <mergeCell ref="B10:D10"/>
    <mergeCell ref="E8:G8"/>
    <mergeCell ref="B6:D6"/>
    <mergeCell ref="E2:G2"/>
    <mergeCell ref="E6:G6"/>
    <mergeCell ref="B2:D3"/>
    <mergeCell ref="E4:G5"/>
    <mergeCell ref="R10:R11"/>
    <mergeCell ref="N4:P4"/>
    <mergeCell ref="N6:P6"/>
    <mergeCell ref="K6:M6"/>
    <mergeCell ref="Q2:Q3"/>
    <mergeCell ref="X6:X7"/>
    <mergeCell ref="X8:X9"/>
    <mergeCell ref="V6:V7"/>
    <mergeCell ref="V8:V9"/>
    <mergeCell ref="V10:V11"/>
    <mergeCell ref="T6:T7"/>
    <mergeCell ref="T8:T9"/>
    <mergeCell ref="T10:T11"/>
    <mergeCell ref="U10:U11"/>
    <mergeCell ref="U8:U9"/>
    <mergeCell ref="U6:U7"/>
    <mergeCell ref="T2:T3"/>
    <mergeCell ref="T4:T5"/>
    <mergeCell ref="U32:U33"/>
    <mergeCell ref="V32:V33"/>
    <mergeCell ref="X10:X11"/>
    <mergeCell ref="W2:W3"/>
    <mergeCell ref="U2:U3"/>
    <mergeCell ref="V2:V3"/>
    <mergeCell ref="V4:V5"/>
    <mergeCell ref="N46:P47"/>
    <mergeCell ref="U46:U47"/>
    <mergeCell ref="W42:W43"/>
    <mergeCell ref="V46:V47"/>
    <mergeCell ref="W4:W5"/>
    <mergeCell ref="W6:W7"/>
    <mergeCell ref="W8:W9"/>
    <mergeCell ref="W10:W11"/>
    <mergeCell ref="U4:U5"/>
    <mergeCell ref="U44:U45"/>
    <mergeCell ref="Q44:Q45"/>
    <mergeCell ref="T44:T45"/>
    <mergeCell ref="W44:W45"/>
    <mergeCell ref="X2:X3"/>
    <mergeCell ref="X4:X5"/>
    <mergeCell ref="A46:A47"/>
    <mergeCell ref="B46:D46"/>
    <mergeCell ref="E46:G46"/>
    <mergeCell ref="H46:J46"/>
    <mergeCell ref="K46:M46"/>
    <mergeCell ref="W46:W47"/>
    <mergeCell ref="X46:X47"/>
    <mergeCell ref="Q46:Q47"/>
    <mergeCell ref="R46:R47"/>
    <mergeCell ref="S46:S47"/>
    <mergeCell ref="T46:T47"/>
    <mergeCell ref="K44:M45"/>
    <mergeCell ref="N44:P44"/>
    <mergeCell ref="W40:W41"/>
    <mergeCell ref="X40:X41"/>
    <mergeCell ref="A42:A43"/>
    <mergeCell ref="B42:D42"/>
    <mergeCell ref="E42:G42"/>
    <mergeCell ref="H42:J43"/>
    <mergeCell ref="K42:M42"/>
    <mergeCell ref="N42:P42"/>
    <mergeCell ref="A40:A41"/>
    <mergeCell ref="B40:D40"/>
    <mergeCell ref="E40:G41"/>
    <mergeCell ref="H40:J40"/>
    <mergeCell ref="A44:A45"/>
    <mergeCell ref="B44:D44"/>
    <mergeCell ref="E44:G44"/>
    <mergeCell ref="H44:J44"/>
    <mergeCell ref="K40:M40"/>
    <mergeCell ref="N40:P40"/>
    <mergeCell ref="Q40:Q41"/>
    <mergeCell ref="V40:V41"/>
    <mergeCell ref="R40:R41"/>
    <mergeCell ref="S40:S41"/>
    <mergeCell ref="T40:T41"/>
    <mergeCell ref="U40:U41"/>
    <mergeCell ref="X44:X45"/>
    <mergeCell ref="U42:U43"/>
    <mergeCell ref="V42:V43"/>
    <mergeCell ref="R44:R45"/>
    <mergeCell ref="S44:S45"/>
    <mergeCell ref="V44:V45"/>
    <mergeCell ref="R42:R43"/>
    <mergeCell ref="S42:S43"/>
    <mergeCell ref="T42:T43"/>
    <mergeCell ref="X42:X43"/>
    <mergeCell ref="A38:A39"/>
    <mergeCell ref="B38:D39"/>
    <mergeCell ref="E38:G38"/>
    <mergeCell ref="H38:J38"/>
    <mergeCell ref="K38:M38"/>
    <mergeCell ref="N38:P38"/>
    <mergeCell ref="B37:D37"/>
    <mergeCell ref="E37:G37"/>
    <mergeCell ref="H37:J37"/>
    <mergeCell ref="K37:M37"/>
    <mergeCell ref="N37:P37"/>
    <mergeCell ref="W38:W39"/>
    <mergeCell ref="S38:S39"/>
    <mergeCell ref="T38:T39"/>
    <mergeCell ref="U38:U39"/>
    <mergeCell ref="V38:V39"/>
    <mergeCell ref="X38:X39"/>
    <mergeCell ref="Q38:Q39"/>
    <mergeCell ref="R38:R39"/>
    <mergeCell ref="A32:A33"/>
    <mergeCell ref="B32:D32"/>
    <mergeCell ref="E32:G32"/>
    <mergeCell ref="H32:J32"/>
    <mergeCell ref="K32:M33"/>
    <mergeCell ref="N32:P32"/>
    <mergeCell ref="W32:W33"/>
    <mergeCell ref="X32:X33"/>
    <mergeCell ref="Q32:Q33"/>
    <mergeCell ref="R32:R33"/>
    <mergeCell ref="S32:S33"/>
    <mergeCell ref="T32:T33"/>
    <mergeCell ref="A34:A35"/>
    <mergeCell ref="B34:D34"/>
    <mergeCell ref="E34:G34"/>
    <mergeCell ref="H34:J34"/>
    <mergeCell ref="K34:M34"/>
    <mergeCell ref="R34:R35"/>
    <mergeCell ref="S34:S35"/>
    <mergeCell ref="T34:T35"/>
    <mergeCell ref="U34:U35"/>
    <mergeCell ref="Q34:Q35"/>
    <mergeCell ref="V34:V35"/>
    <mergeCell ref="W34:W35"/>
    <mergeCell ref="X34:X35"/>
    <mergeCell ref="X26:X27"/>
    <mergeCell ref="A28:A29"/>
    <mergeCell ref="B28:D28"/>
    <mergeCell ref="E28:G29"/>
    <mergeCell ref="H28:J28"/>
    <mergeCell ref="K28:M28"/>
    <mergeCell ref="N28:P28"/>
    <mergeCell ref="W28:W29"/>
    <mergeCell ref="X28:X29"/>
    <mergeCell ref="Q28:Q29"/>
    <mergeCell ref="R28:R29"/>
    <mergeCell ref="S28:S29"/>
    <mergeCell ref="T28:T29"/>
    <mergeCell ref="A30:A31"/>
    <mergeCell ref="B30:D30"/>
    <mergeCell ref="E30:G30"/>
    <mergeCell ref="H30:J31"/>
    <mergeCell ref="U28:U29"/>
    <mergeCell ref="V28:V29"/>
    <mergeCell ref="R30:R31"/>
    <mergeCell ref="S30:S31"/>
    <mergeCell ref="T30:T31"/>
    <mergeCell ref="U30:U31"/>
    <mergeCell ref="K30:M30"/>
    <mergeCell ref="N30:P30"/>
    <mergeCell ref="Q30:Q31"/>
    <mergeCell ref="V30:V31"/>
    <mergeCell ref="W30:W31"/>
    <mergeCell ref="X30:X31"/>
    <mergeCell ref="B25:D25"/>
    <mergeCell ref="E25:G25"/>
    <mergeCell ref="H25:J25"/>
    <mergeCell ref="K25:M25"/>
    <mergeCell ref="N25:P25"/>
    <mergeCell ref="T26:T27"/>
    <mergeCell ref="U26:U27"/>
    <mergeCell ref="V26:V27"/>
    <mergeCell ref="B26:D27"/>
    <mergeCell ref="E26:G26"/>
    <mergeCell ref="H26:J26"/>
    <mergeCell ref="R26:R27"/>
    <mergeCell ref="S26:S27"/>
    <mergeCell ref="K26:M26"/>
    <mergeCell ref="N26:P26"/>
    <mergeCell ref="Q26:Q27"/>
    <mergeCell ref="W26:W27"/>
    <mergeCell ref="A22:A23"/>
    <mergeCell ref="B22:D22"/>
    <mergeCell ref="E22:G22"/>
    <mergeCell ref="H22:J22"/>
    <mergeCell ref="K22:M22"/>
    <mergeCell ref="V22:V23"/>
    <mergeCell ref="W22:W23"/>
    <mergeCell ref="N22:P23"/>
    <mergeCell ref="A26:A27"/>
    <mergeCell ref="X22:X23"/>
    <mergeCell ref="Q22:Q23"/>
    <mergeCell ref="R22:R23"/>
    <mergeCell ref="S22:S23"/>
    <mergeCell ref="T22:T23"/>
    <mergeCell ref="U22:U23"/>
    <mergeCell ref="A18:A19"/>
    <mergeCell ref="B18:D18"/>
    <mergeCell ref="E18:G18"/>
    <mergeCell ref="H18:J19"/>
    <mergeCell ref="K18:M18"/>
    <mergeCell ref="N18:P18"/>
    <mergeCell ref="X18:X19"/>
    <mergeCell ref="Q18:Q19"/>
    <mergeCell ref="R18:R19"/>
    <mergeCell ref="S18:S19"/>
    <mergeCell ref="T18:T19"/>
    <mergeCell ref="U18:U19"/>
    <mergeCell ref="V18:V19"/>
    <mergeCell ref="Q20:Q21"/>
    <mergeCell ref="V20:V21"/>
    <mergeCell ref="A20:A21"/>
    <mergeCell ref="B20:D20"/>
    <mergeCell ref="E20:G20"/>
    <mergeCell ref="H20:J20"/>
    <mergeCell ref="K20:M21"/>
    <mergeCell ref="N20:P20"/>
    <mergeCell ref="X20:X21"/>
    <mergeCell ref="A16:A17"/>
    <mergeCell ref="B16:D16"/>
    <mergeCell ref="E16:G17"/>
    <mergeCell ref="H16:J16"/>
    <mergeCell ref="K16:M16"/>
    <mergeCell ref="N16:P16"/>
    <mergeCell ref="Q16:Q17"/>
    <mergeCell ref="W16:W17"/>
    <mergeCell ref="R20:R21"/>
    <mergeCell ref="R16:R17"/>
    <mergeCell ref="S16:S17"/>
    <mergeCell ref="T16:T17"/>
    <mergeCell ref="U16:U17"/>
    <mergeCell ref="V16:V17"/>
    <mergeCell ref="W20:W21"/>
    <mergeCell ref="S20:S21"/>
    <mergeCell ref="T20:T21"/>
    <mergeCell ref="U20:U21"/>
    <mergeCell ref="W18:W19"/>
    <mergeCell ref="X16:X17"/>
    <mergeCell ref="N13:P13"/>
    <mergeCell ref="A14:A15"/>
    <mergeCell ref="B14:D15"/>
    <mergeCell ref="E14:G14"/>
    <mergeCell ref="H14:J14"/>
    <mergeCell ref="K14:M14"/>
    <mergeCell ref="N14:P14"/>
    <mergeCell ref="B13:D13"/>
    <mergeCell ref="W14:W15"/>
    <mergeCell ref="X14:X15"/>
    <mergeCell ref="Q14:Q15"/>
    <mergeCell ref="R14:R15"/>
    <mergeCell ref="S14:S15"/>
    <mergeCell ref="T14:T15"/>
    <mergeCell ref="E13:G13"/>
    <mergeCell ref="H13:J13"/>
    <mergeCell ref="K13:M13"/>
    <mergeCell ref="U14:U15"/>
    <mergeCell ref="V14:V15"/>
    <mergeCell ref="W50:W51"/>
    <mergeCell ref="X50:X51"/>
    <mergeCell ref="A52:A53"/>
    <mergeCell ref="B52:D52"/>
    <mergeCell ref="E52:G53"/>
    <mergeCell ref="H52:J52"/>
    <mergeCell ref="K52:M52"/>
    <mergeCell ref="N52:P52"/>
    <mergeCell ref="Q52:Q53"/>
    <mergeCell ref="Q50:Q51"/>
    <mergeCell ref="R50:R51"/>
    <mergeCell ref="S50:S51"/>
    <mergeCell ref="T50:T51"/>
    <mergeCell ref="U50:U51"/>
    <mergeCell ref="V50:V51"/>
    <mergeCell ref="N49:P49"/>
    <mergeCell ref="A50:A51"/>
    <mergeCell ref="B50:D51"/>
    <mergeCell ref="E50:G50"/>
    <mergeCell ref="H50:J50"/>
    <mergeCell ref="K50:M50"/>
    <mergeCell ref="N50:P50"/>
    <mergeCell ref="B49:D49"/>
    <mergeCell ref="E49:G49"/>
    <mergeCell ref="H49:J49"/>
    <mergeCell ref="K49:M49"/>
    <mergeCell ref="S54:S55"/>
    <mergeCell ref="T54:T55"/>
    <mergeCell ref="N54:P54"/>
    <mergeCell ref="Q54:Q55"/>
    <mergeCell ref="R54:R55"/>
    <mergeCell ref="R52:R53"/>
    <mergeCell ref="X54:X55"/>
    <mergeCell ref="X52:X53"/>
    <mergeCell ref="A54:A55"/>
    <mergeCell ref="B54:D54"/>
    <mergeCell ref="E54:G54"/>
    <mergeCell ref="H54:J55"/>
    <mergeCell ref="K54:M54"/>
    <mergeCell ref="S52:S53"/>
    <mergeCell ref="T52:T53"/>
    <mergeCell ref="U52:U53"/>
    <mergeCell ref="V52:V53"/>
    <mergeCell ref="W52:W53"/>
    <mergeCell ref="V56:V57"/>
    <mergeCell ref="W56:W57"/>
    <mergeCell ref="T56:T57"/>
    <mergeCell ref="U56:U57"/>
    <mergeCell ref="U54:U55"/>
    <mergeCell ref="V54:V55"/>
    <mergeCell ref="W54:W55"/>
    <mergeCell ref="X56:X57"/>
    <mergeCell ref="A58:A59"/>
    <mergeCell ref="B58:D58"/>
    <mergeCell ref="E58:G58"/>
    <mergeCell ref="H58:J58"/>
    <mergeCell ref="K58:M58"/>
    <mergeCell ref="N58:P59"/>
    <mergeCell ref="Q56:Q57"/>
    <mergeCell ref="R56:R57"/>
    <mergeCell ref="S56:S57"/>
    <mergeCell ref="A56:A57"/>
    <mergeCell ref="B56:D56"/>
    <mergeCell ref="E56:G56"/>
    <mergeCell ref="H56:J56"/>
    <mergeCell ref="K56:M57"/>
    <mergeCell ref="N56:P56"/>
    <mergeCell ref="X58:X59"/>
    <mergeCell ref="Q58:Q59"/>
    <mergeCell ref="R58:R59"/>
    <mergeCell ref="S58:S59"/>
    <mergeCell ref="T58:T59"/>
    <mergeCell ref="U58:U59"/>
    <mergeCell ref="V58:V59"/>
    <mergeCell ref="T64:T65"/>
    <mergeCell ref="U64:U65"/>
    <mergeCell ref="V64:V65"/>
    <mergeCell ref="W58:W59"/>
    <mergeCell ref="W62:W63"/>
    <mergeCell ref="U62:U63"/>
    <mergeCell ref="Q64:Q65"/>
    <mergeCell ref="R64:R65"/>
    <mergeCell ref="B61:D61"/>
    <mergeCell ref="E61:G61"/>
    <mergeCell ref="H61:J61"/>
    <mergeCell ref="K61:M61"/>
    <mergeCell ref="N61:P61"/>
    <mergeCell ref="R62:R63"/>
    <mergeCell ref="A66:A67"/>
    <mergeCell ref="B66:D66"/>
    <mergeCell ref="E66:G66"/>
    <mergeCell ref="H66:J67"/>
    <mergeCell ref="K66:M66"/>
    <mergeCell ref="N66:P66"/>
    <mergeCell ref="X62:X63"/>
    <mergeCell ref="A64:A65"/>
    <mergeCell ref="B64:D64"/>
    <mergeCell ref="E64:G65"/>
    <mergeCell ref="H64:J64"/>
    <mergeCell ref="K64:M64"/>
    <mergeCell ref="N64:P64"/>
    <mergeCell ref="Q62:Q63"/>
    <mergeCell ref="X64:X65"/>
    <mergeCell ref="T62:T63"/>
    <mergeCell ref="S68:S69"/>
    <mergeCell ref="T68:T69"/>
    <mergeCell ref="U68:U69"/>
    <mergeCell ref="V62:V63"/>
    <mergeCell ref="V68:V69"/>
    <mergeCell ref="W68:W69"/>
    <mergeCell ref="W66:W67"/>
    <mergeCell ref="S62:S63"/>
    <mergeCell ref="W64:W65"/>
    <mergeCell ref="S64:S65"/>
    <mergeCell ref="X68:X69"/>
    <mergeCell ref="X66:X67"/>
    <mergeCell ref="A68:A69"/>
    <mergeCell ref="B68:D68"/>
    <mergeCell ref="E68:G68"/>
    <mergeCell ref="H68:J68"/>
    <mergeCell ref="K68:M69"/>
    <mergeCell ref="N68:P68"/>
    <mergeCell ref="Q68:Q69"/>
    <mergeCell ref="R68:R69"/>
    <mergeCell ref="R66:R67"/>
    <mergeCell ref="S66:S67"/>
    <mergeCell ref="T66:T67"/>
    <mergeCell ref="U66:U67"/>
    <mergeCell ref="Q66:Q67"/>
    <mergeCell ref="V66:V67"/>
    <mergeCell ref="A62:A63"/>
    <mergeCell ref="B62:D63"/>
    <mergeCell ref="E62:G62"/>
    <mergeCell ref="H62:J62"/>
    <mergeCell ref="K62:M62"/>
    <mergeCell ref="N62:P62"/>
    <mergeCell ref="V70:V71"/>
    <mergeCell ref="W70:W71"/>
    <mergeCell ref="X70:X71"/>
    <mergeCell ref="Q70:Q71"/>
    <mergeCell ref="R70:R71"/>
    <mergeCell ref="S70:S71"/>
    <mergeCell ref="T70:T71"/>
    <mergeCell ref="U70:U71"/>
    <mergeCell ref="A70:A71"/>
    <mergeCell ref="B70:D70"/>
    <mergeCell ref="E70:G70"/>
    <mergeCell ref="H70:J70"/>
    <mergeCell ref="K70:M70"/>
    <mergeCell ref="N70:P71"/>
    <mergeCell ref="V74:V75"/>
    <mergeCell ref="W74:W75"/>
    <mergeCell ref="X74:X75"/>
    <mergeCell ref="H76:J76"/>
    <mergeCell ref="K76:M76"/>
    <mergeCell ref="N76:P76"/>
    <mergeCell ref="R74:R75"/>
    <mergeCell ref="W76:W77"/>
    <mergeCell ref="X76:X77"/>
    <mergeCell ref="Q76:Q77"/>
    <mergeCell ref="N73:P73"/>
    <mergeCell ref="S74:S75"/>
    <mergeCell ref="T74:T75"/>
    <mergeCell ref="U74:U75"/>
    <mergeCell ref="B73:D73"/>
    <mergeCell ref="E73:G73"/>
    <mergeCell ref="H73:J73"/>
    <mergeCell ref="K73:M73"/>
    <mergeCell ref="Q74:Q75"/>
    <mergeCell ref="A74:A75"/>
    <mergeCell ref="B74:D75"/>
    <mergeCell ref="E74:G74"/>
    <mergeCell ref="H74:J74"/>
    <mergeCell ref="K74:M74"/>
    <mergeCell ref="N74:P74"/>
    <mergeCell ref="W78:W79"/>
    <mergeCell ref="X78:X79"/>
    <mergeCell ref="A80:A81"/>
    <mergeCell ref="B80:D80"/>
    <mergeCell ref="E80:G80"/>
    <mergeCell ref="H80:J80"/>
    <mergeCell ref="K80:M81"/>
    <mergeCell ref="N80:P80"/>
    <mergeCell ref="Q80:Q81"/>
    <mergeCell ref="Q78:Q79"/>
    <mergeCell ref="R78:R79"/>
    <mergeCell ref="S78:S79"/>
    <mergeCell ref="T78:T79"/>
    <mergeCell ref="U78:U79"/>
    <mergeCell ref="V78:V79"/>
    <mergeCell ref="V76:V77"/>
    <mergeCell ref="R76:R77"/>
    <mergeCell ref="S76:S77"/>
    <mergeCell ref="T76:T77"/>
    <mergeCell ref="U76:U77"/>
    <mergeCell ref="A78:A79"/>
    <mergeCell ref="B78:D78"/>
    <mergeCell ref="E78:G78"/>
    <mergeCell ref="H78:J79"/>
    <mergeCell ref="K78:M78"/>
    <mergeCell ref="N78:P78"/>
    <mergeCell ref="A76:A77"/>
    <mergeCell ref="B76:D76"/>
    <mergeCell ref="E76:G77"/>
    <mergeCell ref="S82:S83"/>
    <mergeCell ref="T82:T83"/>
    <mergeCell ref="U82:U83"/>
    <mergeCell ref="Q82:Q83"/>
    <mergeCell ref="R82:R83"/>
    <mergeCell ref="R80:R81"/>
    <mergeCell ref="S80:S81"/>
    <mergeCell ref="X82:X83"/>
    <mergeCell ref="X80:X81"/>
    <mergeCell ref="A82:A83"/>
    <mergeCell ref="B82:D82"/>
    <mergeCell ref="E82:G82"/>
    <mergeCell ref="H82:J82"/>
    <mergeCell ref="K82:M82"/>
    <mergeCell ref="N82:P83"/>
    <mergeCell ref="T80:T81"/>
    <mergeCell ref="U80:U81"/>
    <mergeCell ref="V80:V81"/>
    <mergeCell ref="W80:W81"/>
    <mergeCell ref="B85:D85"/>
    <mergeCell ref="E85:G85"/>
    <mergeCell ref="H85:J85"/>
    <mergeCell ref="K85:M85"/>
    <mergeCell ref="N85:P85"/>
    <mergeCell ref="V82:V83"/>
    <mergeCell ref="W82:W83"/>
    <mergeCell ref="V86:V87"/>
    <mergeCell ref="W86:W87"/>
    <mergeCell ref="X86:X87"/>
    <mergeCell ref="A88:A89"/>
    <mergeCell ref="B88:D88"/>
    <mergeCell ref="E88:G89"/>
    <mergeCell ref="H88:J88"/>
    <mergeCell ref="K88:M88"/>
    <mergeCell ref="N88:P88"/>
    <mergeCell ref="Q86:Q87"/>
    <mergeCell ref="R86:R87"/>
    <mergeCell ref="S86:S87"/>
    <mergeCell ref="T86:T87"/>
    <mergeCell ref="U86:U87"/>
    <mergeCell ref="A86:A87"/>
    <mergeCell ref="B86:D87"/>
    <mergeCell ref="E86:G86"/>
    <mergeCell ref="H86:J86"/>
    <mergeCell ref="K86:M86"/>
    <mergeCell ref="N86:P86"/>
    <mergeCell ref="A92:A93"/>
    <mergeCell ref="B92:D92"/>
    <mergeCell ref="E92:G92"/>
    <mergeCell ref="H92:J92"/>
    <mergeCell ref="K92:M93"/>
    <mergeCell ref="N92:P92"/>
    <mergeCell ref="R92:R93"/>
    <mergeCell ref="R90:R91"/>
    <mergeCell ref="S90:S91"/>
    <mergeCell ref="T90:T91"/>
    <mergeCell ref="U90:U91"/>
    <mergeCell ref="Q90:Q91"/>
    <mergeCell ref="W88:W89"/>
    <mergeCell ref="X88:X89"/>
    <mergeCell ref="A90:A91"/>
    <mergeCell ref="B90:D90"/>
    <mergeCell ref="E90:G90"/>
    <mergeCell ref="H90:J91"/>
    <mergeCell ref="K90:M90"/>
    <mergeCell ref="N90:P90"/>
    <mergeCell ref="Q88:Q89"/>
    <mergeCell ref="R88:R89"/>
    <mergeCell ref="S88:S89"/>
    <mergeCell ref="T88:T89"/>
    <mergeCell ref="U88:U89"/>
    <mergeCell ref="V88:V89"/>
    <mergeCell ref="X90:X91"/>
    <mergeCell ref="Q94:Q95"/>
    <mergeCell ref="R94:R95"/>
    <mergeCell ref="S94:S95"/>
    <mergeCell ref="T94:T95"/>
    <mergeCell ref="U94:U95"/>
    <mergeCell ref="X92:X93"/>
    <mergeCell ref="V90:V91"/>
    <mergeCell ref="W90:W91"/>
    <mergeCell ref="Q92:Q93"/>
    <mergeCell ref="A94:A95"/>
    <mergeCell ref="B94:D94"/>
    <mergeCell ref="E94:G94"/>
    <mergeCell ref="H94:J94"/>
    <mergeCell ref="K94:M94"/>
    <mergeCell ref="N94:P95"/>
    <mergeCell ref="Z18:Z19"/>
    <mergeCell ref="Z20:Z21"/>
    <mergeCell ref="Z22:Z23"/>
    <mergeCell ref="Z26:Z27"/>
    <mergeCell ref="Z28:Z29"/>
    <mergeCell ref="Z2:Z3"/>
    <mergeCell ref="Z4:Z5"/>
    <mergeCell ref="Z6:Z7"/>
    <mergeCell ref="Z8:Z9"/>
    <mergeCell ref="Z10:Z11"/>
    <mergeCell ref="Z14:Z15"/>
    <mergeCell ref="Z16:Z17"/>
    <mergeCell ref="V94:V95"/>
    <mergeCell ref="W94:W95"/>
    <mergeCell ref="X94:X95"/>
    <mergeCell ref="S92:S93"/>
    <mergeCell ref="T92:T93"/>
    <mergeCell ref="U92:U93"/>
    <mergeCell ref="V92:V93"/>
    <mergeCell ref="W92:W93"/>
    <mergeCell ref="Z54:Z55"/>
    <mergeCell ref="Z56:Z57"/>
    <mergeCell ref="Z58:Z59"/>
    <mergeCell ref="Z62:Z63"/>
    <mergeCell ref="Z64:Z65"/>
    <mergeCell ref="Z42:Z43"/>
    <mergeCell ref="Z44:Z45"/>
    <mergeCell ref="Z46:Z47"/>
    <mergeCell ref="Z50:Z51"/>
    <mergeCell ref="Z52:Z53"/>
    <mergeCell ref="Z30:Z31"/>
    <mergeCell ref="Z32:Z33"/>
    <mergeCell ref="Z34:Z35"/>
    <mergeCell ref="Z38:Z39"/>
    <mergeCell ref="Z40:Z41"/>
    <mergeCell ref="Z90:Z91"/>
    <mergeCell ref="Z66:Z67"/>
    <mergeCell ref="Z68:Z69"/>
    <mergeCell ref="Z70:Z71"/>
    <mergeCell ref="Z74:Z75"/>
    <mergeCell ref="Z92:Z93"/>
    <mergeCell ref="Z94:Z95"/>
    <mergeCell ref="Z98:Z99"/>
    <mergeCell ref="Z100:Z101"/>
    <mergeCell ref="Z78:Z79"/>
    <mergeCell ref="Z80:Z81"/>
    <mergeCell ref="Z82:Z83"/>
    <mergeCell ref="Z86:Z87"/>
    <mergeCell ref="Z88:Z89"/>
    <mergeCell ref="Z76:Z77"/>
    <mergeCell ref="Z146:Z147"/>
    <mergeCell ref="Z148:Z149"/>
    <mergeCell ref="Z126:Z127"/>
    <mergeCell ref="Z128:Z129"/>
    <mergeCell ref="Z130:Z131"/>
    <mergeCell ref="Z134:Z135"/>
    <mergeCell ref="Z136:Z137"/>
    <mergeCell ref="Z114:Z115"/>
    <mergeCell ref="Z116:Z117"/>
    <mergeCell ref="Z118:Z119"/>
    <mergeCell ref="Z122:Z123"/>
    <mergeCell ref="Z124:Z125"/>
    <mergeCell ref="Z102:Z103"/>
    <mergeCell ref="Z104:Z105"/>
    <mergeCell ref="Z106:Z107"/>
    <mergeCell ref="Z110:Z111"/>
    <mergeCell ref="Z112:Z113"/>
    <mergeCell ref="Z186:Z187"/>
    <mergeCell ref="Z188:Z189"/>
    <mergeCell ref="Z190:Z191"/>
    <mergeCell ref="Z192:Z193"/>
    <mergeCell ref="AA2:AA3"/>
    <mergeCell ref="AA4:AA5"/>
    <mergeCell ref="AA6:AA7"/>
    <mergeCell ref="AA8:AA9"/>
    <mergeCell ref="AA10:AA11"/>
    <mergeCell ref="Z174:Z175"/>
    <mergeCell ref="Z176:Z177"/>
    <mergeCell ref="Z178:Z179"/>
    <mergeCell ref="Z182:Z183"/>
    <mergeCell ref="Z184:Z185"/>
    <mergeCell ref="Z162:Z163"/>
    <mergeCell ref="Z164:Z165"/>
    <mergeCell ref="Z166:Z167"/>
    <mergeCell ref="Z170:Z171"/>
    <mergeCell ref="Z172:Z173"/>
    <mergeCell ref="Z150:Z151"/>
    <mergeCell ref="Z152:Z153"/>
    <mergeCell ref="Z154:Z155"/>
    <mergeCell ref="Z158:Z159"/>
    <mergeCell ref="Z160:Z161"/>
    <mergeCell ref="Z138:Z139"/>
    <mergeCell ref="Z140:Z141"/>
    <mergeCell ref="Z142:Z143"/>
    <mergeCell ref="AA38:AA39"/>
    <mergeCell ref="AA40:AA41"/>
    <mergeCell ref="AA42:AA43"/>
    <mergeCell ref="AA44:AA45"/>
    <mergeCell ref="AA46:AA47"/>
    <mergeCell ref="AA86:AA87"/>
    <mergeCell ref="AA74:AA75"/>
    <mergeCell ref="AA76:AA77"/>
    <mergeCell ref="AA78:AA79"/>
    <mergeCell ref="AA80:AA81"/>
    <mergeCell ref="AA88:AA89"/>
    <mergeCell ref="AA90:AA91"/>
    <mergeCell ref="AA92:AA93"/>
    <mergeCell ref="AA94:AA95"/>
    <mergeCell ref="AA146:AA147"/>
    <mergeCell ref="AA148:AA149"/>
    <mergeCell ref="AA124:AA125"/>
    <mergeCell ref="AA126:AA127"/>
    <mergeCell ref="AA128:AA129"/>
    <mergeCell ref="AA130:AA131"/>
    <mergeCell ref="AA26:AA27"/>
    <mergeCell ref="AA28:AA29"/>
    <mergeCell ref="AA30:AA31"/>
    <mergeCell ref="AA32:AA33"/>
    <mergeCell ref="AA34:AA35"/>
    <mergeCell ref="AA14:AA15"/>
    <mergeCell ref="AA16:AA17"/>
    <mergeCell ref="AA18:AA19"/>
    <mergeCell ref="AA20:AA21"/>
    <mergeCell ref="AA22:AA23"/>
    <mergeCell ref="AA82:AA83"/>
    <mergeCell ref="AA62:AA63"/>
    <mergeCell ref="AA64:AA65"/>
    <mergeCell ref="AA66:AA67"/>
    <mergeCell ref="AA68:AA69"/>
    <mergeCell ref="AA70:AA71"/>
    <mergeCell ref="AA50:AA51"/>
    <mergeCell ref="AA52:AA53"/>
    <mergeCell ref="AA54:AA55"/>
    <mergeCell ref="AA56:AA57"/>
    <mergeCell ref="AA58:AA59"/>
    <mergeCell ref="AA122:AA123"/>
    <mergeCell ref="AA98:AA99"/>
    <mergeCell ref="AA100:AA101"/>
    <mergeCell ref="AA102:AA103"/>
    <mergeCell ref="AA104:AA105"/>
    <mergeCell ref="AA182:AA183"/>
    <mergeCell ref="AA184:AA185"/>
    <mergeCell ref="AA186:AA187"/>
    <mergeCell ref="AA188:AA189"/>
    <mergeCell ref="AA110:AA111"/>
    <mergeCell ref="AA112:AA113"/>
    <mergeCell ref="AA114:AA115"/>
    <mergeCell ref="AA116:AA117"/>
    <mergeCell ref="AA118:AA119"/>
    <mergeCell ref="AA162:AA163"/>
    <mergeCell ref="AA106:AA107"/>
    <mergeCell ref="AA190:AA191"/>
    <mergeCell ref="AA192:AA193"/>
    <mergeCell ref="AA170:AA171"/>
    <mergeCell ref="AA172:AA173"/>
    <mergeCell ref="AA174:AA175"/>
    <mergeCell ref="AA176:AA177"/>
    <mergeCell ref="AA178:AA179"/>
    <mergeCell ref="AA158:AA159"/>
    <mergeCell ref="AA160:AA161"/>
    <mergeCell ref="AA164:AA165"/>
    <mergeCell ref="AA166:AA167"/>
    <mergeCell ref="AA150:AA151"/>
    <mergeCell ref="AA152:AA153"/>
    <mergeCell ref="AA154:AA155"/>
    <mergeCell ref="AA134:AA135"/>
    <mergeCell ref="AA136:AA137"/>
    <mergeCell ref="AA138:AA139"/>
    <mergeCell ref="AA140:AA141"/>
    <mergeCell ref="AA142:AA143"/>
  </mergeCells>
  <printOptions horizontalCentered="1" verticalCentered="1"/>
  <pageMargins left="0" right="0" top="0.5905511811023623" bottom="0" header="0.31496062992125984" footer="0.5118110236220472"/>
  <pageSetup fitToHeight="1" fitToWidth="1" horizontalDpi="300" verticalDpi="300" orientation="portrait" paperSize="9" r:id="rId1"/>
  <headerFooter alignWithMargins="0">
    <oddHeader>&amp;C第37回大分県スポーツ少年団サッカー交流大会・予選結果</oddHead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B1:BX36"/>
  <sheetViews>
    <sheetView tabSelected="1" view="pageBreakPreview" zoomScale="85" zoomScaleNormal="85" zoomScaleSheetLayoutView="85" zoomScalePageLayoutView="0" workbookViewId="0" topLeftCell="A1">
      <selection activeCell="A1" sqref="A1"/>
    </sheetView>
  </sheetViews>
  <sheetFormatPr defaultColWidth="2.125" defaultRowHeight="13.5" customHeight="1"/>
  <cols>
    <col min="1" max="5" width="2.125" style="304" customWidth="1"/>
    <col min="6" max="14" width="2.625" style="304" bestFit="1" customWidth="1"/>
    <col min="15" max="15" width="2.75390625" style="304" bestFit="1" customWidth="1"/>
    <col min="16" max="35" width="2.625" style="304" bestFit="1" customWidth="1"/>
    <col min="36" max="37" width="2.125" style="304" customWidth="1"/>
    <col min="38" max="67" width="2.625" style="304" bestFit="1" customWidth="1"/>
    <col min="68" max="16384" width="2.125" style="304" customWidth="1"/>
  </cols>
  <sheetData>
    <row r="1" spans="3:68" s="346" customFormat="1" ht="42">
      <c r="C1" s="749" t="s">
        <v>465</v>
      </c>
      <c r="D1" s="749"/>
      <c r="E1" s="749"/>
      <c r="F1" s="749"/>
      <c r="G1" s="749"/>
      <c r="H1" s="749"/>
      <c r="I1" s="749"/>
      <c r="J1" s="749"/>
      <c r="K1" s="749"/>
      <c r="L1" s="749"/>
      <c r="M1" s="749"/>
      <c r="N1" s="749"/>
      <c r="O1" s="749"/>
      <c r="P1" s="749"/>
      <c r="Q1" s="749"/>
      <c r="R1" s="749"/>
      <c r="S1" s="749"/>
      <c r="T1" s="749"/>
      <c r="U1" s="749"/>
      <c r="V1" s="749"/>
      <c r="W1" s="749"/>
      <c r="X1" s="749"/>
      <c r="Y1" s="749"/>
      <c r="Z1" s="749"/>
      <c r="AA1" s="749"/>
      <c r="AB1" s="749"/>
      <c r="AC1" s="749"/>
      <c r="AD1" s="749"/>
      <c r="AE1" s="749"/>
      <c r="AF1" s="749"/>
      <c r="AG1" s="749"/>
      <c r="AH1" s="749"/>
      <c r="AI1" s="749"/>
      <c r="AJ1" s="749"/>
      <c r="AK1" s="749"/>
      <c r="AL1" s="749"/>
      <c r="AM1" s="749"/>
      <c r="AN1" s="749"/>
      <c r="AO1" s="749"/>
      <c r="AP1" s="749"/>
      <c r="AQ1" s="749"/>
      <c r="AR1" s="749"/>
      <c r="AS1" s="749"/>
      <c r="AT1" s="749"/>
      <c r="AU1" s="749"/>
      <c r="AV1" s="749"/>
      <c r="AW1" s="749"/>
      <c r="AX1" s="749"/>
      <c r="AY1" s="749"/>
      <c r="AZ1" s="749"/>
      <c r="BA1" s="749"/>
      <c r="BB1" s="749"/>
      <c r="BC1" s="749"/>
      <c r="BD1" s="749"/>
      <c r="BE1" s="749"/>
      <c r="BF1" s="749"/>
      <c r="BG1" s="749"/>
      <c r="BH1" s="749"/>
      <c r="BI1" s="749"/>
      <c r="BJ1" s="749"/>
      <c r="BK1" s="749"/>
      <c r="BL1" s="749"/>
      <c r="BM1" s="749"/>
      <c r="BN1" s="749"/>
      <c r="BO1" s="749"/>
      <c r="BP1" s="749"/>
    </row>
    <row r="2" spans="3:68" s="346" customFormat="1" ht="13.5" customHeight="1">
      <c r="C2" s="347"/>
      <c r="D2" s="347"/>
      <c r="E2" s="347"/>
      <c r="F2" s="345" t="s">
        <v>464</v>
      </c>
      <c r="G2" s="348"/>
      <c r="H2" s="348"/>
      <c r="I2" s="348"/>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row>
    <row r="3" spans="3:68" s="346" customFormat="1" ht="13.5" customHeight="1">
      <c r="C3" s="347"/>
      <c r="D3" s="347"/>
      <c r="E3" s="347"/>
      <c r="F3" s="345" t="s">
        <v>463</v>
      </c>
      <c r="G3" s="348"/>
      <c r="H3" s="348"/>
      <c r="I3" s="348"/>
      <c r="J3" s="348"/>
      <c r="K3" s="348"/>
      <c r="L3" s="348"/>
      <c r="M3" s="348"/>
      <c r="N3" s="348"/>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35" t="s">
        <v>462</v>
      </c>
      <c r="AS3" s="474" t="s">
        <v>562</v>
      </c>
      <c r="AT3" s="475"/>
      <c r="AU3" s="476"/>
      <c r="AV3" s="476"/>
      <c r="AW3" s="347"/>
      <c r="AX3" s="347"/>
      <c r="AY3" s="347"/>
      <c r="AZ3" s="347"/>
      <c r="BA3" s="347"/>
      <c r="BB3" s="347"/>
      <c r="BC3" s="347"/>
      <c r="BD3" s="347"/>
      <c r="BE3" s="347"/>
      <c r="BF3" s="304"/>
      <c r="BG3" s="304"/>
      <c r="BI3" s="335" t="s">
        <v>461</v>
      </c>
      <c r="BJ3" s="474" t="s">
        <v>315</v>
      </c>
      <c r="BK3" s="478"/>
      <c r="BL3" s="347"/>
      <c r="BM3" s="347"/>
      <c r="BN3" s="347"/>
      <c r="BO3" s="347"/>
      <c r="BP3" s="347"/>
    </row>
    <row r="4" spans="3:68" s="346" customFormat="1" ht="13.5" customHeight="1">
      <c r="C4" s="347"/>
      <c r="D4" s="347"/>
      <c r="E4" s="347"/>
      <c r="F4" s="345"/>
      <c r="G4" s="345" t="s">
        <v>460</v>
      </c>
      <c r="H4" s="345"/>
      <c r="I4" s="345"/>
      <c r="J4" s="348"/>
      <c r="K4" s="348"/>
      <c r="L4" s="348"/>
      <c r="M4" s="348"/>
      <c r="N4" s="348"/>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475"/>
      <c r="AT4" s="475"/>
      <c r="AU4" s="476"/>
      <c r="AV4" s="476"/>
      <c r="AW4" s="347"/>
      <c r="AX4" s="347"/>
      <c r="AY4" s="347"/>
      <c r="AZ4" s="347"/>
      <c r="BA4" s="347"/>
      <c r="BB4" s="347"/>
      <c r="BC4" s="347"/>
      <c r="BD4" s="347"/>
      <c r="BE4" s="347"/>
      <c r="BF4" s="304"/>
      <c r="BG4" s="304"/>
      <c r="BI4" s="304"/>
      <c r="BJ4" s="474" t="s">
        <v>282</v>
      </c>
      <c r="BK4" s="478"/>
      <c r="BL4" s="347"/>
      <c r="BM4" s="347"/>
      <c r="BN4" s="347"/>
      <c r="BO4" s="347"/>
      <c r="BP4" s="347"/>
    </row>
    <row r="5" spans="10:63" ht="13.5" customHeight="1">
      <c r="J5" s="345"/>
      <c r="K5" s="345"/>
      <c r="L5" s="345"/>
      <c r="M5" s="345"/>
      <c r="N5" s="345"/>
      <c r="O5" s="343"/>
      <c r="P5" s="343"/>
      <c r="AR5" s="335" t="s">
        <v>459</v>
      </c>
      <c r="AS5" s="474" t="s">
        <v>566</v>
      </c>
      <c r="AT5" s="474"/>
      <c r="AU5" s="477"/>
      <c r="AV5" s="477"/>
      <c r="BJ5" s="474"/>
      <c r="BK5" s="479"/>
    </row>
    <row r="6" spans="7:63" ht="13.5" customHeight="1">
      <c r="G6" s="343"/>
      <c r="H6" s="343"/>
      <c r="I6" s="343"/>
      <c r="J6" s="343"/>
      <c r="K6" s="343"/>
      <c r="L6" s="343"/>
      <c r="M6" s="343"/>
      <c r="N6" s="343"/>
      <c r="O6" s="343"/>
      <c r="P6" s="343"/>
      <c r="AS6" s="474"/>
      <c r="AT6" s="474"/>
      <c r="AU6" s="477"/>
      <c r="AV6" s="477"/>
      <c r="BI6" s="335" t="s">
        <v>458</v>
      </c>
      <c r="BJ6" s="480" t="s">
        <v>317</v>
      </c>
      <c r="BK6" s="474"/>
    </row>
    <row r="7" spans="7:64" ht="13.5" customHeight="1">
      <c r="G7" s="343"/>
      <c r="H7" s="343"/>
      <c r="I7" s="343"/>
      <c r="J7" s="343"/>
      <c r="K7" s="343"/>
      <c r="L7" s="343"/>
      <c r="M7" s="343"/>
      <c r="N7" s="343"/>
      <c r="O7" s="343"/>
      <c r="P7" s="343"/>
      <c r="AR7" s="335" t="s">
        <v>457</v>
      </c>
      <c r="AS7" s="474" t="s">
        <v>547</v>
      </c>
      <c r="AT7" s="474"/>
      <c r="AU7" s="477"/>
      <c r="AV7" s="477"/>
      <c r="BJ7" s="480" t="s">
        <v>568</v>
      </c>
      <c r="BK7" s="474"/>
      <c r="BL7" s="335"/>
    </row>
    <row r="8" spans="6:64" ht="13.5" customHeight="1">
      <c r="F8" s="343"/>
      <c r="G8" s="343"/>
      <c r="H8" s="343"/>
      <c r="I8" s="343"/>
      <c r="J8" s="343"/>
      <c r="K8" s="343"/>
      <c r="L8" s="343"/>
      <c r="M8" s="343"/>
      <c r="N8" s="343"/>
      <c r="O8" s="343"/>
      <c r="P8" s="343"/>
      <c r="AF8" s="345" t="s">
        <v>572</v>
      </c>
      <c r="AG8" s="344"/>
      <c r="AH8" s="336"/>
      <c r="AI8" s="325"/>
      <c r="AL8" s="325"/>
      <c r="AM8" s="336"/>
      <c r="AS8" s="474" t="s">
        <v>567</v>
      </c>
      <c r="AT8" s="474"/>
      <c r="AU8" s="477"/>
      <c r="AV8" s="477"/>
      <c r="BJ8" s="474" t="s">
        <v>279</v>
      </c>
      <c r="BK8" s="474"/>
      <c r="BL8" s="335"/>
    </row>
    <row r="9" spans="7:63" ht="13.5" customHeight="1">
      <c r="G9" s="343"/>
      <c r="H9" s="343"/>
      <c r="I9" s="343"/>
      <c r="J9" s="343"/>
      <c r="K9" s="343"/>
      <c r="L9" s="343"/>
      <c r="M9" s="343"/>
      <c r="N9" s="343"/>
      <c r="O9" s="343"/>
      <c r="P9" s="343"/>
      <c r="AF9" s="743" t="s">
        <v>562</v>
      </c>
      <c r="AG9" s="744"/>
      <c r="AH9" s="744"/>
      <c r="AI9" s="744"/>
      <c r="AJ9" s="744"/>
      <c r="AK9" s="744"/>
      <c r="AL9" s="744"/>
      <c r="AM9" s="744"/>
      <c r="AN9" s="744"/>
      <c r="AO9" s="745"/>
      <c r="BJ9" s="474" t="s">
        <v>569</v>
      </c>
      <c r="BK9" s="474"/>
    </row>
    <row r="10" spans="32:64" ht="13.5" customHeight="1">
      <c r="AF10" s="746"/>
      <c r="AG10" s="747"/>
      <c r="AH10" s="747"/>
      <c r="AI10" s="747"/>
      <c r="AJ10" s="747"/>
      <c r="AK10" s="747"/>
      <c r="AL10" s="747"/>
      <c r="AM10" s="747"/>
      <c r="AN10" s="747"/>
      <c r="AO10" s="748"/>
      <c r="AV10" s="336"/>
      <c r="BJ10" s="474"/>
      <c r="BK10" s="474"/>
      <c r="BL10" s="335"/>
    </row>
    <row r="11" spans="11:67" ht="13.5" customHeight="1">
      <c r="K11" s="342"/>
      <c r="U11" s="336"/>
      <c r="V11" s="336"/>
      <c r="W11" s="336"/>
      <c r="X11" s="336"/>
      <c r="Y11" s="336"/>
      <c r="Z11" s="336"/>
      <c r="AA11" s="336"/>
      <c r="AB11" s="336"/>
      <c r="AC11" s="336"/>
      <c r="AD11" s="336"/>
      <c r="AE11" s="336"/>
      <c r="AF11" s="336"/>
      <c r="AG11" s="325"/>
      <c r="AH11" s="325"/>
      <c r="AI11" s="325"/>
      <c r="AJ11" s="341"/>
      <c r="AK11" s="340"/>
      <c r="AL11" s="325"/>
      <c r="AM11" s="325"/>
      <c r="AN11" s="325"/>
      <c r="BI11" s="335" t="s">
        <v>456</v>
      </c>
      <c r="BJ11" s="481" t="s">
        <v>322</v>
      </c>
      <c r="BK11" s="474"/>
      <c r="BO11" s="339"/>
    </row>
    <row r="12" spans="20:63" ht="13.5" customHeight="1" thickBot="1">
      <c r="T12" s="323"/>
      <c r="U12" s="333"/>
      <c r="V12" s="333"/>
      <c r="W12" s="333"/>
      <c r="X12" s="333"/>
      <c r="Y12" s="333"/>
      <c r="Z12" s="333"/>
      <c r="AA12" s="333"/>
      <c r="AB12" s="333"/>
      <c r="AC12" s="333"/>
      <c r="AD12" s="333"/>
      <c r="AE12" s="333"/>
      <c r="AF12" s="333"/>
      <c r="AG12" s="333"/>
      <c r="AH12" s="333"/>
      <c r="AI12" s="753">
        <v>1</v>
      </c>
      <c r="AJ12" s="754"/>
      <c r="AK12" s="755">
        <v>2</v>
      </c>
      <c r="AL12" s="756"/>
      <c r="AM12" s="472"/>
      <c r="AN12" s="472"/>
      <c r="AO12" s="472"/>
      <c r="AP12" s="472"/>
      <c r="AQ12" s="472"/>
      <c r="AR12" s="472"/>
      <c r="AS12" s="472"/>
      <c r="AT12" s="472"/>
      <c r="AU12" s="472"/>
      <c r="AV12" s="472"/>
      <c r="AW12" s="472"/>
      <c r="AX12" s="472"/>
      <c r="AY12" s="472"/>
      <c r="AZ12" s="472"/>
      <c r="BA12" s="323"/>
      <c r="BJ12" s="480" t="s">
        <v>570</v>
      </c>
      <c r="BK12" s="474"/>
    </row>
    <row r="13" spans="2:63" ht="13.5" customHeight="1" thickTop="1">
      <c r="B13" s="695" t="s">
        <v>455</v>
      </c>
      <c r="C13" s="695"/>
      <c r="D13" s="695"/>
      <c r="E13" s="695"/>
      <c r="U13" s="338"/>
      <c r="V13" s="336"/>
      <c r="W13" s="336"/>
      <c r="X13" s="336"/>
      <c r="Y13" s="336"/>
      <c r="Z13" s="336"/>
      <c r="AA13" s="336"/>
      <c r="AB13" s="336"/>
      <c r="AC13" s="336"/>
      <c r="AD13" s="336"/>
      <c r="AE13" s="336"/>
      <c r="AF13" s="336"/>
      <c r="AG13" s="720">
        <v>0.4930555555555556</v>
      </c>
      <c r="AH13" s="720"/>
      <c r="AI13" s="720"/>
      <c r="AJ13" s="720"/>
      <c r="AK13" s="721"/>
      <c r="AL13" s="721"/>
      <c r="AM13" s="721"/>
      <c r="AN13" s="721"/>
      <c r="AO13" s="336"/>
      <c r="AP13" s="336"/>
      <c r="AQ13" s="336"/>
      <c r="AR13" s="336"/>
      <c r="AS13" s="336"/>
      <c r="AT13" s="336"/>
      <c r="AU13" s="336"/>
      <c r="AV13" s="336"/>
      <c r="AW13" s="336"/>
      <c r="AX13" s="336"/>
      <c r="AY13" s="336"/>
      <c r="AZ13" s="473"/>
      <c r="BJ13" s="480" t="s">
        <v>545</v>
      </c>
      <c r="BK13" s="474"/>
    </row>
    <row r="14" spans="2:63" ht="13.5" customHeight="1">
      <c r="B14" s="695"/>
      <c r="C14" s="695"/>
      <c r="D14" s="695"/>
      <c r="E14" s="695"/>
      <c r="P14" s="725" t="s">
        <v>566</v>
      </c>
      <c r="Q14" s="726"/>
      <c r="R14" s="726"/>
      <c r="S14" s="726"/>
      <c r="T14" s="726"/>
      <c r="U14" s="726"/>
      <c r="V14" s="726"/>
      <c r="W14" s="726"/>
      <c r="X14" s="726"/>
      <c r="Y14" s="727"/>
      <c r="Z14" s="336"/>
      <c r="AA14" s="336"/>
      <c r="AB14" s="336"/>
      <c r="AC14" s="336"/>
      <c r="AD14" s="336"/>
      <c r="AE14" s="336"/>
      <c r="AF14" s="336"/>
      <c r="AG14" s="741" t="s">
        <v>453</v>
      </c>
      <c r="AH14" s="741"/>
      <c r="AI14" s="741"/>
      <c r="AJ14" s="741"/>
      <c r="AK14" s="741"/>
      <c r="AL14" s="741"/>
      <c r="AM14" s="741"/>
      <c r="AN14" s="741"/>
      <c r="AO14" s="336"/>
      <c r="AP14" s="336"/>
      <c r="AQ14" s="336"/>
      <c r="AR14" s="336"/>
      <c r="AS14" s="336"/>
      <c r="AT14" s="336"/>
      <c r="AU14" s="336"/>
      <c r="AV14" s="725" t="s">
        <v>562</v>
      </c>
      <c r="AW14" s="726"/>
      <c r="AX14" s="726"/>
      <c r="AY14" s="726"/>
      <c r="AZ14" s="726"/>
      <c r="BA14" s="726"/>
      <c r="BB14" s="726"/>
      <c r="BC14" s="726"/>
      <c r="BD14" s="726"/>
      <c r="BE14" s="727"/>
      <c r="BJ14" s="480" t="s">
        <v>571</v>
      </c>
      <c r="BK14" s="474"/>
    </row>
    <row r="15" spans="2:76" ht="13.5" customHeight="1">
      <c r="B15" s="695"/>
      <c r="C15" s="695"/>
      <c r="D15" s="695"/>
      <c r="E15" s="695"/>
      <c r="P15" s="728"/>
      <c r="Q15" s="729"/>
      <c r="R15" s="729"/>
      <c r="S15" s="729"/>
      <c r="T15" s="729"/>
      <c r="U15" s="729"/>
      <c r="V15" s="729"/>
      <c r="W15" s="729"/>
      <c r="X15" s="729"/>
      <c r="Y15" s="730"/>
      <c r="Z15" s="336"/>
      <c r="AA15" s="336"/>
      <c r="AB15" s="336"/>
      <c r="AC15" s="336"/>
      <c r="AD15" s="336"/>
      <c r="AE15" s="336"/>
      <c r="AF15" s="336"/>
      <c r="AG15" s="337"/>
      <c r="AH15" s="337"/>
      <c r="AI15" s="337"/>
      <c r="AJ15" s="337"/>
      <c r="AK15" s="337"/>
      <c r="AL15" s="337"/>
      <c r="AM15" s="337"/>
      <c r="AN15" s="337"/>
      <c r="AO15" s="336"/>
      <c r="AP15" s="336"/>
      <c r="AQ15" s="336"/>
      <c r="AR15" s="336"/>
      <c r="AS15" s="336"/>
      <c r="AT15" s="336"/>
      <c r="AU15" s="336"/>
      <c r="AV15" s="728"/>
      <c r="AW15" s="729"/>
      <c r="AX15" s="729"/>
      <c r="AY15" s="729"/>
      <c r="AZ15" s="729"/>
      <c r="BA15" s="729"/>
      <c r="BB15" s="729"/>
      <c r="BC15" s="729"/>
      <c r="BD15" s="729"/>
      <c r="BE15" s="730"/>
      <c r="BL15" s="335"/>
      <c r="BX15" s="334"/>
    </row>
    <row r="16" spans="13:76" s="323" customFormat="1" ht="13.5" customHeight="1" thickBot="1">
      <c r="M16" s="472"/>
      <c r="N16" s="472"/>
      <c r="O16" s="472"/>
      <c r="P16" s="472"/>
      <c r="Q16" s="472"/>
      <c r="R16" s="472"/>
      <c r="S16" s="472"/>
      <c r="T16" s="490">
        <v>5</v>
      </c>
      <c r="U16" s="491">
        <v>0</v>
      </c>
      <c r="V16" s="333"/>
      <c r="W16" s="333"/>
      <c r="X16" s="333"/>
      <c r="Y16" s="333"/>
      <c r="Z16" s="333"/>
      <c r="AA16" s="333"/>
      <c r="AB16" s="333"/>
      <c r="AC16" s="325"/>
      <c r="AD16" s="325"/>
      <c r="AE16" s="325"/>
      <c r="AF16" s="325"/>
      <c r="AG16" s="325"/>
      <c r="AH16" s="325"/>
      <c r="AI16" s="325"/>
      <c r="AJ16" s="325"/>
      <c r="AK16" s="325"/>
      <c r="AL16" s="325"/>
      <c r="AM16" s="325"/>
      <c r="AN16" s="325"/>
      <c r="AO16" s="325"/>
      <c r="AP16" s="325"/>
      <c r="AQ16" s="325"/>
      <c r="AR16" s="325"/>
      <c r="AS16" s="333"/>
      <c r="AT16" s="333"/>
      <c r="AU16" s="333"/>
      <c r="AV16" s="333"/>
      <c r="AW16" s="333"/>
      <c r="AX16" s="333"/>
      <c r="AY16" s="333"/>
      <c r="AZ16" s="492">
        <v>1</v>
      </c>
      <c r="BA16" s="493">
        <v>4</v>
      </c>
      <c r="BB16" s="472"/>
      <c r="BC16" s="472"/>
      <c r="BD16" s="472"/>
      <c r="BE16" s="472"/>
      <c r="BF16" s="472"/>
      <c r="BG16" s="472"/>
      <c r="BH16" s="472"/>
      <c r="BT16" s="325"/>
      <c r="BX16" s="332"/>
    </row>
    <row r="17" spans="13:61" s="323" customFormat="1" ht="13.5" customHeight="1" thickTop="1">
      <c r="M17" s="331"/>
      <c r="N17" s="325"/>
      <c r="O17" s="325"/>
      <c r="P17" s="325"/>
      <c r="Q17" s="751">
        <v>0.4166666666666667</v>
      </c>
      <c r="R17" s="752"/>
      <c r="S17" s="752"/>
      <c r="T17" s="752"/>
      <c r="U17" s="752"/>
      <c r="V17" s="752"/>
      <c r="W17" s="752"/>
      <c r="X17" s="752"/>
      <c r="Y17" s="325"/>
      <c r="Z17" s="325"/>
      <c r="AA17" s="325"/>
      <c r="AB17" s="325"/>
      <c r="AC17" s="331"/>
      <c r="AJ17" s="325"/>
      <c r="AK17" s="325"/>
      <c r="AS17" s="331"/>
      <c r="AT17" s="325"/>
      <c r="AU17" s="325"/>
      <c r="AV17" s="325"/>
      <c r="AW17" s="751">
        <v>0.4166666666666667</v>
      </c>
      <c r="AX17" s="752"/>
      <c r="AY17" s="752"/>
      <c r="AZ17" s="752"/>
      <c r="BA17" s="752"/>
      <c r="BB17" s="752"/>
      <c r="BC17" s="752"/>
      <c r="BD17" s="752"/>
      <c r="BE17" s="325"/>
      <c r="BF17" s="325"/>
      <c r="BG17" s="325"/>
      <c r="BH17" s="325"/>
      <c r="BI17" s="331"/>
    </row>
    <row r="18" spans="13:61" s="323" customFormat="1" ht="13.5" customHeight="1">
      <c r="M18" s="331"/>
      <c r="N18" s="325"/>
      <c r="O18" s="325"/>
      <c r="P18" s="325"/>
      <c r="Q18" s="741" t="s">
        <v>453</v>
      </c>
      <c r="R18" s="741"/>
      <c r="S18" s="741"/>
      <c r="T18" s="741"/>
      <c r="U18" s="741"/>
      <c r="V18" s="741"/>
      <c r="W18" s="741"/>
      <c r="X18" s="741"/>
      <c r="Y18" s="325"/>
      <c r="Z18" s="325"/>
      <c r="AA18" s="325"/>
      <c r="AB18" s="325"/>
      <c r="AC18" s="331"/>
      <c r="AS18" s="331"/>
      <c r="AT18" s="325"/>
      <c r="AU18" s="325"/>
      <c r="AV18" s="325"/>
      <c r="AW18" s="742" t="s">
        <v>454</v>
      </c>
      <c r="AX18" s="741"/>
      <c r="AY18" s="741"/>
      <c r="AZ18" s="741"/>
      <c r="BA18" s="741"/>
      <c r="BB18" s="741"/>
      <c r="BC18" s="741"/>
      <c r="BD18" s="741"/>
      <c r="BE18" s="325"/>
      <c r="BF18" s="325"/>
      <c r="BG18" s="325"/>
      <c r="BH18" s="325"/>
      <c r="BI18" s="331"/>
    </row>
    <row r="19" spans="3:68" s="323" customFormat="1" ht="13.5" customHeight="1" thickBot="1">
      <c r="C19" s="329"/>
      <c r="D19" s="329"/>
      <c r="E19" s="329"/>
      <c r="F19" s="329"/>
      <c r="G19" s="329"/>
      <c r="H19" s="329"/>
      <c r="I19" s="329"/>
      <c r="J19" s="329"/>
      <c r="K19" s="329"/>
      <c r="L19" s="329"/>
      <c r="M19" s="330"/>
      <c r="N19" s="329"/>
      <c r="O19" s="329"/>
      <c r="P19" s="329"/>
      <c r="Q19" s="329"/>
      <c r="R19" s="329"/>
      <c r="S19" s="329"/>
      <c r="T19" s="329"/>
      <c r="U19" s="329"/>
      <c r="V19" s="329"/>
      <c r="W19" s="329"/>
      <c r="X19" s="329"/>
      <c r="Y19" s="329"/>
      <c r="Z19" s="329"/>
      <c r="AA19" s="329"/>
      <c r="AB19" s="329"/>
      <c r="AC19" s="330"/>
      <c r="AD19" s="329"/>
      <c r="AE19" s="329"/>
      <c r="AF19" s="329"/>
      <c r="AG19" s="329"/>
      <c r="AH19" s="329"/>
      <c r="AI19" s="329"/>
      <c r="AJ19" s="329"/>
      <c r="AK19" s="329"/>
      <c r="AL19" s="329"/>
      <c r="AM19" s="329"/>
      <c r="AN19" s="329"/>
      <c r="AO19" s="329"/>
      <c r="AP19" s="329"/>
      <c r="AQ19" s="329"/>
      <c r="AR19" s="329"/>
      <c r="AS19" s="330"/>
      <c r="AT19" s="329"/>
      <c r="AU19" s="329"/>
      <c r="AV19" s="329"/>
      <c r="AW19" s="329"/>
      <c r="AX19" s="329"/>
      <c r="AY19" s="329"/>
      <c r="AZ19" s="329"/>
      <c r="BA19" s="329"/>
      <c r="BB19" s="329"/>
      <c r="BC19" s="329"/>
      <c r="BD19" s="329"/>
      <c r="BE19" s="329"/>
      <c r="BF19" s="329"/>
      <c r="BG19" s="329"/>
      <c r="BH19" s="329"/>
      <c r="BI19" s="330"/>
      <c r="BJ19" s="329"/>
      <c r="BK19" s="329"/>
      <c r="BL19" s="329"/>
      <c r="BM19" s="329"/>
      <c r="BN19" s="329"/>
      <c r="BO19" s="329"/>
      <c r="BP19" s="329"/>
    </row>
    <row r="20" spans="13:61" s="323" customFormat="1" ht="13.5" customHeight="1">
      <c r="M20" s="328"/>
      <c r="N20" s="325"/>
      <c r="O20" s="325"/>
      <c r="P20" s="325"/>
      <c r="Q20" s="325"/>
      <c r="R20" s="325"/>
      <c r="S20" s="325"/>
      <c r="T20" s="325"/>
      <c r="U20" s="325"/>
      <c r="V20" s="325"/>
      <c r="W20" s="325"/>
      <c r="X20" s="325"/>
      <c r="Y20" s="325"/>
      <c r="Z20" s="325"/>
      <c r="AA20" s="325"/>
      <c r="AB20" s="325"/>
      <c r="AC20" s="328"/>
      <c r="AS20" s="328"/>
      <c r="AT20" s="325"/>
      <c r="AU20" s="325"/>
      <c r="AV20" s="325"/>
      <c r="AW20" s="325"/>
      <c r="AX20" s="325"/>
      <c r="AY20" s="325"/>
      <c r="AZ20" s="325"/>
      <c r="BA20" s="325"/>
      <c r="BB20" s="325"/>
      <c r="BC20" s="325"/>
      <c r="BD20" s="325"/>
      <c r="BE20" s="325"/>
      <c r="BF20" s="325"/>
      <c r="BG20" s="325"/>
      <c r="BH20" s="325"/>
      <c r="BI20" s="328"/>
    </row>
    <row r="21" spans="8:65" s="323" customFormat="1" ht="23.25" customHeight="1">
      <c r="H21" s="696" t="s">
        <v>566</v>
      </c>
      <c r="I21" s="697"/>
      <c r="J21" s="697"/>
      <c r="K21" s="697"/>
      <c r="L21" s="697"/>
      <c r="M21" s="697"/>
      <c r="N21" s="697"/>
      <c r="O21" s="697"/>
      <c r="P21" s="697"/>
      <c r="Q21" s="698"/>
      <c r="R21" s="325"/>
      <c r="S21" s="325"/>
      <c r="T21" s="325"/>
      <c r="U21" s="325"/>
      <c r="V21" s="325"/>
      <c r="W21" s="325"/>
      <c r="X21" s="734" t="s">
        <v>547</v>
      </c>
      <c r="Y21" s="735"/>
      <c r="Z21" s="735"/>
      <c r="AA21" s="735"/>
      <c r="AB21" s="735"/>
      <c r="AC21" s="735"/>
      <c r="AD21" s="735"/>
      <c r="AE21" s="735"/>
      <c r="AF21" s="735"/>
      <c r="AG21" s="736"/>
      <c r="AN21" s="734" t="s">
        <v>567</v>
      </c>
      <c r="AO21" s="735"/>
      <c r="AP21" s="735"/>
      <c r="AQ21" s="735"/>
      <c r="AR21" s="735"/>
      <c r="AS21" s="735"/>
      <c r="AT21" s="735"/>
      <c r="AU21" s="735"/>
      <c r="AV21" s="735"/>
      <c r="AW21" s="736"/>
      <c r="AX21" s="325"/>
      <c r="AY21" s="325"/>
      <c r="AZ21" s="325"/>
      <c r="BA21" s="325"/>
      <c r="BB21" s="325"/>
      <c r="BC21" s="325"/>
      <c r="BD21" s="734" t="s">
        <v>562</v>
      </c>
      <c r="BE21" s="735"/>
      <c r="BF21" s="735"/>
      <c r="BG21" s="735"/>
      <c r="BH21" s="735"/>
      <c r="BI21" s="735"/>
      <c r="BJ21" s="735"/>
      <c r="BK21" s="735"/>
      <c r="BL21" s="735"/>
      <c r="BM21" s="736"/>
    </row>
    <row r="22" spans="8:64" s="323" customFormat="1" ht="13.5" customHeight="1" thickBot="1">
      <c r="H22" s="327"/>
      <c r="I22" s="471"/>
      <c r="J22" s="471"/>
      <c r="K22" s="471"/>
      <c r="L22" s="486">
        <v>6</v>
      </c>
      <c r="M22" s="487">
        <v>0</v>
      </c>
      <c r="N22" s="324"/>
      <c r="O22" s="324"/>
      <c r="P22" s="324"/>
      <c r="Q22" s="326"/>
      <c r="R22" s="325"/>
      <c r="S22" s="325"/>
      <c r="T22" s="325"/>
      <c r="U22" s="325"/>
      <c r="V22" s="325"/>
      <c r="W22" s="325"/>
      <c r="X22" s="325"/>
      <c r="Y22" s="470"/>
      <c r="Z22" s="470"/>
      <c r="AA22" s="470"/>
      <c r="AB22" s="486">
        <v>4</v>
      </c>
      <c r="AC22" s="488">
        <v>0</v>
      </c>
      <c r="AD22" s="324"/>
      <c r="AE22" s="324"/>
      <c r="AF22" s="324"/>
      <c r="AO22" s="470"/>
      <c r="AP22" s="470"/>
      <c r="AQ22" s="470"/>
      <c r="AR22" s="486">
        <v>2</v>
      </c>
      <c r="AS22" s="487">
        <v>1</v>
      </c>
      <c r="AT22" s="324"/>
      <c r="AU22" s="324"/>
      <c r="AV22" s="324"/>
      <c r="AW22" s="325"/>
      <c r="AX22" s="325"/>
      <c r="AY22" s="325"/>
      <c r="AZ22" s="325"/>
      <c r="BA22" s="325"/>
      <c r="BB22" s="325"/>
      <c r="BC22" s="325"/>
      <c r="BD22" s="325"/>
      <c r="BE22" s="324"/>
      <c r="BF22" s="324"/>
      <c r="BG22" s="324"/>
      <c r="BH22" s="487">
        <v>0</v>
      </c>
      <c r="BI22" s="489">
        <v>3</v>
      </c>
      <c r="BJ22" s="469"/>
      <c r="BK22" s="469"/>
      <c r="BL22" s="469"/>
    </row>
    <row r="23" spans="7:65" s="317" customFormat="1" ht="13.5" customHeight="1" thickTop="1">
      <c r="G23" s="319"/>
      <c r="H23" s="322"/>
      <c r="I23" s="319"/>
      <c r="J23" s="319"/>
      <c r="K23" s="319"/>
      <c r="L23" s="750">
        <v>7</v>
      </c>
      <c r="M23" s="713"/>
      <c r="N23" s="319"/>
      <c r="O23" s="319"/>
      <c r="P23" s="322"/>
      <c r="Q23" s="319"/>
      <c r="R23" s="319"/>
      <c r="W23" s="319"/>
      <c r="X23" s="322"/>
      <c r="Y23" s="319"/>
      <c r="Z23" s="319"/>
      <c r="AA23" s="319"/>
      <c r="AB23" s="750">
        <v>8</v>
      </c>
      <c r="AC23" s="713"/>
      <c r="AD23" s="319"/>
      <c r="AE23" s="319"/>
      <c r="AF23" s="319"/>
      <c r="AG23" s="321"/>
      <c r="AM23" s="319"/>
      <c r="AN23" s="322"/>
      <c r="AO23" s="319"/>
      <c r="AP23" s="319"/>
      <c r="AQ23" s="319"/>
      <c r="AR23" s="750">
        <v>7</v>
      </c>
      <c r="AS23" s="713"/>
      <c r="AT23" s="319"/>
      <c r="AU23" s="319"/>
      <c r="AV23" s="322"/>
      <c r="AW23" s="319"/>
      <c r="AX23" s="319"/>
      <c r="BC23" s="319"/>
      <c r="BD23" s="322"/>
      <c r="BE23" s="319"/>
      <c r="BF23" s="319"/>
      <c r="BG23" s="319"/>
      <c r="BH23" s="750">
        <v>8</v>
      </c>
      <c r="BI23" s="713"/>
      <c r="BJ23" s="319"/>
      <c r="BK23" s="319"/>
      <c r="BL23" s="319"/>
      <c r="BM23" s="321"/>
    </row>
    <row r="24" spans="7:65" s="317" customFormat="1" ht="13.5" customHeight="1">
      <c r="G24" s="319"/>
      <c r="H24" s="322"/>
      <c r="I24" s="319"/>
      <c r="J24" s="319"/>
      <c r="K24" s="712">
        <v>0.625</v>
      </c>
      <c r="L24" s="713"/>
      <c r="M24" s="713"/>
      <c r="N24" s="713"/>
      <c r="O24" s="319"/>
      <c r="P24" s="322"/>
      <c r="Q24" s="319"/>
      <c r="R24" s="319"/>
      <c r="W24" s="319"/>
      <c r="X24" s="322"/>
      <c r="Y24" s="319"/>
      <c r="Z24" s="319"/>
      <c r="AA24" s="712">
        <v>0.6597222222222222</v>
      </c>
      <c r="AB24" s="713"/>
      <c r="AC24" s="713"/>
      <c r="AD24" s="713"/>
      <c r="AE24" s="319"/>
      <c r="AF24" s="319"/>
      <c r="AG24" s="321"/>
      <c r="AM24" s="319"/>
      <c r="AN24" s="322"/>
      <c r="AO24" s="319"/>
      <c r="AP24" s="319"/>
      <c r="AQ24" s="712">
        <v>0.625</v>
      </c>
      <c r="AR24" s="713"/>
      <c r="AS24" s="713"/>
      <c r="AT24" s="713"/>
      <c r="AU24" s="319"/>
      <c r="AV24" s="322"/>
      <c r="AW24" s="319"/>
      <c r="AX24" s="319"/>
      <c r="BC24" s="319"/>
      <c r="BD24" s="322"/>
      <c r="BE24" s="319"/>
      <c r="BF24" s="319"/>
      <c r="BG24" s="712">
        <v>0.6597222222222222</v>
      </c>
      <c r="BH24" s="713"/>
      <c r="BI24" s="713"/>
      <c r="BJ24" s="713"/>
      <c r="BK24" s="319"/>
      <c r="BL24" s="319"/>
      <c r="BM24" s="321"/>
    </row>
    <row r="25" spans="7:65" s="317" customFormat="1" ht="13.5" customHeight="1">
      <c r="G25" s="319"/>
      <c r="H25" s="322"/>
      <c r="I25" s="731" t="s">
        <v>453</v>
      </c>
      <c r="J25" s="732"/>
      <c r="K25" s="732"/>
      <c r="L25" s="732"/>
      <c r="M25" s="732"/>
      <c r="N25" s="732"/>
      <c r="O25" s="732"/>
      <c r="P25" s="733"/>
      <c r="Q25" s="319"/>
      <c r="R25" s="319"/>
      <c r="W25" s="319"/>
      <c r="X25" s="322"/>
      <c r="Y25" s="699" t="s">
        <v>452</v>
      </c>
      <c r="Z25" s="700"/>
      <c r="AA25" s="700"/>
      <c r="AB25" s="700"/>
      <c r="AC25" s="700"/>
      <c r="AD25" s="700"/>
      <c r="AE25" s="700"/>
      <c r="AF25" s="701"/>
      <c r="AG25" s="321"/>
      <c r="AM25" s="319"/>
      <c r="AN25" s="322"/>
      <c r="AO25" s="699" t="s">
        <v>451</v>
      </c>
      <c r="AP25" s="700"/>
      <c r="AQ25" s="700"/>
      <c r="AR25" s="700"/>
      <c r="AS25" s="700"/>
      <c r="AT25" s="700"/>
      <c r="AU25" s="700"/>
      <c r="AV25" s="701"/>
      <c r="AW25" s="319"/>
      <c r="AX25" s="319"/>
      <c r="BC25" s="319"/>
      <c r="BD25" s="322"/>
      <c r="BE25" s="731" t="s">
        <v>450</v>
      </c>
      <c r="BF25" s="732"/>
      <c r="BG25" s="732"/>
      <c r="BH25" s="732"/>
      <c r="BI25" s="732"/>
      <c r="BJ25" s="732"/>
      <c r="BK25" s="732"/>
      <c r="BL25" s="733"/>
      <c r="BM25" s="321"/>
    </row>
    <row r="26" spans="2:66" s="317" customFormat="1" ht="13.5" customHeight="1" thickBot="1">
      <c r="B26" s="695" t="s">
        <v>449</v>
      </c>
      <c r="C26" s="695"/>
      <c r="D26" s="695"/>
      <c r="E26" s="695"/>
      <c r="G26" s="318"/>
      <c r="H26" s="484">
        <v>0</v>
      </c>
      <c r="I26" s="485">
        <v>1</v>
      </c>
      <c r="J26" s="467"/>
      <c r="K26" s="319"/>
      <c r="L26" s="319"/>
      <c r="M26" s="319"/>
      <c r="N26" s="320"/>
      <c r="O26" s="318"/>
      <c r="P26" s="484">
        <v>1</v>
      </c>
      <c r="Q26" s="485">
        <v>1</v>
      </c>
      <c r="R26" s="467"/>
      <c r="W26" s="318"/>
      <c r="X26" s="484">
        <v>1</v>
      </c>
      <c r="Y26" s="485">
        <v>2</v>
      </c>
      <c r="Z26" s="467"/>
      <c r="AA26" s="319"/>
      <c r="AB26" s="319"/>
      <c r="AC26" s="319"/>
      <c r="AD26" s="319"/>
      <c r="AE26" s="468"/>
      <c r="AF26" s="482">
        <v>0</v>
      </c>
      <c r="AG26" s="483">
        <v>0</v>
      </c>
      <c r="AH26" s="318"/>
      <c r="AM26" s="468"/>
      <c r="AN26" s="482">
        <v>3</v>
      </c>
      <c r="AO26" s="483">
        <v>1</v>
      </c>
      <c r="AP26" s="318"/>
      <c r="AQ26" s="319"/>
      <c r="AR26" s="319"/>
      <c r="AS26" s="319"/>
      <c r="AT26" s="320"/>
      <c r="AU26" s="318"/>
      <c r="AV26" s="484">
        <v>1</v>
      </c>
      <c r="AW26" s="485">
        <v>1</v>
      </c>
      <c r="AX26" s="467"/>
      <c r="BC26" s="468"/>
      <c r="BD26" s="482">
        <v>2</v>
      </c>
      <c r="BE26" s="483">
        <v>0</v>
      </c>
      <c r="BF26" s="319"/>
      <c r="BG26" s="319"/>
      <c r="BH26" s="319"/>
      <c r="BI26" s="319"/>
      <c r="BJ26" s="319"/>
      <c r="BK26" s="468"/>
      <c r="BL26" s="482">
        <v>2</v>
      </c>
      <c r="BM26" s="483">
        <v>2</v>
      </c>
      <c r="BN26" s="318"/>
    </row>
    <row r="27" spans="2:67" s="306" customFormat="1" ht="13.5" customHeight="1" thickTop="1">
      <c r="B27" s="695"/>
      <c r="C27" s="695"/>
      <c r="D27" s="695"/>
      <c r="E27" s="695"/>
      <c r="F27" s="313"/>
      <c r="G27" s="307"/>
      <c r="H27" s="693">
        <v>5</v>
      </c>
      <c r="I27" s="693"/>
      <c r="J27" s="313"/>
      <c r="K27" s="307"/>
      <c r="N27" s="313"/>
      <c r="O27" s="307"/>
      <c r="P27" s="693">
        <v>5</v>
      </c>
      <c r="Q27" s="693"/>
      <c r="R27" s="313"/>
      <c r="S27" s="307"/>
      <c r="V27" s="313"/>
      <c r="W27" s="314"/>
      <c r="X27" s="693">
        <v>6</v>
      </c>
      <c r="Y27" s="693"/>
      <c r="Z27" s="313"/>
      <c r="AD27" s="313"/>
      <c r="AE27" s="307"/>
      <c r="AF27" s="693">
        <v>6</v>
      </c>
      <c r="AG27" s="693"/>
      <c r="AH27" s="313"/>
      <c r="AI27" s="307"/>
      <c r="AL27" s="313"/>
      <c r="AM27" s="307"/>
      <c r="AN27" s="693">
        <v>5</v>
      </c>
      <c r="AO27" s="693"/>
      <c r="AP27" s="313"/>
      <c r="AQ27" s="307"/>
      <c r="AU27" s="314"/>
      <c r="AV27" s="739">
        <v>5</v>
      </c>
      <c r="AW27" s="738"/>
      <c r="AX27" s="313"/>
      <c r="BB27" s="313"/>
      <c r="BC27" s="307"/>
      <c r="BD27" s="738">
        <v>6</v>
      </c>
      <c r="BE27" s="738"/>
      <c r="BF27" s="316"/>
      <c r="BG27" s="307"/>
      <c r="BH27" s="307"/>
      <c r="BI27" s="307"/>
      <c r="BJ27" s="313"/>
      <c r="BK27" s="307"/>
      <c r="BL27" s="739">
        <v>6</v>
      </c>
      <c r="BM27" s="738"/>
      <c r="BN27" s="316"/>
      <c r="BO27" s="307"/>
    </row>
    <row r="28" spans="2:67" s="306" customFormat="1" ht="13.5" customHeight="1">
      <c r="B28" s="695"/>
      <c r="C28" s="695"/>
      <c r="D28" s="695"/>
      <c r="E28" s="695"/>
      <c r="F28" s="313"/>
      <c r="G28" s="710">
        <v>0.5555555555555556</v>
      </c>
      <c r="H28" s="693"/>
      <c r="I28" s="693"/>
      <c r="J28" s="711"/>
      <c r="K28" s="307"/>
      <c r="N28" s="313"/>
      <c r="O28" s="710">
        <v>0.5555555555555556</v>
      </c>
      <c r="P28" s="693"/>
      <c r="Q28" s="693"/>
      <c r="R28" s="711"/>
      <c r="S28" s="307"/>
      <c r="V28" s="313"/>
      <c r="W28" s="737">
        <v>0.5902777777777778</v>
      </c>
      <c r="X28" s="693"/>
      <c r="Y28" s="693"/>
      <c r="Z28" s="711"/>
      <c r="AD28" s="313"/>
      <c r="AE28" s="740">
        <v>0.5902777777777778</v>
      </c>
      <c r="AF28" s="693"/>
      <c r="AG28" s="693"/>
      <c r="AH28" s="711"/>
      <c r="AI28" s="307"/>
      <c r="AL28" s="313"/>
      <c r="AM28" s="710">
        <v>0.5555555555555556</v>
      </c>
      <c r="AN28" s="693"/>
      <c r="AO28" s="693"/>
      <c r="AP28" s="711"/>
      <c r="AQ28" s="307"/>
      <c r="AT28" s="313"/>
      <c r="AU28" s="710">
        <v>0.5555555555555556</v>
      </c>
      <c r="AV28" s="693"/>
      <c r="AW28" s="693"/>
      <c r="AX28" s="711"/>
      <c r="AY28" s="307"/>
      <c r="BB28" s="313"/>
      <c r="BC28" s="737">
        <v>0.5902777777777778</v>
      </c>
      <c r="BD28" s="693"/>
      <c r="BE28" s="693"/>
      <c r="BF28" s="711"/>
      <c r="BJ28" s="313"/>
      <c r="BK28" s="740">
        <v>0.5902777777777778</v>
      </c>
      <c r="BL28" s="693"/>
      <c r="BM28" s="693"/>
      <c r="BN28" s="711"/>
      <c r="BO28" s="307"/>
    </row>
    <row r="29" spans="6:67" s="306" customFormat="1" ht="13.5" customHeight="1">
      <c r="F29" s="313"/>
      <c r="G29" s="307"/>
      <c r="H29" s="693" t="s">
        <v>444</v>
      </c>
      <c r="I29" s="693"/>
      <c r="J29" s="313"/>
      <c r="K29" s="307"/>
      <c r="N29" s="313"/>
      <c r="O29" s="307"/>
      <c r="P29" s="693" t="s">
        <v>443</v>
      </c>
      <c r="Q29" s="693"/>
      <c r="R29" s="313"/>
      <c r="S29" s="307"/>
      <c r="V29" s="313"/>
      <c r="W29" s="314"/>
      <c r="X29" s="693" t="s">
        <v>444</v>
      </c>
      <c r="Y29" s="693"/>
      <c r="Z29" s="313"/>
      <c r="AD29" s="313"/>
      <c r="AE29" s="307"/>
      <c r="AF29" s="693" t="s">
        <v>443</v>
      </c>
      <c r="AG29" s="693"/>
      <c r="AH29" s="313"/>
      <c r="AI29" s="307"/>
      <c r="AL29" s="313"/>
      <c r="AM29" s="307"/>
      <c r="AN29" s="693" t="s">
        <v>440</v>
      </c>
      <c r="AO29" s="693"/>
      <c r="AP29" s="313"/>
      <c r="AQ29" s="307"/>
      <c r="AR29" s="315"/>
      <c r="AT29" s="307"/>
      <c r="AU29" s="314"/>
      <c r="AV29" s="693" t="s">
        <v>441</v>
      </c>
      <c r="AW29" s="693"/>
      <c r="AX29" s="313"/>
      <c r="AY29" s="307"/>
      <c r="BB29" s="313"/>
      <c r="BC29" s="307"/>
      <c r="BD29" s="693" t="s">
        <v>442</v>
      </c>
      <c r="BE29" s="693"/>
      <c r="BF29" s="307"/>
      <c r="BG29" s="314"/>
      <c r="BH29" s="307"/>
      <c r="BI29" s="307"/>
      <c r="BJ29" s="313"/>
      <c r="BK29" s="307"/>
      <c r="BL29" s="693" t="s">
        <v>441</v>
      </c>
      <c r="BM29" s="693"/>
      <c r="BN29" s="307"/>
      <c r="BO29" s="314"/>
    </row>
    <row r="30" spans="6:68" s="306" customFormat="1" ht="13.5" customHeight="1" thickBot="1">
      <c r="F30" s="482">
        <v>2</v>
      </c>
      <c r="G30" s="483">
        <v>0</v>
      </c>
      <c r="H30" s="307"/>
      <c r="I30" s="307"/>
      <c r="J30" s="482">
        <v>2</v>
      </c>
      <c r="K30" s="483">
        <v>0</v>
      </c>
      <c r="N30" s="482">
        <v>2</v>
      </c>
      <c r="O30" s="483">
        <v>2</v>
      </c>
      <c r="P30" s="307"/>
      <c r="Q30" s="307"/>
      <c r="R30" s="484">
        <v>0</v>
      </c>
      <c r="S30" s="485">
        <v>1</v>
      </c>
      <c r="V30" s="484">
        <v>1</v>
      </c>
      <c r="W30" s="485">
        <v>1</v>
      </c>
      <c r="X30" s="307"/>
      <c r="Y30" s="307"/>
      <c r="Z30" s="484">
        <v>0</v>
      </c>
      <c r="AA30" s="485">
        <v>2</v>
      </c>
      <c r="AD30" s="484">
        <v>1</v>
      </c>
      <c r="AE30" s="485">
        <v>4</v>
      </c>
      <c r="AF30" s="307"/>
      <c r="AG30" s="307"/>
      <c r="AH30" s="482">
        <v>1</v>
      </c>
      <c r="AI30" s="483">
        <v>0</v>
      </c>
      <c r="AL30" s="484">
        <v>1</v>
      </c>
      <c r="AM30" s="485">
        <v>4</v>
      </c>
      <c r="AN30" s="307"/>
      <c r="AO30" s="307"/>
      <c r="AP30" s="482">
        <v>4</v>
      </c>
      <c r="AQ30" s="483">
        <v>1</v>
      </c>
      <c r="AR30" s="307"/>
      <c r="AS30" s="307"/>
      <c r="AT30" s="482">
        <v>1</v>
      </c>
      <c r="AU30" s="483">
        <v>0</v>
      </c>
      <c r="AV30" s="307"/>
      <c r="AW30" s="307"/>
      <c r="AX30" s="482">
        <v>1</v>
      </c>
      <c r="AY30" s="483">
        <v>0</v>
      </c>
      <c r="BB30" s="484">
        <v>2</v>
      </c>
      <c r="BC30" s="485">
        <v>3</v>
      </c>
      <c r="BD30" s="307"/>
      <c r="BE30" s="307"/>
      <c r="BF30" s="484">
        <v>0</v>
      </c>
      <c r="BG30" s="485">
        <v>0</v>
      </c>
      <c r="BH30" s="307"/>
      <c r="BI30" s="307"/>
      <c r="BJ30" s="482">
        <v>5</v>
      </c>
      <c r="BK30" s="483">
        <v>2</v>
      </c>
      <c r="BL30" s="307"/>
      <c r="BM30" s="307"/>
      <c r="BN30" s="482">
        <v>2</v>
      </c>
      <c r="BO30" s="483">
        <v>0</v>
      </c>
      <c r="BP30" s="307"/>
    </row>
    <row r="31" spans="5:68" s="308" customFormat="1" ht="13.5" customHeight="1" thickTop="1">
      <c r="E31" s="465"/>
      <c r="F31" s="757">
        <v>1</v>
      </c>
      <c r="G31" s="758"/>
      <c r="H31" s="466"/>
      <c r="I31" s="465"/>
      <c r="J31" s="722" t="s">
        <v>448</v>
      </c>
      <c r="K31" s="723"/>
      <c r="L31" s="466"/>
      <c r="M31" s="465"/>
      <c r="N31" s="724" t="s">
        <v>447</v>
      </c>
      <c r="O31" s="723"/>
      <c r="P31" s="466"/>
      <c r="Q31" s="465"/>
      <c r="R31" s="708" t="s">
        <v>447</v>
      </c>
      <c r="S31" s="709"/>
      <c r="T31" s="466"/>
      <c r="U31" s="465"/>
      <c r="V31" s="708" t="s">
        <v>446</v>
      </c>
      <c r="W31" s="709"/>
      <c r="X31" s="466"/>
      <c r="Y31" s="465"/>
      <c r="Z31" s="708" t="s">
        <v>446</v>
      </c>
      <c r="AA31" s="709"/>
      <c r="AB31" s="466"/>
      <c r="AC31" s="465"/>
      <c r="AD31" s="708" t="s">
        <v>445</v>
      </c>
      <c r="AE31" s="709"/>
      <c r="AF31" s="466"/>
      <c r="AG31" s="465"/>
      <c r="AH31" s="724" t="s">
        <v>445</v>
      </c>
      <c r="AI31" s="723"/>
      <c r="AJ31" s="466"/>
      <c r="AK31" s="465"/>
      <c r="AL31" s="759">
        <v>1</v>
      </c>
      <c r="AM31" s="760"/>
      <c r="AN31" s="466"/>
      <c r="AO31" s="465"/>
      <c r="AP31" s="724" t="s">
        <v>448</v>
      </c>
      <c r="AQ31" s="723"/>
      <c r="AR31" s="466"/>
      <c r="AS31" s="465"/>
      <c r="AT31" s="724" t="s">
        <v>447</v>
      </c>
      <c r="AU31" s="723"/>
      <c r="AV31" s="466"/>
      <c r="AW31" s="465"/>
      <c r="AX31" s="724" t="s">
        <v>447</v>
      </c>
      <c r="AY31" s="723"/>
      <c r="AZ31" s="466"/>
      <c r="BA31" s="465"/>
      <c r="BB31" s="708" t="s">
        <v>446</v>
      </c>
      <c r="BC31" s="709"/>
      <c r="BD31" s="466"/>
      <c r="BE31" s="465"/>
      <c r="BF31" s="708" t="s">
        <v>446</v>
      </c>
      <c r="BG31" s="709"/>
      <c r="BH31" s="466"/>
      <c r="BI31" s="465"/>
      <c r="BJ31" s="724" t="s">
        <v>445</v>
      </c>
      <c r="BK31" s="723"/>
      <c r="BL31" s="466"/>
      <c r="BM31" s="465"/>
      <c r="BN31" s="724" t="s">
        <v>445</v>
      </c>
      <c r="BO31" s="723"/>
      <c r="BP31" s="466"/>
    </row>
    <row r="32" spans="5:68" s="308" customFormat="1" ht="13.5" customHeight="1">
      <c r="E32" s="465"/>
      <c r="F32" s="704">
        <v>0.4166666666666667</v>
      </c>
      <c r="G32" s="703"/>
      <c r="H32" s="466"/>
      <c r="I32" s="465"/>
      <c r="J32" s="704">
        <v>0.4166666666666667</v>
      </c>
      <c r="K32" s="706"/>
      <c r="L32" s="466"/>
      <c r="M32" s="465"/>
      <c r="N32" s="707">
        <v>0.4513888888888889</v>
      </c>
      <c r="O32" s="706"/>
      <c r="P32" s="466"/>
      <c r="Q32" s="465"/>
      <c r="R32" s="707">
        <v>0.4513888888888889</v>
      </c>
      <c r="S32" s="706"/>
      <c r="T32" s="466"/>
      <c r="U32" s="465"/>
      <c r="V32" s="707">
        <v>0.4861111111111111</v>
      </c>
      <c r="W32" s="706"/>
      <c r="X32" s="466"/>
      <c r="Y32" s="465"/>
      <c r="Z32" s="707">
        <v>0.4861111111111111</v>
      </c>
      <c r="AA32" s="706"/>
      <c r="AB32" s="466"/>
      <c r="AC32" s="465"/>
      <c r="AD32" s="707">
        <v>0.5208333333333334</v>
      </c>
      <c r="AE32" s="706"/>
      <c r="AF32" s="466"/>
      <c r="AG32" s="465"/>
      <c r="AH32" s="707">
        <v>0.5208333333333334</v>
      </c>
      <c r="AI32" s="706"/>
      <c r="AJ32" s="466"/>
      <c r="AK32" s="465"/>
      <c r="AL32" s="707">
        <v>0.4166666666666667</v>
      </c>
      <c r="AM32" s="706"/>
      <c r="AN32" s="466"/>
      <c r="AO32" s="465"/>
      <c r="AP32" s="707">
        <v>0.4166666666666667</v>
      </c>
      <c r="AQ32" s="706"/>
      <c r="AR32" s="466"/>
      <c r="AS32" s="465"/>
      <c r="AT32" s="707">
        <v>0.4513888888888889</v>
      </c>
      <c r="AU32" s="706"/>
      <c r="AV32" s="466"/>
      <c r="AW32" s="465"/>
      <c r="AX32" s="707">
        <v>0.4513888888888889</v>
      </c>
      <c r="AY32" s="706"/>
      <c r="AZ32" s="466"/>
      <c r="BA32" s="465"/>
      <c r="BB32" s="707">
        <v>0.4861111111111111</v>
      </c>
      <c r="BC32" s="706"/>
      <c r="BD32" s="466"/>
      <c r="BE32" s="465"/>
      <c r="BF32" s="707">
        <v>0.4861111111111111</v>
      </c>
      <c r="BG32" s="706"/>
      <c r="BH32" s="466"/>
      <c r="BI32" s="465"/>
      <c r="BJ32" s="707">
        <v>0.5208333333333334</v>
      </c>
      <c r="BK32" s="706"/>
      <c r="BL32" s="466"/>
      <c r="BM32" s="465"/>
      <c r="BN32" s="707">
        <v>0.5208333333333334</v>
      </c>
      <c r="BO32" s="706"/>
      <c r="BP32" s="466"/>
    </row>
    <row r="33" spans="5:68" s="308" customFormat="1" ht="13.5" customHeight="1">
      <c r="E33" s="465"/>
      <c r="F33" s="702" t="s">
        <v>444</v>
      </c>
      <c r="G33" s="703"/>
      <c r="H33" s="466"/>
      <c r="I33" s="465"/>
      <c r="J33" s="702" t="s">
        <v>443</v>
      </c>
      <c r="K33" s="706"/>
      <c r="L33" s="466"/>
      <c r="M33" s="465"/>
      <c r="N33" s="705" t="s">
        <v>444</v>
      </c>
      <c r="O33" s="706"/>
      <c r="P33" s="466"/>
      <c r="Q33" s="465"/>
      <c r="R33" s="705" t="s">
        <v>443</v>
      </c>
      <c r="S33" s="706"/>
      <c r="T33" s="466"/>
      <c r="U33" s="465"/>
      <c r="V33" s="705" t="s">
        <v>444</v>
      </c>
      <c r="W33" s="706"/>
      <c r="X33" s="466"/>
      <c r="Y33" s="465"/>
      <c r="Z33" s="705" t="s">
        <v>443</v>
      </c>
      <c r="AA33" s="706"/>
      <c r="AB33" s="466"/>
      <c r="AC33" s="465"/>
      <c r="AD33" s="705" t="s">
        <v>444</v>
      </c>
      <c r="AE33" s="706"/>
      <c r="AF33" s="466"/>
      <c r="AG33" s="465"/>
      <c r="AH33" s="705" t="s">
        <v>443</v>
      </c>
      <c r="AI33" s="706"/>
      <c r="AJ33" s="466"/>
      <c r="AK33" s="465"/>
      <c r="AL33" s="705" t="s">
        <v>442</v>
      </c>
      <c r="AM33" s="706"/>
      <c r="AN33" s="466"/>
      <c r="AO33" s="465"/>
      <c r="AP33" s="705" t="s">
        <v>441</v>
      </c>
      <c r="AQ33" s="706"/>
      <c r="AR33" s="466"/>
      <c r="AS33" s="465"/>
      <c r="AT33" s="705" t="s">
        <v>440</v>
      </c>
      <c r="AU33" s="706"/>
      <c r="AV33" s="466"/>
      <c r="AW33" s="465"/>
      <c r="AX33" s="705" t="s">
        <v>439</v>
      </c>
      <c r="AY33" s="706"/>
      <c r="AZ33" s="466"/>
      <c r="BA33" s="465"/>
      <c r="BB33" s="705" t="s">
        <v>440</v>
      </c>
      <c r="BC33" s="706"/>
      <c r="BD33" s="466"/>
      <c r="BE33" s="465"/>
      <c r="BF33" s="705" t="s">
        <v>439</v>
      </c>
      <c r="BG33" s="706"/>
      <c r="BH33" s="466"/>
      <c r="BI33" s="465"/>
      <c r="BJ33" s="705" t="s">
        <v>440</v>
      </c>
      <c r="BK33" s="706"/>
      <c r="BL33" s="466"/>
      <c r="BM33" s="465"/>
      <c r="BN33" s="705" t="s">
        <v>439</v>
      </c>
      <c r="BO33" s="706"/>
      <c r="BP33" s="466"/>
    </row>
    <row r="34" spans="5:68" s="308" customFormat="1" ht="13.5" customHeight="1">
      <c r="E34" s="465"/>
      <c r="F34" s="464"/>
      <c r="G34" s="309"/>
      <c r="H34" s="466"/>
      <c r="I34" s="465"/>
      <c r="J34" s="309"/>
      <c r="K34" s="310"/>
      <c r="L34" s="466"/>
      <c r="M34" s="465"/>
      <c r="N34" s="311"/>
      <c r="O34" s="310"/>
      <c r="P34" s="466"/>
      <c r="Q34" s="465"/>
      <c r="R34" s="311"/>
      <c r="S34" s="310"/>
      <c r="T34" s="466"/>
      <c r="U34" s="465"/>
      <c r="V34" s="311"/>
      <c r="W34" s="310"/>
      <c r="X34" s="466"/>
      <c r="Y34" s="465"/>
      <c r="Z34" s="311"/>
      <c r="AA34" s="310"/>
      <c r="AB34" s="466"/>
      <c r="AC34" s="465"/>
      <c r="AD34" s="311"/>
      <c r="AE34" s="310"/>
      <c r="AF34" s="466"/>
      <c r="AG34" s="465"/>
      <c r="AH34" s="311"/>
      <c r="AI34" s="310"/>
      <c r="AJ34" s="466"/>
      <c r="AK34" s="465"/>
      <c r="AL34" s="312"/>
      <c r="AM34" s="310"/>
      <c r="AN34" s="466"/>
      <c r="AO34" s="465"/>
      <c r="AP34" s="311"/>
      <c r="AQ34" s="310"/>
      <c r="AR34" s="466"/>
      <c r="AS34" s="465"/>
      <c r="AT34" s="311"/>
      <c r="AU34" s="310"/>
      <c r="AV34" s="466"/>
      <c r="AW34" s="465"/>
      <c r="AX34" s="311"/>
      <c r="AY34" s="310"/>
      <c r="AZ34" s="466"/>
      <c r="BA34" s="465"/>
      <c r="BB34" s="311"/>
      <c r="BC34" s="310"/>
      <c r="BD34" s="466"/>
      <c r="BE34" s="465"/>
      <c r="BF34" s="311"/>
      <c r="BG34" s="310"/>
      <c r="BH34" s="466"/>
      <c r="BI34" s="465"/>
      <c r="BJ34" s="311"/>
      <c r="BK34" s="310"/>
      <c r="BL34" s="466"/>
      <c r="BM34" s="465"/>
      <c r="BN34" s="311"/>
      <c r="BO34" s="310"/>
      <c r="BP34" s="466"/>
    </row>
    <row r="35" spans="5:68" s="305" customFormat="1" ht="13.5" customHeight="1">
      <c r="E35" s="691">
        <v>1</v>
      </c>
      <c r="F35" s="692"/>
      <c r="G35" s="693">
        <v>2</v>
      </c>
      <c r="H35" s="694"/>
      <c r="I35" s="691">
        <v>3</v>
      </c>
      <c r="J35" s="691"/>
      <c r="K35" s="691">
        <v>4</v>
      </c>
      <c r="L35" s="691"/>
      <c r="M35" s="691">
        <v>5</v>
      </c>
      <c r="N35" s="691"/>
      <c r="O35" s="691">
        <v>6</v>
      </c>
      <c r="P35" s="691"/>
      <c r="Q35" s="691">
        <v>7</v>
      </c>
      <c r="R35" s="691"/>
      <c r="S35" s="691">
        <v>8</v>
      </c>
      <c r="T35" s="691"/>
      <c r="U35" s="691">
        <v>9</v>
      </c>
      <c r="V35" s="691"/>
      <c r="W35" s="691">
        <v>10</v>
      </c>
      <c r="X35" s="691"/>
      <c r="Y35" s="691">
        <v>11</v>
      </c>
      <c r="Z35" s="691"/>
      <c r="AA35" s="691">
        <v>12</v>
      </c>
      <c r="AB35" s="691"/>
      <c r="AC35" s="691">
        <v>13</v>
      </c>
      <c r="AD35" s="691"/>
      <c r="AE35" s="691">
        <v>14</v>
      </c>
      <c r="AF35" s="691"/>
      <c r="AG35" s="691">
        <v>15</v>
      </c>
      <c r="AH35" s="691"/>
      <c r="AI35" s="691">
        <v>16</v>
      </c>
      <c r="AJ35" s="691"/>
      <c r="AK35" s="691">
        <v>17</v>
      </c>
      <c r="AL35" s="691"/>
      <c r="AM35" s="691">
        <v>18</v>
      </c>
      <c r="AN35" s="691"/>
      <c r="AO35" s="718">
        <v>19</v>
      </c>
      <c r="AP35" s="694"/>
      <c r="AQ35" s="691">
        <v>20</v>
      </c>
      <c r="AR35" s="694"/>
      <c r="AS35" s="718">
        <v>21</v>
      </c>
      <c r="AT35" s="694"/>
      <c r="AU35" s="691">
        <v>22</v>
      </c>
      <c r="AV35" s="694"/>
      <c r="AW35" s="718">
        <v>23</v>
      </c>
      <c r="AX35" s="694"/>
      <c r="AY35" s="691">
        <v>24</v>
      </c>
      <c r="AZ35" s="694"/>
      <c r="BA35" s="718">
        <v>25</v>
      </c>
      <c r="BB35" s="694"/>
      <c r="BC35" s="691">
        <v>26</v>
      </c>
      <c r="BD35" s="694"/>
      <c r="BE35" s="718">
        <v>27</v>
      </c>
      <c r="BF35" s="694"/>
      <c r="BG35" s="691">
        <v>28</v>
      </c>
      <c r="BH35" s="694"/>
      <c r="BI35" s="718">
        <v>29</v>
      </c>
      <c r="BJ35" s="694"/>
      <c r="BK35" s="691">
        <v>30</v>
      </c>
      <c r="BL35" s="694"/>
      <c r="BM35" s="718">
        <v>31</v>
      </c>
      <c r="BN35" s="694"/>
      <c r="BO35" s="691">
        <v>32</v>
      </c>
      <c r="BP35" s="694"/>
    </row>
    <row r="36" spans="5:68" ht="99.75" customHeight="1">
      <c r="E36" s="714" t="s">
        <v>538</v>
      </c>
      <c r="F36" s="715"/>
      <c r="G36" s="714" t="s">
        <v>253</v>
      </c>
      <c r="H36" s="715"/>
      <c r="I36" s="716" t="s">
        <v>539</v>
      </c>
      <c r="J36" s="716"/>
      <c r="K36" s="717" t="s">
        <v>299</v>
      </c>
      <c r="L36" s="717"/>
      <c r="M36" s="714" t="s">
        <v>540</v>
      </c>
      <c r="N36" s="714"/>
      <c r="O36" s="714" t="s">
        <v>541</v>
      </c>
      <c r="P36" s="714"/>
      <c r="Q36" s="714" t="s">
        <v>542</v>
      </c>
      <c r="R36" s="714"/>
      <c r="S36" s="714" t="s">
        <v>543</v>
      </c>
      <c r="T36" s="714"/>
      <c r="U36" s="714" t="s">
        <v>544</v>
      </c>
      <c r="V36" s="714"/>
      <c r="W36" s="714" t="s">
        <v>545</v>
      </c>
      <c r="X36" s="714"/>
      <c r="Y36" s="719" t="s">
        <v>546</v>
      </c>
      <c r="Z36" s="719"/>
      <c r="AA36" s="716" t="s">
        <v>547</v>
      </c>
      <c r="AB36" s="716"/>
      <c r="AC36" s="714" t="s">
        <v>548</v>
      </c>
      <c r="AD36" s="714"/>
      <c r="AE36" s="714" t="s">
        <v>549</v>
      </c>
      <c r="AF36" s="714"/>
      <c r="AG36" s="714" t="s">
        <v>550</v>
      </c>
      <c r="AH36" s="714"/>
      <c r="AI36" s="714" t="s">
        <v>551</v>
      </c>
      <c r="AJ36" s="714"/>
      <c r="AK36" s="714" t="s">
        <v>552</v>
      </c>
      <c r="AL36" s="714"/>
      <c r="AM36" s="716" t="s">
        <v>553</v>
      </c>
      <c r="AN36" s="716"/>
      <c r="AO36" s="714" t="s">
        <v>554</v>
      </c>
      <c r="AP36" s="714"/>
      <c r="AQ36" s="714" t="s">
        <v>555</v>
      </c>
      <c r="AR36" s="714"/>
      <c r="AS36" s="714" t="s">
        <v>556</v>
      </c>
      <c r="AT36" s="714"/>
      <c r="AU36" s="714" t="s">
        <v>557</v>
      </c>
      <c r="AV36" s="714"/>
      <c r="AW36" s="714" t="s">
        <v>558</v>
      </c>
      <c r="AX36" s="714"/>
      <c r="AY36" s="714" t="s">
        <v>559</v>
      </c>
      <c r="AZ36" s="714"/>
      <c r="BA36" s="714" t="s">
        <v>560</v>
      </c>
      <c r="BB36" s="714"/>
      <c r="BC36" s="714" t="s">
        <v>315</v>
      </c>
      <c r="BD36" s="714"/>
      <c r="BE36" s="714" t="s">
        <v>313</v>
      </c>
      <c r="BF36" s="714"/>
      <c r="BG36" s="714" t="s">
        <v>561</v>
      </c>
      <c r="BH36" s="714"/>
      <c r="BI36" s="716" t="s">
        <v>562</v>
      </c>
      <c r="BJ36" s="716"/>
      <c r="BK36" s="714" t="s">
        <v>563</v>
      </c>
      <c r="BL36" s="714"/>
      <c r="BM36" s="714" t="s">
        <v>564</v>
      </c>
      <c r="BN36" s="714"/>
      <c r="BO36" s="714" t="s">
        <v>565</v>
      </c>
      <c r="BP36" s="714"/>
    </row>
  </sheetData>
  <sheetProtection/>
  <mergeCells count="166">
    <mergeCell ref="AI12:AJ12"/>
    <mergeCell ref="AK12:AL12"/>
    <mergeCell ref="F31:G31"/>
    <mergeCell ref="AL31:AM31"/>
    <mergeCell ref="X29:Y29"/>
    <mergeCell ref="AF29:AG29"/>
    <mergeCell ref="N31:O31"/>
    <mergeCell ref="R31:S31"/>
    <mergeCell ref="AG14:AN14"/>
    <mergeCell ref="P27:Q27"/>
    <mergeCell ref="C1:BP1"/>
    <mergeCell ref="H27:I27"/>
    <mergeCell ref="L23:M23"/>
    <mergeCell ref="AB23:AC23"/>
    <mergeCell ref="AR23:AS23"/>
    <mergeCell ref="BH23:BI23"/>
    <mergeCell ref="AV14:BE15"/>
    <mergeCell ref="Q17:X17"/>
    <mergeCell ref="AW17:BD17"/>
    <mergeCell ref="X21:AG21"/>
    <mergeCell ref="X27:Y27"/>
    <mergeCell ref="BG24:BJ24"/>
    <mergeCell ref="BC28:BF28"/>
    <mergeCell ref="AQ24:AT24"/>
    <mergeCell ref="AO25:AV25"/>
    <mergeCell ref="BE25:BL25"/>
    <mergeCell ref="AV27:AW27"/>
    <mergeCell ref="AN21:AW21"/>
    <mergeCell ref="Q18:X18"/>
    <mergeCell ref="AW18:BD18"/>
    <mergeCell ref="AF9:AO10"/>
    <mergeCell ref="N33:O33"/>
    <mergeCell ref="AF27:AG27"/>
    <mergeCell ref="AE28:AH28"/>
    <mergeCell ref="AL33:AM33"/>
    <mergeCell ref="N32:O32"/>
    <mergeCell ref="R32:S32"/>
    <mergeCell ref="V32:W32"/>
    <mergeCell ref="Z32:AA32"/>
    <mergeCell ref="AH32:AI32"/>
    <mergeCell ref="AP32:AQ32"/>
    <mergeCell ref="BB33:BC33"/>
    <mergeCell ref="BL29:BM29"/>
    <mergeCell ref="BJ31:BK31"/>
    <mergeCell ref="BB31:BC31"/>
    <mergeCell ref="AN29:AO29"/>
    <mergeCell ref="AT33:AU33"/>
    <mergeCell ref="AH33:AI33"/>
    <mergeCell ref="BD27:BE27"/>
    <mergeCell ref="BL27:BM27"/>
    <mergeCell ref="AU28:AX28"/>
    <mergeCell ref="BK28:BN28"/>
    <mergeCell ref="V31:W31"/>
    <mergeCell ref="Z31:AA31"/>
    <mergeCell ref="AV29:AW29"/>
    <mergeCell ref="BD29:BE29"/>
    <mergeCell ref="BN32:BO32"/>
    <mergeCell ref="BN31:BO31"/>
    <mergeCell ref="AX31:AY31"/>
    <mergeCell ref="AT32:AU32"/>
    <mergeCell ref="BB32:BC32"/>
    <mergeCell ref="BF32:BG32"/>
    <mergeCell ref="AX33:AY33"/>
    <mergeCell ref="BJ32:BK32"/>
    <mergeCell ref="AL32:AM32"/>
    <mergeCell ref="J32:K32"/>
    <mergeCell ref="J33:K33"/>
    <mergeCell ref="R33:S33"/>
    <mergeCell ref="BD21:BM21"/>
    <mergeCell ref="BF31:BG31"/>
    <mergeCell ref="BF33:BG33"/>
    <mergeCell ref="BJ33:BK33"/>
    <mergeCell ref="AX32:AY32"/>
    <mergeCell ref="W28:Z28"/>
    <mergeCell ref="AG13:AN13"/>
    <mergeCell ref="H29:I29"/>
    <mergeCell ref="J31:K31"/>
    <mergeCell ref="AT31:AU31"/>
    <mergeCell ref="AP31:AQ31"/>
    <mergeCell ref="AH31:AI31"/>
    <mergeCell ref="P29:Q29"/>
    <mergeCell ref="P14:Y15"/>
    <mergeCell ref="O28:R28"/>
    <mergeCell ref="I25:P25"/>
    <mergeCell ref="AP33:AQ33"/>
    <mergeCell ref="BM35:BN35"/>
    <mergeCell ref="BO35:BP35"/>
    <mergeCell ref="BA35:BB35"/>
    <mergeCell ref="BC35:BD35"/>
    <mergeCell ref="BE35:BF35"/>
    <mergeCell ref="BG35:BH35"/>
    <mergeCell ref="AY35:AZ35"/>
    <mergeCell ref="AQ35:AR35"/>
    <mergeCell ref="BN33:BO33"/>
    <mergeCell ref="AQ36:AR36"/>
    <mergeCell ref="AC36:AD36"/>
    <mergeCell ref="AE36:AF36"/>
    <mergeCell ref="AG36:AH36"/>
    <mergeCell ref="AI36:AJ36"/>
    <mergeCell ref="AO36:AP36"/>
    <mergeCell ref="BM36:BN36"/>
    <mergeCell ref="BO36:BP36"/>
    <mergeCell ref="BA36:BB36"/>
    <mergeCell ref="BC36:BD36"/>
    <mergeCell ref="BE36:BF36"/>
    <mergeCell ref="BG36:BH36"/>
    <mergeCell ref="BI36:BJ36"/>
    <mergeCell ref="BK36:BL36"/>
    <mergeCell ref="AS36:AT36"/>
    <mergeCell ref="AU36:AV36"/>
    <mergeCell ref="AW36:AX36"/>
    <mergeCell ref="BI35:BJ35"/>
    <mergeCell ref="BK35:BL35"/>
    <mergeCell ref="W36:X36"/>
    <mergeCell ref="Y36:Z36"/>
    <mergeCell ref="AA36:AB36"/>
    <mergeCell ref="AK35:AL35"/>
    <mergeCell ref="AM35:AN35"/>
    <mergeCell ref="S36:T36"/>
    <mergeCell ref="U36:V36"/>
    <mergeCell ref="AO35:AP35"/>
    <mergeCell ref="AY36:AZ36"/>
    <mergeCell ref="G36:H36"/>
    <mergeCell ref="AS35:AT35"/>
    <mergeCell ref="AU35:AV35"/>
    <mergeCell ref="AW35:AX35"/>
    <mergeCell ref="AK36:AL36"/>
    <mergeCell ref="AM36:AN36"/>
    <mergeCell ref="E36:F36"/>
    <mergeCell ref="O35:P35"/>
    <mergeCell ref="Q35:R35"/>
    <mergeCell ref="O36:P36"/>
    <mergeCell ref="Q36:R36"/>
    <mergeCell ref="I36:J36"/>
    <mergeCell ref="K36:L36"/>
    <mergeCell ref="M35:N35"/>
    <mergeCell ref="K35:L35"/>
    <mergeCell ref="M36:N36"/>
    <mergeCell ref="AC35:AD35"/>
    <mergeCell ref="AE35:AF35"/>
    <mergeCell ref="AG35:AH35"/>
    <mergeCell ref="AI35:AJ35"/>
    <mergeCell ref="B13:E15"/>
    <mergeCell ref="AM28:AP28"/>
    <mergeCell ref="AN27:AO27"/>
    <mergeCell ref="K24:N24"/>
    <mergeCell ref="AA24:AD24"/>
    <mergeCell ref="G28:J28"/>
    <mergeCell ref="B26:E28"/>
    <mergeCell ref="H21:Q21"/>
    <mergeCell ref="Y25:AF25"/>
    <mergeCell ref="F33:G33"/>
    <mergeCell ref="F32:G32"/>
    <mergeCell ref="AD33:AE33"/>
    <mergeCell ref="AD32:AE32"/>
    <mergeCell ref="AD31:AE31"/>
    <mergeCell ref="V33:W33"/>
    <mergeCell ref="Z33:AA33"/>
    <mergeCell ref="E35:F35"/>
    <mergeCell ref="G35:H35"/>
    <mergeCell ref="AA35:AB35"/>
    <mergeCell ref="I35:J35"/>
    <mergeCell ref="S35:T35"/>
    <mergeCell ref="U35:V35"/>
    <mergeCell ref="W35:X35"/>
    <mergeCell ref="Y35:Z35"/>
  </mergeCells>
  <printOptions horizontalCentered="1" verticalCentered="1"/>
  <pageMargins left="0" right="0" top="0" bottom="0" header="0.5118110236220472" footer="0.5118110236220472"/>
  <pageSetup fitToHeight="1" fitToWidth="1" horizontalDpi="300" verticalDpi="300" orientation="landscape" paperSize="9" scale="79" r:id="rId2"/>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BN60"/>
  <sheetViews>
    <sheetView zoomScalePageLayoutView="0" workbookViewId="0" topLeftCell="A1">
      <selection activeCell="A1" sqref="A1:AM1"/>
    </sheetView>
  </sheetViews>
  <sheetFormatPr defaultColWidth="2.625" defaultRowHeight="16.5" customHeight="1"/>
  <cols>
    <col min="1" max="16384" width="2.625" style="349" customWidth="1"/>
  </cols>
  <sheetData>
    <row r="1" spans="1:39" ht="24">
      <c r="A1" s="761" t="s">
        <v>512</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3"/>
    </row>
    <row r="2" spans="1:39" ht="18" thickBot="1">
      <c r="A2" s="764" t="s">
        <v>511</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row>
    <row r="3" spans="1:39" ht="16.5" customHeight="1">
      <c r="A3" s="430"/>
      <c r="B3" s="429"/>
      <c r="C3" s="448"/>
      <c r="D3" s="448"/>
      <c r="E3" s="448"/>
      <c r="F3" s="448"/>
      <c r="G3" s="448"/>
      <c r="H3" s="448"/>
      <c r="I3" s="448"/>
      <c r="J3" s="448"/>
      <c r="K3" s="448"/>
      <c r="L3" s="448"/>
      <c r="M3" s="448"/>
      <c r="N3" s="448"/>
      <c r="O3" s="448"/>
      <c r="P3" s="448"/>
      <c r="Q3" s="765" t="s">
        <v>470</v>
      </c>
      <c r="R3" s="765"/>
      <c r="S3" s="765"/>
      <c r="T3" s="765"/>
      <c r="U3" s="765"/>
      <c r="V3" s="765"/>
      <c r="W3" s="765"/>
      <c r="X3" s="448"/>
      <c r="Y3" s="448"/>
      <c r="Z3" s="448"/>
      <c r="AA3" s="448"/>
      <c r="AB3" s="448"/>
      <c r="AC3" s="448"/>
      <c r="AD3" s="448"/>
      <c r="AE3" s="448"/>
      <c r="AF3" s="448"/>
      <c r="AG3" s="448"/>
      <c r="AH3" s="448"/>
      <c r="AI3" s="448"/>
      <c r="AJ3" s="448"/>
      <c r="AK3" s="448"/>
      <c r="AL3" s="429"/>
      <c r="AM3" s="428"/>
    </row>
    <row r="4" spans="1:39" ht="16.5" customHeight="1" thickBot="1">
      <c r="A4" s="358"/>
      <c r="B4" s="355"/>
      <c r="C4" s="447"/>
      <c r="D4" s="447"/>
      <c r="E4" s="447"/>
      <c r="F4" s="447"/>
      <c r="G4" s="447"/>
      <c r="H4" s="447"/>
      <c r="I4" s="767"/>
      <c r="J4" s="767"/>
      <c r="K4" s="767"/>
      <c r="L4" s="767"/>
      <c r="M4" s="447"/>
      <c r="N4" s="447"/>
      <c r="O4" s="447"/>
      <c r="P4" s="447"/>
      <c r="Q4" s="766"/>
      <c r="R4" s="766"/>
      <c r="S4" s="766"/>
      <c r="T4" s="766"/>
      <c r="U4" s="766"/>
      <c r="V4" s="766"/>
      <c r="W4" s="766"/>
      <c r="X4" s="447"/>
      <c r="Y4" s="447"/>
      <c r="Z4" s="447"/>
      <c r="AA4" s="447"/>
      <c r="AB4" s="768"/>
      <c r="AC4" s="768"/>
      <c r="AD4" s="768"/>
      <c r="AE4" s="768"/>
      <c r="AF4" s="447"/>
      <c r="AG4" s="447"/>
      <c r="AH4" s="447"/>
      <c r="AI4" s="447"/>
      <c r="AJ4" s="447"/>
      <c r="AK4" s="447"/>
      <c r="AL4" s="355"/>
      <c r="AM4" s="354"/>
    </row>
    <row r="5" spans="1:39" ht="16.5" customHeight="1">
      <c r="A5" s="769" t="s">
        <v>490</v>
      </c>
      <c r="B5" s="770"/>
      <c r="C5" s="422"/>
      <c r="D5" s="424"/>
      <c r="E5" s="422"/>
      <c r="F5" s="422"/>
      <c r="G5" s="422"/>
      <c r="H5" s="422"/>
      <c r="I5" s="423" t="s">
        <v>485</v>
      </c>
      <c r="J5" s="422"/>
      <c r="K5" s="422"/>
      <c r="L5" s="422"/>
      <c r="M5" s="422"/>
      <c r="N5" s="422"/>
      <c r="O5" s="422"/>
      <c r="P5" s="422"/>
      <c r="Q5" s="421"/>
      <c r="R5" s="421"/>
      <c r="S5" s="421"/>
      <c r="T5" s="421"/>
      <c r="U5" s="421"/>
      <c r="V5" s="421"/>
      <c r="W5" s="421"/>
      <c r="X5" s="421"/>
      <c r="Y5" s="421"/>
      <c r="Z5" s="421"/>
      <c r="AA5" s="421"/>
      <c r="AB5" s="421"/>
      <c r="AC5" s="421"/>
      <c r="AD5" s="421"/>
      <c r="AE5" s="421"/>
      <c r="AF5" s="421"/>
      <c r="AG5" s="421"/>
      <c r="AH5" s="421"/>
      <c r="AI5" s="421"/>
      <c r="AJ5" s="421"/>
      <c r="AK5" s="446"/>
      <c r="AL5" s="769" t="s">
        <v>490</v>
      </c>
      <c r="AM5" s="770"/>
    </row>
    <row r="6" spans="1:39" ht="16.5" customHeight="1" thickBot="1">
      <c r="A6" s="769"/>
      <c r="B6" s="770"/>
      <c r="C6" s="443"/>
      <c r="D6" s="362"/>
      <c r="E6" s="419"/>
      <c r="F6" s="363"/>
      <c r="G6" s="363"/>
      <c r="H6" s="363"/>
      <c r="I6" s="363"/>
      <c r="J6" s="363"/>
      <c r="K6" s="363"/>
      <c r="L6" s="363"/>
      <c r="M6" s="418"/>
      <c r="N6" s="363"/>
      <c r="O6" s="363"/>
      <c r="P6" s="365"/>
      <c r="Q6" s="355"/>
      <c r="R6" s="361"/>
      <c r="S6" s="361"/>
      <c r="T6" s="361"/>
      <c r="U6" s="355"/>
      <c r="V6" s="362"/>
      <c r="W6" s="363"/>
      <c r="X6" s="363"/>
      <c r="Y6" s="363"/>
      <c r="Z6" s="363"/>
      <c r="AA6" s="363"/>
      <c r="AB6" s="363"/>
      <c r="AC6" s="363"/>
      <c r="AD6" s="363"/>
      <c r="AE6" s="363"/>
      <c r="AF6" s="363"/>
      <c r="AG6" s="363"/>
      <c r="AH6" s="363"/>
      <c r="AI6" s="365"/>
      <c r="AJ6" s="355"/>
      <c r="AK6" s="444"/>
      <c r="AL6" s="769"/>
      <c r="AM6" s="770"/>
    </row>
    <row r="7" spans="1:39" ht="16.5" customHeight="1" thickBot="1">
      <c r="A7" s="769"/>
      <c r="B7" s="770"/>
      <c r="C7" s="443"/>
      <c r="D7" s="362"/>
      <c r="E7" s="445"/>
      <c r="F7" s="363"/>
      <c r="G7" s="363"/>
      <c r="H7" s="363"/>
      <c r="I7" s="364"/>
      <c r="J7" s="363"/>
      <c r="K7" s="363"/>
      <c r="L7" s="363"/>
      <c r="M7" s="415"/>
      <c r="N7" s="366" t="s">
        <v>471</v>
      </c>
      <c r="O7" s="366"/>
      <c r="P7" s="366" t="s">
        <v>471</v>
      </c>
      <c r="Q7" s="366"/>
      <c r="R7" s="366" t="s">
        <v>471</v>
      </c>
      <c r="S7" s="366"/>
      <c r="T7" s="366" t="s">
        <v>471</v>
      </c>
      <c r="U7" s="366"/>
      <c r="V7" s="366" t="s">
        <v>471</v>
      </c>
      <c r="W7" s="366"/>
      <c r="X7" s="366" t="s">
        <v>471</v>
      </c>
      <c r="Y7" s="366"/>
      <c r="Z7" s="366" t="s">
        <v>471</v>
      </c>
      <c r="AA7" s="363"/>
      <c r="AB7" s="363"/>
      <c r="AC7" s="363"/>
      <c r="AD7" s="363"/>
      <c r="AE7" s="364"/>
      <c r="AF7" s="363"/>
      <c r="AG7" s="363"/>
      <c r="AH7" s="363"/>
      <c r="AI7" s="363"/>
      <c r="AJ7" s="355"/>
      <c r="AK7" s="444"/>
      <c r="AL7" s="769"/>
      <c r="AM7" s="770"/>
    </row>
    <row r="8" spans="1:39" ht="16.5" customHeight="1" thickBot="1">
      <c r="A8" s="769"/>
      <c r="B8" s="770"/>
      <c r="C8" s="443"/>
      <c r="D8" s="362"/>
      <c r="E8" s="407"/>
      <c r="F8" s="407"/>
      <c r="G8" s="379"/>
      <c r="H8" s="406"/>
      <c r="I8" s="405"/>
      <c r="J8" s="369"/>
      <c r="K8" s="379"/>
      <c r="L8" s="378"/>
      <c r="M8" s="378"/>
      <c r="N8" s="410"/>
      <c r="O8" s="409"/>
      <c r="P8" s="408"/>
      <c r="Q8" s="355"/>
      <c r="R8" s="361"/>
      <c r="S8" s="361"/>
      <c r="T8" s="366"/>
      <c r="V8" s="362"/>
      <c r="W8" s="363"/>
      <c r="X8" s="383"/>
      <c r="Y8" s="383"/>
      <c r="Z8" s="363"/>
      <c r="AA8" s="407"/>
      <c r="AB8" s="407"/>
      <c r="AC8" s="379"/>
      <c r="AD8" s="406"/>
      <c r="AE8" s="405"/>
      <c r="AF8" s="369"/>
      <c r="AG8" s="379"/>
      <c r="AH8" s="378"/>
      <c r="AI8" s="378"/>
      <c r="AJ8" s="355"/>
      <c r="AK8" s="444"/>
      <c r="AL8" s="769"/>
      <c r="AM8" s="770"/>
    </row>
    <row r="9" spans="1:39" ht="16.5" customHeight="1" thickBot="1">
      <c r="A9" s="769"/>
      <c r="B9" s="770"/>
      <c r="C9" s="443"/>
      <c r="D9" s="390"/>
      <c r="E9" s="388"/>
      <c r="F9" s="403"/>
      <c r="G9" s="372"/>
      <c r="H9" s="402"/>
      <c r="I9" s="402"/>
      <c r="J9" s="368"/>
      <c r="K9" s="368"/>
      <c r="L9" s="367"/>
      <c r="M9" s="377"/>
      <c r="N9" s="363"/>
      <c r="O9" s="363"/>
      <c r="P9" s="365"/>
      <c r="Q9" s="355"/>
      <c r="R9" s="361"/>
      <c r="S9" s="361"/>
      <c r="T9" s="366" t="s">
        <v>471</v>
      </c>
      <c r="V9" s="361"/>
      <c r="W9" s="365"/>
      <c r="X9" s="383"/>
      <c r="Y9" s="383"/>
      <c r="Z9" s="365"/>
      <c r="AA9" s="388"/>
      <c r="AB9" s="403"/>
      <c r="AC9" s="372"/>
      <c r="AD9" s="402"/>
      <c r="AE9" s="402"/>
      <c r="AF9" s="368"/>
      <c r="AG9" s="368"/>
      <c r="AH9" s="367"/>
      <c r="AI9" s="377"/>
      <c r="AJ9" s="354"/>
      <c r="AK9" s="444"/>
      <c r="AL9" s="769"/>
      <c r="AM9" s="770"/>
    </row>
    <row r="10" spans="1:39" ht="16.5" customHeight="1" thickBot="1">
      <c r="A10" s="769"/>
      <c r="B10" s="770"/>
      <c r="C10" s="399"/>
      <c r="D10" s="385"/>
      <c r="E10" s="388"/>
      <c r="F10" s="771" t="s">
        <v>510</v>
      </c>
      <c r="G10" s="771"/>
      <c r="H10" s="771"/>
      <c r="I10" s="771"/>
      <c r="J10" s="771"/>
      <c r="K10" s="771"/>
      <c r="L10" s="771"/>
      <c r="M10" s="386"/>
      <c r="N10" s="389"/>
      <c r="O10" s="389"/>
      <c r="P10" s="389"/>
      <c r="Q10" s="355"/>
      <c r="R10" s="385"/>
      <c r="S10" s="385"/>
      <c r="T10" s="366"/>
      <c r="V10" s="385"/>
      <c r="W10" s="384"/>
      <c r="X10" s="383"/>
      <c r="Y10" s="383"/>
      <c r="Z10" s="365"/>
      <c r="AA10" s="388"/>
      <c r="AB10" s="383"/>
      <c r="AC10" s="365"/>
      <c r="AD10" s="400"/>
      <c r="AE10" s="400"/>
      <c r="AF10" s="363"/>
      <c r="AG10" s="363"/>
      <c r="AH10" s="363"/>
      <c r="AI10" s="386"/>
      <c r="AJ10" s="399"/>
      <c r="AK10" s="443"/>
      <c r="AL10" s="769"/>
      <c r="AM10" s="770"/>
    </row>
    <row r="11" spans="1:39" ht="16.5" customHeight="1">
      <c r="A11" s="769"/>
      <c r="B11" s="770"/>
      <c r="C11" s="774" t="s">
        <v>475</v>
      </c>
      <c r="D11" s="361"/>
      <c r="E11" s="382"/>
      <c r="F11" s="772"/>
      <c r="G11" s="772"/>
      <c r="H11" s="772"/>
      <c r="I11" s="772"/>
      <c r="J11" s="772"/>
      <c r="K11" s="772"/>
      <c r="L11" s="772"/>
      <c r="M11" s="377"/>
      <c r="N11" s="363"/>
      <c r="O11" s="363"/>
      <c r="P11" s="365"/>
      <c r="Q11" s="355"/>
      <c r="R11" s="361"/>
      <c r="S11" s="396"/>
      <c r="T11" s="366" t="s">
        <v>471</v>
      </c>
      <c r="U11" s="396"/>
      <c r="V11" s="396"/>
      <c r="W11" s="365"/>
      <c r="X11" s="365"/>
      <c r="Y11" s="365"/>
      <c r="Z11" s="365"/>
      <c r="AA11" s="382"/>
      <c r="AB11" s="365"/>
      <c r="AC11" s="365"/>
      <c r="AD11" s="363"/>
      <c r="AE11" s="363"/>
      <c r="AF11" s="363"/>
      <c r="AG11" s="363"/>
      <c r="AH11" s="363"/>
      <c r="AI11" s="377"/>
      <c r="AJ11" s="399"/>
      <c r="AK11" s="774" t="s">
        <v>475</v>
      </c>
      <c r="AL11" s="769"/>
      <c r="AM11" s="770"/>
    </row>
    <row r="12" spans="1:39" ht="16.5" customHeight="1" thickBot="1">
      <c r="A12" s="769"/>
      <c r="B12" s="770"/>
      <c r="C12" s="775"/>
      <c r="D12" s="361"/>
      <c r="E12" s="382"/>
      <c r="F12" s="772"/>
      <c r="G12" s="772"/>
      <c r="H12" s="772"/>
      <c r="I12" s="772"/>
      <c r="J12" s="772"/>
      <c r="K12" s="772"/>
      <c r="L12" s="772"/>
      <c r="M12" s="377"/>
      <c r="N12" s="363"/>
      <c r="O12" s="383"/>
      <c r="P12" s="365"/>
      <c r="Q12" s="355"/>
      <c r="R12" s="361"/>
      <c r="S12" s="396"/>
      <c r="T12" s="366"/>
      <c r="U12" s="396"/>
      <c r="V12" s="396"/>
      <c r="W12" s="365"/>
      <c r="X12" s="365"/>
      <c r="Y12" s="365"/>
      <c r="Z12" s="365"/>
      <c r="AA12" s="382"/>
      <c r="AB12" s="365"/>
      <c r="AC12" s="365"/>
      <c r="AD12" s="363"/>
      <c r="AE12" s="363"/>
      <c r="AF12" s="363"/>
      <c r="AG12" s="363"/>
      <c r="AH12" s="363"/>
      <c r="AI12" s="377"/>
      <c r="AJ12" s="355"/>
      <c r="AK12" s="775"/>
      <c r="AL12" s="769"/>
      <c r="AM12" s="770"/>
    </row>
    <row r="13" spans="1:39" ht="16.5" customHeight="1" thickBot="1">
      <c r="A13" s="769"/>
      <c r="B13" s="770"/>
      <c r="C13" s="443"/>
      <c r="D13" s="361"/>
      <c r="E13" s="397"/>
      <c r="F13" s="773"/>
      <c r="G13" s="773"/>
      <c r="H13" s="773"/>
      <c r="I13" s="773"/>
      <c r="J13" s="773"/>
      <c r="K13" s="773"/>
      <c r="L13" s="773"/>
      <c r="M13" s="367"/>
      <c r="N13" s="366" t="s">
        <v>471</v>
      </c>
      <c r="O13" s="363"/>
      <c r="P13" s="398" t="s">
        <v>509</v>
      </c>
      <c r="Q13" s="383"/>
      <c r="R13" s="366" t="s">
        <v>471</v>
      </c>
      <c r="S13" s="366"/>
      <c r="T13" s="366" t="s">
        <v>471</v>
      </c>
      <c r="U13" s="366"/>
      <c r="V13" s="366" t="s">
        <v>471</v>
      </c>
      <c r="W13" s="366"/>
      <c r="X13" s="366" t="s">
        <v>471</v>
      </c>
      <c r="Y13" s="366"/>
      <c r="Z13" s="366" t="s">
        <v>471</v>
      </c>
      <c r="AA13" s="397"/>
      <c r="AB13" s="368"/>
      <c r="AC13" s="368"/>
      <c r="AD13" s="368"/>
      <c r="AE13" s="368"/>
      <c r="AF13" s="368"/>
      <c r="AG13" s="368"/>
      <c r="AH13" s="368"/>
      <c r="AI13" s="367"/>
      <c r="AJ13" s="355"/>
      <c r="AK13" s="444"/>
      <c r="AL13" s="769"/>
      <c r="AM13" s="770"/>
    </row>
    <row r="14" spans="1:39" ht="16.5" customHeight="1" thickBot="1">
      <c r="A14" s="769"/>
      <c r="B14" s="770"/>
      <c r="C14" s="443"/>
      <c r="D14" s="362"/>
      <c r="E14" s="395"/>
      <c r="F14" s="363"/>
      <c r="G14" s="363"/>
      <c r="H14" s="363"/>
      <c r="I14" s="363"/>
      <c r="J14" s="363"/>
      <c r="K14" s="363"/>
      <c r="L14" s="363"/>
      <c r="M14" s="377"/>
      <c r="N14" s="363"/>
      <c r="O14" s="363"/>
      <c r="P14" s="365"/>
      <c r="Q14" s="355"/>
      <c r="R14" s="361"/>
      <c r="S14" s="396"/>
      <c r="T14" s="366"/>
      <c r="U14" s="396"/>
      <c r="V14" s="396"/>
      <c r="W14" s="363"/>
      <c r="X14" s="363"/>
      <c r="Y14" s="363"/>
      <c r="Z14" s="363"/>
      <c r="AA14" s="395"/>
      <c r="AB14" s="363"/>
      <c r="AC14" s="363"/>
      <c r="AD14" s="363"/>
      <c r="AE14" s="363"/>
      <c r="AF14" s="363"/>
      <c r="AG14" s="363"/>
      <c r="AH14" s="363"/>
      <c r="AI14" s="377"/>
      <c r="AJ14" s="355"/>
      <c r="AK14" s="444"/>
      <c r="AL14" s="769"/>
      <c r="AM14" s="770"/>
    </row>
    <row r="15" spans="1:39" ht="16.5" customHeight="1">
      <c r="A15" s="769"/>
      <c r="B15" s="770"/>
      <c r="C15" s="774" t="s">
        <v>508</v>
      </c>
      <c r="D15" s="362"/>
      <c r="E15" s="388"/>
      <c r="F15" s="383"/>
      <c r="G15" s="363"/>
      <c r="H15" s="785"/>
      <c r="I15" s="785"/>
      <c r="J15" s="363"/>
      <c r="K15" s="363"/>
      <c r="L15" s="363"/>
      <c r="M15" s="377"/>
      <c r="N15" s="363"/>
      <c r="O15" s="363"/>
      <c r="P15" s="365"/>
      <c r="Q15" s="355"/>
      <c r="R15" s="361"/>
      <c r="S15" s="361"/>
      <c r="T15" s="366" t="s">
        <v>471</v>
      </c>
      <c r="U15" s="361"/>
      <c r="V15" s="361"/>
      <c r="W15" s="363"/>
      <c r="X15" s="363"/>
      <c r="Y15" s="363"/>
      <c r="Z15" s="363"/>
      <c r="AA15" s="388"/>
      <c r="AB15" s="383"/>
      <c r="AC15" s="363"/>
      <c r="AD15" s="392"/>
      <c r="AE15" s="392"/>
      <c r="AF15" s="363"/>
      <c r="AG15" s="363"/>
      <c r="AH15" s="363"/>
      <c r="AI15" s="377"/>
      <c r="AJ15" s="355"/>
      <c r="AK15" s="774" t="s">
        <v>475</v>
      </c>
      <c r="AL15" s="769"/>
      <c r="AM15" s="770"/>
    </row>
    <row r="16" spans="1:39" ht="16.5" customHeight="1" thickBot="1">
      <c r="A16" s="769"/>
      <c r="B16" s="770"/>
      <c r="C16" s="784"/>
      <c r="D16" s="362"/>
      <c r="E16" s="388"/>
      <c r="F16" s="383"/>
      <c r="G16" s="365"/>
      <c r="H16" s="785"/>
      <c r="I16" s="785"/>
      <c r="J16" s="363"/>
      <c r="K16" s="363"/>
      <c r="L16" s="363"/>
      <c r="M16" s="377"/>
      <c r="N16" s="363"/>
      <c r="O16" s="363"/>
      <c r="P16" s="365"/>
      <c r="Q16" s="355"/>
      <c r="R16" s="361"/>
      <c r="S16" s="361"/>
      <c r="T16" s="366"/>
      <c r="U16" s="361"/>
      <c r="V16" s="361"/>
      <c r="W16" s="363"/>
      <c r="X16" s="383"/>
      <c r="Y16" s="383"/>
      <c r="Z16" s="363"/>
      <c r="AA16" s="388"/>
      <c r="AB16" s="383"/>
      <c r="AC16" s="365"/>
      <c r="AD16" s="392"/>
      <c r="AE16" s="392"/>
      <c r="AF16" s="363"/>
      <c r="AG16" s="363"/>
      <c r="AH16" s="363"/>
      <c r="AI16" s="377"/>
      <c r="AJ16" s="355"/>
      <c r="AK16" s="775"/>
      <c r="AL16" s="769"/>
      <c r="AM16" s="770"/>
    </row>
    <row r="17" spans="1:39" ht="16.5" customHeight="1" thickBot="1">
      <c r="A17" s="769"/>
      <c r="B17" s="770"/>
      <c r="C17" s="443"/>
      <c r="D17" s="390"/>
      <c r="E17" s="388"/>
      <c r="F17" s="383"/>
      <c r="G17" s="365"/>
      <c r="H17" s="785"/>
      <c r="I17" s="785"/>
      <c r="J17" s="363"/>
      <c r="K17" s="363"/>
      <c r="L17" s="363"/>
      <c r="M17" s="386"/>
      <c r="N17" s="389"/>
      <c r="O17" s="389"/>
      <c r="P17" s="389"/>
      <c r="Q17" s="355"/>
      <c r="R17" s="361"/>
      <c r="S17" s="361"/>
      <c r="T17" s="366" t="s">
        <v>471</v>
      </c>
      <c r="U17" s="361"/>
      <c r="V17" s="361"/>
      <c r="W17" s="365"/>
      <c r="X17" s="383"/>
      <c r="Y17" s="383"/>
      <c r="Z17" s="365"/>
      <c r="AA17" s="388"/>
      <c r="AB17" s="383"/>
      <c r="AC17" s="365"/>
      <c r="AD17" s="387"/>
      <c r="AE17" s="387"/>
      <c r="AF17" s="363"/>
      <c r="AG17" s="363"/>
      <c r="AH17" s="363"/>
      <c r="AI17" s="386"/>
      <c r="AJ17" s="354"/>
      <c r="AK17" s="443"/>
      <c r="AL17" s="769"/>
      <c r="AM17" s="770"/>
    </row>
    <row r="18" spans="1:39" ht="16.5" customHeight="1" thickBot="1">
      <c r="A18" s="769"/>
      <c r="B18" s="770"/>
      <c r="C18" s="443"/>
      <c r="D18" s="385"/>
      <c r="E18" s="382"/>
      <c r="F18" s="381"/>
      <c r="G18" s="380"/>
      <c r="H18" s="379"/>
      <c r="I18" s="379"/>
      <c r="J18" s="379"/>
      <c r="K18" s="379"/>
      <c r="L18" s="378"/>
      <c r="M18" s="377"/>
      <c r="N18" s="363"/>
      <c r="O18" s="363"/>
      <c r="P18" s="365"/>
      <c r="Q18" s="355"/>
      <c r="R18" s="361"/>
      <c r="S18" s="361"/>
      <c r="T18" s="366"/>
      <c r="U18" s="355"/>
      <c r="V18" s="362"/>
      <c r="W18" s="384"/>
      <c r="X18" s="383"/>
      <c r="Y18" s="383"/>
      <c r="Z18" s="365"/>
      <c r="AA18" s="382"/>
      <c r="AB18" s="381"/>
      <c r="AC18" s="380"/>
      <c r="AD18" s="379"/>
      <c r="AE18" s="379"/>
      <c r="AF18" s="379"/>
      <c r="AG18" s="379"/>
      <c r="AH18" s="378"/>
      <c r="AI18" s="377"/>
      <c r="AJ18" s="355"/>
      <c r="AK18" s="442"/>
      <c r="AL18" s="769"/>
      <c r="AM18" s="770"/>
    </row>
    <row r="19" spans="1:39" ht="16.5" customHeight="1" thickBot="1">
      <c r="A19" s="769"/>
      <c r="B19" s="770"/>
      <c r="C19" s="443"/>
      <c r="D19" s="412" t="s">
        <v>484</v>
      </c>
      <c r="E19" s="373"/>
      <c r="F19" s="373"/>
      <c r="G19" s="372"/>
      <c r="H19" s="371"/>
      <c r="I19" s="370"/>
      <c r="J19" s="369"/>
      <c r="K19" s="368"/>
      <c r="L19" s="367"/>
      <c r="M19" s="367"/>
      <c r="N19" s="376"/>
      <c r="O19" s="375"/>
      <c r="P19" s="374"/>
      <c r="Q19" s="355"/>
      <c r="R19" s="361"/>
      <c r="S19" s="361"/>
      <c r="T19" s="366" t="s">
        <v>471</v>
      </c>
      <c r="U19" s="355"/>
      <c r="V19" s="362"/>
      <c r="W19" s="365"/>
      <c r="X19" s="365"/>
      <c r="Y19" s="365"/>
      <c r="Z19" s="365"/>
      <c r="AA19" s="373"/>
      <c r="AB19" s="373"/>
      <c r="AC19" s="372"/>
      <c r="AD19" s="371"/>
      <c r="AE19" s="370"/>
      <c r="AF19" s="369"/>
      <c r="AG19" s="368"/>
      <c r="AH19" s="367"/>
      <c r="AI19" s="367"/>
      <c r="AJ19" s="404" t="s">
        <v>484</v>
      </c>
      <c r="AK19" s="442"/>
      <c r="AL19" s="769"/>
      <c r="AM19" s="770"/>
    </row>
    <row r="20" spans="1:39" ht="16.5" customHeight="1" thickBot="1">
      <c r="A20" s="769"/>
      <c r="B20" s="770"/>
      <c r="C20" s="443"/>
      <c r="D20" s="361"/>
      <c r="E20" s="414" t="s">
        <v>484</v>
      </c>
      <c r="F20" s="365"/>
      <c r="G20" s="365"/>
      <c r="H20" s="363"/>
      <c r="I20" s="364"/>
      <c r="J20" s="363"/>
      <c r="K20" s="363"/>
      <c r="L20" s="363"/>
      <c r="M20" s="363"/>
      <c r="N20" s="366" t="s">
        <v>471</v>
      </c>
      <c r="O20" s="366"/>
      <c r="P20" s="366" t="s">
        <v>471</v>
      </c>
      <c r="Q20" s="366"/>
      <c r="R20" s="366" t="s">
        <v>471</v>
      </c>
      <c r="S20" s="366"/>
      <c r="T20" s="366" t="s">
        <v>471</v>
      </c>
      <c r="U20" s="366"/>
      <c r="V20" s="366" t="s">
        <v>471</v>
      </c>
      <c r="W20" s="366"/>
      <c r="X20" s="366" t="s">
        <v>471</v>
      </c>
      <c r="Y20" s="366"/>
      <c r="Z20" s="366" t="s">
        <v>471</v>
      </c>
      <c r="AA20" s="365"/>
      <c r="AB20" s="365"/>
      <c r="AC20" s="365"/>
      <c r="AD20" s="363"/>
      <c r="AE20" s="364"/>
      <c r="AF20" s="363"/>
      <c r="AG20" s="363"/>
      <c r="AH20" s="363"/>
      <c r="AI20" s="414" t="s">
        <v>484</v>
      </c>
      <c r="AJ20" s="355"/>
      <c r="AK20" s="442"/>
      <c r="AL20" s="769"/>
      <c r="AM20" s="770"/>
    </row>
    <row r="21" spans="1:39" ht="16.5" customHeight="1" thickBot="1">
      <c r="A21" s="769"/>
      <c r="B21" s="770"/>
      <c r="C21" s="443"/>
      <c r="D21" s="355"/>
      <c r="E21" s="355"/>
      <c r="F21" s="355"/>
      <c r="G21" s="355"/>
      <c r="H21" s="355"/>
      <c r="I21" s="355"/>
      <c r="J21" s="355"/>
      <c r="K21" s="355"/>
      <c r="L21" s="355"/>
      <c r="M21" s="361"/>
      <c r="N21" s="361"/>
      <c r="O21" s="786"/>
      <c r="P21" s="786"/>
      <c r="Q21" s="361"/>
      <c r="R21" s="361"/>
      <c r="S21" s="361"/>
      <c r="T21" s="361"/>
      <c r="U21" s="355"/>
      <c r="V21" s="362"/>
      <c r="W21" s="362"/>
      <c r="X21" s="362"/>
      <c r="Y21" s="362"/>
      <c r="Z21" s="362"/>
      <c r="AA21" s="355"/>
      <c r="AB21" s="355"/>
      <c r="AC21" s="355"/>
      <c r="AD21" s="355"/>
      <c r="AE21" s="355"/>
      <c r="AF21" s="355"/>
      <c r="AG21" s="355"/>
      <c r="AH21" s="355"/>
      <c r="AI21" s="361"/>
      <c r="AJ21" s="355"/>
      <c r="AK21" s="442"/>
      <c r="AL21" s="769"/>
      <c r="AM21" s="770"/>
    </row>
    <row r="22" spans="1:39" ht="16.5" customHeight="1" thickBot="1">
      <c r="A22" s="358"/>
      <c r="B22" s="354"/>
      <c r="C22" s="441"/>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41"/>
      <c r="AL22" s="358"/>
      <c r="AM22" s="354"/>
    </row>
    <row r="23" spans="1:39" ht="16.5" customHeight="1" thickBot="1">
      <c r="A23" s="353"/>
      <c r="B23" s="350"/>
      <c r="C23" s="441" t="s">
        <v>505</v>
      </c>
      <c r="D23" s="355"/>
      <c r="E23" s="355"/>
      <c r="F23" s="355"/>
      <c r="G23" s="351"/>
      <c r="H23" s="351"/>
      <c r="I23" s="768"/>
      <c r="J23" s="768"/>
      <c r="K23" s="768"/>
      <c r="L23" s="768"/>
      <c r="M23" s="351"/>
      <c r="N23" s="351"/>
      <c r="O23" s="351"/>
      <c r="P23" s="351"/>
      <c r="Q23" s="351"/>
      <c r="R23" s="350"/>
      <c r="S23" s="787" t="s">
        <v>488</v>
      </c>
      <c r="T23" s="788"/>
      <c r="U23" s="788"/>
      <c r="V23" s="358"/>
      <c r="W23" s="351"/>
      <c r="X23" s="355"/>
      <c r="Y23" s="355"/>
      <c r="Z23" s="355"/>
      <c r="AA23" s="355"/>
      <c r="AB23" s="767"/>
      <c r="AC23" s="767"/>
      <c r="AD23" s="767"/>
      <c r="AE23" s="767"/>
      <c r="AF23" s="355"/>
      <c r="AG23" s="355"/>
      <c r="AH23" s="355"/>
      <c r="AI23" s="355"/>
      <c r="AJ23" s="355"/>
      <c r="AK23" s="441" t="s">
        <v>505</v>
      </c>
      <c r="AL23" s="353"/>
      <c r="AM23" s="350"/>
    </row>
    <row r="24" spans="1:39" ht="16.5" customHeight="1">
      <c r="A24" s="358"/>
      <c r="B24" s="355"/>
      <c r="C24" s="441" t="s">
        <v>505</v>
      </c>
      <c r="D24" s="355"/>
      <c r="E24" s="355"/>
      <c r="F24" s="354"/>
      <c r="G24" s="812" t="s">
        <v>506</v>
      </c>
      <c r="H24" s="765"/>
      <c r="I24" s="765"/>
      <c r="J24" s="765"/>
      <c r="K24" s="765"/>
      <c r="L24" s="765"/>
      <c r="M24" s="765"/>
      <c r="N24" s="765"/>
      <c r="O24" s="765"/>
      <c r="P24" s="813"/>
      <c r="Q24" s="816" t="s">
        <v>507</v>
      </c>
      <c r="R24" s="817"/>
      <c r="S24" s="817"/>
      <c r="T24" s="817"/>
      <c r="U24" s="817"/>
      <c r="V24" s="817"/>
      <c r="W24" s="818"/>
      <c r="X24" s="812" t="s">
        <v>506</v>
      </c>
      <c r="Y24" s="765"/>
      <c r="Z24" s="765"/>
      <c r="AA24" s="765"/>
      <c r="AB24" s="765"/>
      <c r="AC24" s="765"/>
      <c r="AD24" s="765"/>
      <c r="AE24" s="765"/>
      <c r="AF24" s="765"/>
      <c r="AG24" s="813"/>
      <c r="AH24" s="355"/>
      <c r="AI24" s="355"/>
      <c r="AJ24" s="355"/>
      <c r="AK24" s="441" t="s">
        <v>505</v>
      </c>
      <c r="AL24" s="358"/>
      <c r="AM24" s="354"/>
    </row>
    <row r="25" spans="1:39" ht="16.5" customHeight="1" thickBot="1">
      <c r="A25" s="353"/>
      <c r="B25" s="776" t="s">
        <v>491</v>
      </c>
      <c r="C25" s="777"/>
      <c r="D25" s="777"/>
      <c r="E25" s="777"/>
      <c r="F25" s="778"/>
      <c r="G25" s="814"/>
      <c r="H25" s="766"/>
      <c r="I25" s="766"/>
      <c r="J25" s="766"/>
      <c r="K25" s="766"/>
      <c r="L25" s="766"/>
      <c r="M25" s="766"/>
      <c r="N25" s="766"/>
      <c r="O25" s="766"/>
      <c r="P25" s="815"/>
      <c r="Q25" s="819"/>
      <c r="R25" s="820"/>
      <c r="S25" s="820"/>
      <c r="T25" s="820"/>
      <c r="U25" s="820"/>
      <c r="V25" s="820"/>
      <c r="W25" s="821"/>
      <c r="X25" s="814"/>
      <c r="Y25" s="766"/>
      <c r="Z25" s="766"/>
      <c r="AA25" s="766"/>
      <c r="AB25" s="766"/>
      <c r="AC25" s="766"/>
      <c r="AD25" s="766"/>
      <c r="AE25" s="766"/>
      <c r="AF25" s="766"/>
      <c r="AG25" s="815"/>
      <c r="AH25" s="776" t="s">
        <v>491</v>
      </c>
      <c r="AI25" s="777"/>
      <c r="AJ25" s="777"/>
      <c r="AK25" s="777"/>
      <c r="AL25" s="778"/>
      <c r="AM25" s="350"/>
    </row>
    <row r="26" spans="1:22" ht="16.5" customHeight="1" thickBot="1">
      <c r="A26" s="779" t="s">
        <v>504</v>
      </c>
      <c r="B26" s="779"/>
      <c r="C26" s="779"/>
      <c r="D26" s="779"/>
      <c r="E26" s="779"/>
      <c r="F26" s="779"/>
      <c r="G26" s="779"/>
      <c r="H26" s="779"/>
      <c r="I26" s="779"/>
      <c r="J26" s="779"/>
      <c r="K26" s="779"/>
      <c r="L26" s="779"/>
      <c r="M26" s="779"/>
      <c r="N26" s="779"/>
      <c r="O26" s="779"/>
      <c r="P26" s="779"/>
      <c r="Q26" s="779"/>
      <c r="R26" s="440"/>
      <c r="S26" s="780" t="s">
        <v>492</v>
      </c>
      <c r="T26" s="781"/>
      <c r="U26" s="781"/>
      <c r="V26" s="782"/>
    </row>
    <row r="27" spans="1:66" ht="16.5" customHeight="1" thickBot="1">
      <c r="A27" s="779"/>
      <c r="B27" s="779"/>
      <c r="C27" s="779"/>
      <c r="D27" s="779"/>
      <c r="E27" s="779"/>
      <c r="F27" s="779"/>
      <c r="G27" s="779"/>
      <c r="H27" s="779"/>
      <c r="I27" s="779"/>
      <c r="J27" s="779"/>
      <c r="K27" s="779"/>
      <c r="L27" s="779"/>
      <c r="M27" s="779"/>
      <c r="N27" s="779"/>
      <c r="O27" s="779"/>
      <c r="P27" s="779"/>
      <c r="Q27" s="779"/>
      <c r="R27" s="783" t="s">
        <v>495</v>
      </c>
      <c r="S27" s="783"/>
      <c r="T27" s="783"/>
      <c r="U27" s="783"/>
      <c r="V27" s="783"/>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c r="BN27" s="393"/>
    </row>
    <row r="28" spans="1:66" ht="16.5" customHeight="1" thickTop="1">
      <c r="A28" s="789" t="s">
        <v>503</v>
      </c>
      <c r="B28" s="789"/>
      <c r="C28" s="789"/>
      <c r="D28" s="789"/>
      <c r="E28" s="789"/>
      <c r="F28" s="789"/>
      <c r="G28" s="789"/>
      <c r="H28" s="789"/>
      <c r="I28" s="789"/>
      <c r="J28" s="789"/>
      <c r="K28" s="789"/>
      <c r="L28" s="789"/>
      <c r="M28" s="789"/>
      <c r="N28" s="789"/>
      <c r="O28" s="789"/>
      <c r="P28" s="789"/>
      <c r="Q28" s="790"/>
      <c r="R28" s="438"/>
      <c r="S28" s="795" t="s">
        <v>502</v>
      </c>
      <c r="T28" s="796"/>
      <c r="U28" s="355"/>
      <c r="V28" s="438"/>
      <c r="W28" s="801" t="s">
        <v>501</v>
      </c>
      <c r="X28" s="789"/>
      <c r="Y28" s="789"/>
      <c r="Z28" s="789"/>
      <c r="AA28" s="789"/>
      <c r="AB28" s="790"/>
      <c r="AC28" s="439"/>
      <c r="AD28" s="439"/>
      <c r="AE28" s="439"/>
      <c r="AF28" s="439"/>
      <c r="AG28" s="439"/>
      <c r="AH28" s="439"/>
      <c r="AI28" s="439"/>
      <c r="AJ28" s="439"/>
      <c r="AK28" s="439"/>
      <c r="AL28" s="439"/>
      <c r="AM28" s="439"/>
      <c r="AQ28" s="393"/>
      <c r="AR28" s="393"/>
      <c r="AS28" s="393"/>
      <c r="AT28" s="393"/>
      <c r="AU28" s="393"/>
      <c r="AV28" s="393"/>
      <c r="AW28" s="393"/>
      <c r="AX28" s="393"/>
      <c r="AY28" s="393"/>
      <c r="AZ28" s="393"/>
      <c r="BA28" s="393"/>
      <c r="BB28" s="393"/>
      <c r="BC28" s="393"/>
      <c r="BD28" s="393"/>
      <c r="BE28" s="393"/>
      <c r="BF28" s="393"/>
      <c r="BG28" s="393"/>
      <c r="BH28" s="393"/>
      <c r="BI28" s="393"/>
      <c r="BJ28" s="393"/>
      <c r="BK28" s="393"/>
      <c r="BL28" s="393"/>
      <c r="BM28" s="393"/>
      <c r="BN28" s="393"/>
    </row>
    <row r="29" spans="1:66" ht="16.5" customHeight="1">
      <c r="A29" s="791"/>
      <c r="B29" s="791"/>
      <c r="C29" s="791"/>
      <c r="D29" s="791"/>
      <c r="E29" s="791"/>
      <c r="F29" s="791"/>
      <c r="G29" s="791"/>
      <c r="H29" s="791"/>
      <c r="I29" s="791"/>
      <c r="J29" s="791"/>
      <c r="K29" s="791"/>
      <c r="L29" s="791"/>
      <c r="M29" s="791"/>
      <c r="N29" s="791"/>
      <c r="O29" s="791"/>
      <c r="P29" s="791"/>
      <c r="Q29" s="792"/>
      <c r="R29" s="438"/>
      <c r="S29" s="797"/>
      <c r="T29" s="798"/>
      <c r="U29" s="355"/>
      <c r="V29" s="438"/>
      <c r="W29" s="802"/>
      <c r="X29" s="791"/>
      <c r="Y29" s="791"/>
      <c r="Z29" s="791"/>
      <c r="AA29" s="791"/>
      <c r="AB29" s="792"/>
      <c r="AC29" s="355"/>
      <c r="AD29" s="355"/>
      <c r="AE29" s="355"/>
      <c r="AF29" s="355"/>
      <c r="AG29" s="355"/>
      <c r="AH29" s="355"/>
      <c r="AI29" s="355"/>
      <c r="AJ29" s="355"/>
      <c r="AK29" s="355"/>
      <c r="AL29" s="355"/>
      <c r="AM29" s="355"/>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row>
    <row r="30" spans="1:66" ht="16.5" customHeight="1" thickBot="1">
      <c r="A30" s="791"/>
      <c r="B30" s="791"/>
      <c r="C30" s="791"/>
      <c r="D30" s="791"/>
      <c r="E30" s="791"/>
      <c r="F30" s="791"/>
      <c r="G30" s="791"/>
      <c r="H30" s="791"/>
      <c r="I30" s="791"/>
      <c r="J30" s="791"/>
      <c r="K30" s="791"/>
      <c r="L30" s="791"/>
      <c r="M30" s="791"/>
      <c r="N30" s="791"/>
      <c r="O30" s="791"/>
      <c r="P30" s="791"/>
      <c r="Q30" s="792"/>
      <c r="R30" s="438"/>
      <c r="S30" s="797"/>
      <c r="T30" s="798"/>
      <c r="U30" s="355"/>
      <c r="V30" s="438"/>
      <c r="W30" s="803"/>
      <c r="X30" s="793"/>
      <c r="Y30" s="793"/>
      <c r="Z30" s="793"/>
      <c r="AA30" s="793"/>
      <c r="AB30" s="794"/>
      <c r="AC30" s="355"/>
      <c r="AD30" s="355"/>
      <c r="AE30" s="355"/>
      <c r="AF30" s="355"/>
      <c r="AG30" s="355"/>
      <c r="AH30" s="355"/>
      <c r="AI30" s="355"/>
      <c r="AJ30" s="355"/>
      <c r="AK30" s="355"/>
      <c r="AL30" s="355"/>
      <c r="AM30" s="355"/>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row>
    <row r="31" spans="1:66" ht="16.5" customHeight="1" thickTop="1">
      <c r="A31" s="791"/>
      <c r="B31" s="791"/>
      <c r="C31" s="791"/>
      <c r="D31" s="791"/>
      <c r="E31" s="791"/>
      <c r="F31" s="791"/>
      <c r="G31" s="791"/>
      <c r="H31" s="791"/>
      <c r="I31" s="791"/>
      <c r="J31" s="791"/>
      <c r="K31" s="791"/>
      <c r="L31" s="791"/>
      <c r="M31" s="791"/>
      <c r="N31" s="791"/>
      <c r="O31" s="791"/>
      <c r="P31" s="791"/>
      <c r="Q31" s="792"/>
      <c r="R31" s="438"/>
      <c r="S31" s="797"/>
      <c r="T31" s="798"/>
      <c r="U31" s="355"/>
      <c r="V31" s="438"/>
      <c r="W31" s="804" t="s">
        <v>500</v>
      </c>
      <c r="X31" s="805"/>
      <c r="Y31" s="355"/>
      <c r="Z31" s="355"/>
      <c r="AA31" s="355"/>
      <c r="AB31" s="355"/>
      <c r="AC31" s="355"/>
      <c r="AD31" s="355"/>
      <c r="AE31" s="355"/>
      <c r="AF31" s="355"/>
      <c r="AG31" s="355"/>
      <c r="AH31" s="355"/>
      <c r="AI31" s="355"/>
      <c r="AJ31" s="355"/>
      <c r="AK31" s="355"/>
      <c r="AL31" s="355"/>
      <c r="AM31" s="355"/>
      <c r="AQ31" s="393"/>
      <c r="AR31" s="393"/>
      <c r="AS31" s="393"/>
      <c r="AT31" s="393"/>
      <c r="AU31" s="393"/>
      <c r="AV31" s="393"/>
      <c r="AW31" s="393"/>
      <c r="AX31" s="393"/>
      <c r="AY31" s="393"/>
      <c r="AZ31" s="393"/>
      <c r="BA31" s="393"/>
      <c r="BB31" s="393"/>
      <c r="BC31" s="393"/>
      <c r="BD31" s="393"/>
      <c r="BE31" s="393"/>
      <c r="BF31" s="393"/>
      <c r="BG31" s="393"/>
      <c r="BH31" s="393"/>
      <c r="BI31" s="393"/>
      <c r="BJ31" s="393"/>
      <c r="BK31" s="393"/>
      <c r="BL31" s="393"/>
      <c r="BM31" s="393"/>
      <c r="BN31" s="393"/>
    </row>
    <row r="32" spans="1:66" ht="16.5" customHeight="1" thickBot="1">
      <c r="A32" s="791"/>
      <c r="B32" s="791"/>
      <c r="C32" s="791"/>
      <c r="D32" s="791"/>
      <c r="E32" s="791"/>
      <c r="F32" s="791"/>
      <c r="G32" s="791"/>
      <c r="H32" s="791"/>
      <c r="I32" s="791"/>
      <c r="J32" s="791"/>
      <c r="K32" s="791"/>
      <c r="L32" s="791"/>
      <c r="M32" s="791"/>
      <c r="N32" s="791"/>
      <c r="O32" s="791"/>
      <c r="P32" s="791"/>
      <c r="Q32" s="792"/>
      <c r="S32" s="797"/>
      <c r="T32" s="798"/>
      <c r="U32" s="355"/>
      <c r="W32" s="806"/>
      <c r="X32" s="807"/>
      <c r="Y32" s="355"/>
      <c r="Z32" s="355"/>
      <c r="AA32" s="355"/>
      <c r="AB32" s="355"/>
      <c r="AC32" s="355"/>
      <c r="AD32" s="355"/>
      <c r="AE32" s="355"/>
      <c r="AF32" s="355"/>
      <c r="AG32" s="355"/>
      <c r="AH32" s="355"/>
      <c r="AI32" s="355"/>
      <c r="AJ32" s="355"/>
      <c r="AK32" s="355"/>
      <c r="AL32" s="355"/>
      <c r="AM32" s="355"/>
      <c r="AQ32" s="393"/>
      <c r="AR32" s="393"/>
      <c r="AS32" s="393"/>
      <c r="AT32" s="393"/>
      <c r="AU32" s="393"/>
      <c r="AV32" s="393"/>
      <c r="AW32" s="393"/>
      <c r="AX32" s="393"/>
      <c r="AY32" s="393"/>
      <c r="AZ32" s="393"/>
      <c r="BA32" s="393"/>
      <c r="BB32" s="393"/>
      <c r="BC32" s="393"/>
      <c r="BD32" s="393"/>
      <c r="BE32" s="393"/>
      <c r="BF32" s="393"/>
      <c r="BG32" s="393"/>
      <c r="BH32" s="393"/>
      <c r="BI32" s="393"/>
      <c r="BJ32" s="393"/>
      <c r="BK32" s="393"/>
      <c r="BL32" s="393"/>
      <c r="BM32" s="393"/>
      <c r="BN32" s="393"/>
    </row>
    <row r="33" spans="1:66" ht="16.5" customHeight="1" thickTop="1">
      <c r="A33" s="791"/>
      <c r="B33" s="791"/>
      <c r="C33" s="791"/>
      <c r="D33" s="791"/>
      <c r="E33" s="791"/>
      <c r="F33" s="791"/>
      <c r="G33" s="791"/>
      <c r="H33" s="791"/>
      <c r="I33" s="791"/>
      <c r="J33" s="791"/>
      <c r="K33" s="791"/>
      <c r="L33" s="791"/>
      <c r="M33" s="791"/>
      <c r="N33" s="791"/>
      <c r="O33" s="791"/>
      <c r="P33" s="791"/>
      <c r="Q33" s="792"/>
      <c r="S33" s="797"/>
      <c r="T33" s="798"/>
      <c r="U33" s="355"/>
      <c r="W33" s="801"/>
      <c r="X33" s="789"/>
      <c r="Y33" s="789"/>
      <c r="Z33" s="789"/>
      <c r="AA33" s="789"/>
      <c r="AB33" s="790"/>
      <c r="AC33" s="355"/>
      <c r="AD33" s="355"/>
      <c r="AE33" s="355"/>
      <c r="AF33" s="355"/>
      <c r="AG33" s="355"/>
      <c r="AH33" s="355"/>
      <c r="AI33" s="355"/>
      <c r="AJ33" s="355"/>
      <c r="AK33" s="355"/>
      <c r="AL33" s="355"/>
      <c r="AM33" s="355"/>
      <c r="AQ33" s="393"/>
      <c r="AR33" s="393"/>
      <c r="AS33" s="393"/>
      <c r="AT33" s="393"/>
      <c r="AU33" s="393"/>
      <c r="AV33" s="393"/>
      <c r="AW33" s="393"/>
      <c r="AX33" s="393"/>
      <c r="AY33" s="393"/>
      <c r="AZ33" s="393"/>
      <c r="BA33" s="393"/>
      <c r="BB33" s="393"/>
      <c r="BC33" s="393"/>
      <c r="BD33" s="393"/>
      <c r="BE33" s="393"/>
      <c r="BF33" s="393"/>
      <c r="BG33" s="393"/>
      <c r="BH33" s="393"/>
      <c r="BI33" s="393"/>
      <c r="BJ33" s="393"/>
      <c r="BK33" s="393"/>
      <c r="BL33" s="393"/>
      <c r="BM33" s="393"/>
      <c r="BN33" s="393"/>
    </row>
    <row r="34" spans="1:66" ht="16.5" customHeight="1" thickBot="1">
      <c r="A34" s="793"/>
      <c r="B34" s="793"/>
      <c r="C34" s="793"/>
      <c r="D34" s="793"/>
      <c r="E34" s="793"/>
      <c r="F34" s="793"/>
      <c r="G34" s="793"/>
      <c r="H34" s="793"/>
      <c r="I34" s="793"/>
      <c r="J34" s="793"/>
      <c r="K34" s="793"/>
      <c r="L34" s="793"/>
      <c r="M34" s="793"/>
      <c r="N34" s="793"/>
      <c r="O34" s="793"/>
      <c r="P34" s="793"/>
      <c r="Q34" s="794"/>
      <c r="S34" s="799"/>
      <c r="T34" s="800"/>
      <c r="U34" s="355"/>
      <c r="W34" s="803"/>
      <c r="X34" s="793"/>
      <c r="Y34" s="793"/>
      <c r="Z34" s="793"/>
      <c r="AA34" s="793"/>
      <c r="AB34" s="794"/>
      <c r="AC34" s="437"/>
      <c r="AD34" s="437"/>
      <c r="AE34" s="437"/>
      <c r="AF34" s="437"/>
      <c r="AG34" s="437"/>
      <c r="AH34" s="437"/>
      <c r="AI34" s="437"/>
      <c r="AJ34" s="437"/>
      <c r="AK34" s="437"/>
      <c r="AL34" s="437"/>
      <c r="AM34" s="437"/>
      <c r="AQ34" s="393"/>
      <c r="AR34" s="393"/>
      <c r="AS34" s="393"/>
      <c r="AT34" s="393"/>
      <c r="AU34" s="393"/>
      <c r="AV34" s="393"/>
      <c r="AW34" s="393"/>
      <c r="AX34" s="393"/>
      <c r="AY34" s="393"/>
      <c r="AZ34" s="393"/>
      <c r="BA34" s="393"/>
      <c r="BB34" s="393"/>
      <c r="BC34" s="393"/>
      <c r="BD34" s="393"/>
      <c r="BE34" s="393"/>
      <c r="BF34" s="393"/>
      <c r="BG34" s="393"/>
      <c r="BH34" s="393"/>
      <c r="BI34" s="393"/>
      <c r="BJ34" s="393"/>
      <c r="BK34" s="393"/>
      <c r="BL34" s="393"/>
      <c r="BM34" s="393"/>
      <c r="BN34" s="393"/>
    </row>
    <row r="35" spans="1:66" ht="16.5" customHeight="1" thickBot="1" thickTop="1">
      <c r="A35" s="436"/>
      <c r="B35" s="356"/>
      <c r="C35" s="356"/>
      <c r="D35" s="356"/>
      <c r="E35" s="356"/>
      <c r="F35" s="356"/>
      <c r="G35" s="356"/>
      <c r="H35" s="356"/>
      <c r="I35" s="356"/>
      <c r="J35" s="356"/>
      <c r="K35" s="356"/>
      <c r="L35" s="356"/>
      <c r="M35" s="356"/>
      <c r="N35" s="429"/>
      <c r="O35" s="435" t="s">
        <v>499</v>
      </c>
      <c r="P35" s="431" t="s">
        <v>498</v>
      </c>
      <c r="S35" s="811"/>
      <c r="T35" s="811"/>
      <c r="U35" s="434"/>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row>
    <row r="36" spans="1:66" ht="16.5" customHeight="1" thickBot="1">
      <c r="A36" s="822" t="s">
        <v>470</v>
      </c>
      <c r="B36" s="823"/>
      <c r="C36" s="823"/>
      <c r="D36" s="823"/>
      <c r="E36" s="823"/>
      <c r="F36" s="823"/>
      <c r="G36" s="823"/>
      <c r="H36" s="823"/>
      <c r="I36" s="823"/>
      <c r="J36" s="823"/>
      <c r="K36" s="823"/>
      <c r="L36" s="823"/>
      <c r="M36" s="823"/>
      <c r="N36" s="430" t="s">
        <v>489</v>
      </c>
      <c r="O36" s="433" t="s">
        <v>497</v>
      </c>
      <c r="P36" s="431" t="s">
        <v>496</v>
      </c>
      <c r="R36" s="826" t="s">
        <v>495</v>
      </c>
      <c r="S36" s="827"/>
      <c r="T36" s="827"/>
      <c r="U36" s="827"/>
      <c r="V36" s="827"/>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row>
    <row r="37" spans="1:66" ht="16.5" customHeight="1" thickBot="1">
      <c r="A37" s="824"/>
      <c r="B37" s="825"/>
      <c r="C37" s="825"/>
      <c r="D37" s="825"/>
      <c r="E37" s="825"/>
      <c r="F37" s="825"/>
      <c r="G37" s="825"/>
      <c r="H37" s="825"/>
      <c r="I37" s="825"/>
      <c r="J37" s="825"/>
      <c r="K37" s="825"/>
      <c r="L37" s="825"/>
      <c r="M37" s="825"/>
      <c r="N37" s="358" t="s">
        <v>486</v>
      </c>
      <c r="O37" s="432" t="s">
        <v>494</v>
      </c>
      <c r="P37" s="431" t="s">
        <v>493</v>
      </c>
      <c r="R37" s="350"/>
      <c r="S37" s="780" t="s">
        <v>492</v>
      </c>
      <c r="T37" s="781"/>
      <c r="U37" s="781"/>
      <c r="V37" s="782"/>
      <c r="AC37" s="828" t="s">
        <v>491</v>
      </c>
      <c r="AD37" s="828"/>
      <c r="AE37" s="828"/>
      <c r="AF37" s="828"/>
      <c r="AG37" s="828"/>
      <c r="AH37" s="828"/>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row>
    <row r="38" spans="1:66" ht="16.5" customHeight="1" thickBot="1">
      <c r="A38" s="769" t="s">
        <v>490</v>
      </c>
      <c r="B38" s="770"/>
      <c r="C38" s="430" t="s">
        <v>489</v>
      </c>
      <c r="D38" s="429" t="s">
        <v>489</v>
      </c>
      <c r="E38" s="429" t="s">
        <v>489</v>
      </c>
      <c r="F38" s="429" t="s">
        <v>489</v>
      </c>
      <c r="G38" s="429" t="s">
        <v>489</v>
      </c>
      <c r="H38" s="429" t="s">
        <v>489</v>
      </c>
      <c r="I38" s="429"/>
      <c r="J38" s="429" t="s">
        <v>489</v>
      </c>
      <c r="K38" s="429" t="s">
        <v>489</v>
      </c>
      <c r="L38" s="429" t="s">
        <v>489</v>
      </c>
      <c r="M38" s="429" t="s">
        <v>489</v>
      </c>
      <c r="N38" s="355" t="s">
        <v>489</v>
      </c>
      <c r="O38" s="355"/>
      <c r="P38" s="429"/>
      <c r="Q38" s="429"/>
      <c r="S38" s="808" t="s">
        <v>488</v>
      </c>
      <c r="T38" s="809"/>
      <c r="U38" s="809"/>
      <c r="V38" s="810"/>
      <c r="W38" s="429"/>
      <c r="X38" s="429"/>
      <c r="Y38" s="429"/>
      <c r="Z38" s="429"/>
      <c r="AA38" s="429"/>
      <c r="AB38" s="429"/>
      <c r="AC38" s="355"/>
      <c r="AD38" s="355"/>
      <c r="AE38" s="355"/>
      <c r="AF38" s="355"/>
      <c r="AG38" s="355" t="s">
        <v>486</v>
      </c>
      <c r="AH38" s="429" t="s">
        <v>487</v>
      </c>
      <c r="AI38" s="429" t="s">
        <v>487</v>
      </c>
      <c r="AJ38" s="429" t="s">
        <v>487</v>
      </c>
      <c r="AK38" s="429" t="s">
        <v>487</v>
      </c>
      <c r="AL38" s="429" t="s">
        <v>487</v>
      </c>
      <c r="AM38" s="428" t="s">
        <v>486</v>
      </c>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row>
    <row r="39" spans="1:66" ht="16.5" customHeight="1" thickBot="1">
      <c r="A39" s="769"/>
      <c r="B39" s="770"/>
      <c r="C39" s="388"/>
      <c r="D39" s="355"/>
      <c r="E39" s="351"/>
      <c r="F39" s="351"/>
      <c r="G39" s="351"/>
      <c r="H39" s="351"/>
      <c r="I39" s="767"/>
      <c r="J39" s="767"/>
      <c r="K39" s="767"/>
      <c r="L39" s="767"/>
      <c r="M39" s="351"/>
      <c r="N39" s="351"/>
      <c r="O39" s="351"/>
      <c r="P39" s="351"/>
      <c r="Q39" s="351"/>
      <c r="R39" s="351"/>
      <c r="S39" s="351"/>
      <c r="T39" s="351"/>
      <c r="U39" s="351"/>
      <c r="V39" s="351"/>
      <c r="W39" s="351"/>
      <c r="X39" s="351"/>
      <c r="Y39" s="351"/>
      <c r="Z39" s="351"/>
      <c r="AA39" s="351"/>
      <c r="AB39" s="768"/>
      <c r="AC39" s="768"/>
      <c r="AD39" s="768"/>
      <c r="AE39" s="768"/>
      <c r="AF39" s="351"/>
      <c r="AG39" s="351"/>
      <c r="AH39" s="351"/>
      <c r="AI39" s="351"/>
      <c r="AJ39" s="351"/>
      <c r="AK39" s="427"/>
      <c r="AL39" s="357"/>
      <c r="AM39" s="426"/>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row>
    <row r="40" spans="1:66" ht="16.5" customHeight="1">
      <c r="A40" s="769"/>
      <c r="B40" s="770"/>
      <c r="C40" s="388"/>
      <c r="D40" s="425"/>
      <c r="E40" s="424"/>
      <c r="F40" s="422"/>
      <c r="G40" s="422"/>
      <c r="H40" s="422"/>
      <c r="I40" s="422"/>
      <c r="J40" s="423" t="s">
        <v>485</v>
      </c>
      <c r="K40" s="422"/>
      <c r="L40" s="422"/>
      <c r="M40" s="422"/>
      <c r="N40" s="422"/>
      <c r="O40" s="422"/>
      <c r="P40" s="422"/>
      <c r="Q40" s="422"/>
      <c r="R40" s="421"/>
      <c r="S40" s="421"/>
      <c r="T40" s="421"/>
      <c r="U40" s="421"/>
      <c r="V40" s="421"/>
      <c r="W40" s="421"/>
      <c r="X40" s="421"/>
      <c r="Y40" s="421"/>
      <c r="Z40" s="421"/>
      <c r="AA40" s="421"/>
      <c r="AB40" s="421"/>
      <c r="AC40" s="421"/>
      <c r="AD40" s="421"/>
      <c r="AE40" s="421"/>
      <c r="AF40" s="421"/>
      <c r="AG40" s="421"/>
      <c r="AH40" s="421"/>
      <c r="AI40" s="421"/>
      <c r="AJ40" s="421"/>
      <c r="AK40" s="421"/>
      <c r="AL40" s="420"/>
      <c r="AM40" s="354"/>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row>
    <row r="41" spans="1:66" ht="16.5" customHeight="1" thickBot="1">
      <c r="A41" s="769"/>
      <c r="B41" s="770"/>
      <c r="C41" s="358"/>
      <c r="D41" s="354"/>
      <c r="E41" s="412"/>
      <c r="F41" s="419"/>
      <c r="G41" s="363"/>
      <c r="H41" s="363"/>
      <c r="I41" s="363"/>
      <c r="J41" s="363"/>
      <c r="K41" s="363"/>
      <c r="L41" s="363"/>
      <c r="M41" s="363"/>
      <c r="N41" s="418"/>
      <c r="O41" s="363"/>
      <c r="P41" s="363"/>
      <c r="Q41" s="365"/>
      <c r="R41" s="355"/>
      <c r="S41" s="361"/>
      <c r="T41" s="361"/>
      <c r="U41" s="361"/>
      <c r="V41" s="355"/>
      <c r="W41" s="362"/>
      <c r="X41" s="363"/>
      <c r="Y41" s="363"/>
      <c r="Z41" s="363"/>
      <c r="AA41" s="363"/>
      <c r="AB41" s="363"/>
      <c r="AC41" s="363"/>
      <c r="AD41" s="363"/>
      <c r="AE41" s="363"/>
      <c r="AF41" s="363"/>
      <c r="AG41" s="363"/>
      <c r="AH41" s="363"/>
      <c r="AI41" s="417"/>
      <c r="AJ41" s="417"/>
      <c r="AK41" s="355"/>
      <c r="AL41" s="394"/>
      <c r="AM41" s="354"/>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row>
    <row r="42" spans="1:66" ht="16.5" customHeight="1" thickBot="1">
      <c r="A42" s="769"/>
      <c r="B42" s="770"/>
      <c r="C42" s="358"/>
      <c r="D42" s="354"/>
      <c r="E42" s="412"/>
      <c r="F42" s="416" t="s">
        <v>484</v>
      </c>
      <c r="G42" s="363"/>
      <c r="H42" s="363"/>
      <c r="I42" s="363"/>
      <c r="J42" s="364"/>
      <c r="K42" s="363"/>
      <c r="L42" s="363"/>
      <c r="M42" s="363"/>
      <c r="N42" s="415"/>
      <c r="O42" s="366" t="s">
        <v>471</v>
      </c>
      <c r="P42" s="366"/>
      <c r="Q42" s="366" t="s">
        <v>471</v>
      </c>
      <c r="R42" s="366"/>
      <c r="S42" s="366" t="s">
        <v>471</v>
      </c>
      <c r="T42" s="366"/>
      <c r="U42" s="366" t="s">
        <v>471</v>
      </c>
      <c r="V42" s="366"/>
      <c r="W42" s="366" t="s">
        <v>471</v>
      </c>
      <c r="X42" s="366"/>
      <c r="Y42" s="366" t="s">
        <v>471</v>
      </c>
      <c r="Z42" s="366"/>
      <c r="AA42" s="366" t="s">
        <v>471</v>
      </c>
      <c r="AB42" s="363"/>
      <c r="AC42" s="363"/>
      <c r="AD42" s="363"/>
      <c r="AE42" s="363"/>
      <c r="AF42" s="364"/>
      <c r="AG42" s="363"/>
      <c r="AH42" s="363"/>
      <c r="AI42" s="363"/>
      <c r="AJ42" s="414" t="s">
        <v>484</v>
      </c>
      <c r="AK42" s="413"/>
      <c r="AL42" s="394"/>
      <c r="AM42" s="354"/>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row>
    <row r="43" spans="1:66" ht="16.5" customHeight="1" thickBot="1">
      <c r="A43" s="769"/>
      <c r="B43" s="770"/>
      <c r="C43" s="358"/>
      <c r="D43" s="354"/>
      <c r="E43" s="412" t="s">
        <v>484</v>
      </c>
      <c r="F43" s="411"/>
      <c r="G43" s="407"/>
      <c r="H43" s="379"/>
      <c r="I43" s="406"/>
      <c r="J43" s="405"/>
      <c r="K43" s="369"/>
      <c r="L43" s="379"/>
      <c r="M43" s="378"/>
      <c r="N43" s="378"/>
      <c r="O43" s="410"/>
      <c r="P43" s="409"/>
      <c r="Q43" s="408"/>
      <c r="R43" s="355"/>
      <c r="S43" s="361"/>
      <c r="T43" s="361"/>
      <c r="U43" s="366"/>
      <c r="W43" s="362"/>
      <c r="X43" s="363"/>
      <c r="Y43" s="383"/>
      <c r="Z43" s="383"/>
      <c r="AA43" s="363"/>
      <c r="AB43" s="407"/>
      <c r="AC43" s="407"/>
      <c r="AD43" s="379"/>
      <c r="AE43" s="406"/>
      <c r="AF43" s="405"/>
      <c r="AG43" s="369"/>
      <c r="AH43" s="379"/>
      <c r="AI43" s="378"/>
      <c r="AJ43" s="378"/>
      <c r="AK43" s="404" t="s">
        <v>483</v>
      </c>
      <c r="AL43" s="394"/>
      <c r="AM43" s="798"/>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row>
    <row r="44" spans="1:66" ht="16.5" customHeight="1" thickBot="1">
      <c r="A44" s="769"/>
      <c r="B44" s="770"/>
      <c r="C44" s="358"/>
      <c r="D44" s="354"/>
      <c r="E44" s="390"/>
      <c r="F44" s="388"/>
      <c r="G44" s="403"/>
      <c r="H44" s="372"/>
      <c r="I44" s="402"/>
      <c r="J44" s="402"/>
      <c r="K44" s="368"/>
      <c r="L44" s="368"/>
      <c r="M44" s="367"/>
      <c r="N44" s="377"/>
      <c r="O44" s="363"/>
      <c r="P44" s="363"/>
      <c r="Q44" s="365"/>
      <c r="R44" s="355"/>
      <c r="S44" s="361"/>
      <c r="T44" s="361"/>
      <c r="U44" s="366" t="s">
        <v>482</v>
      </c>
      <c r="W44" s="361"/>
      <c r="X44" s="365"/>
      <c r="Y44" s="383"/>
      <c r="Z44" s="383"/>
      <c r="AA44" s="365"/>
      <c r="AB44" s="388"/>
      <c r="AC44" s="403"/>
      <c r="AD44" s="372"/>
      <c r="AE44" s="402"/>
      <c r="AF44" s="402"/>
      <c r="AG44" s="368"/>
      <c r="AH44" s="368"/>
      <c r="AI44" s="367"/>
      <c r="AJ44" s="377"/>
      <c r="AK44" s="354"/>
      <c r="AL44" s="394"/>
      <c r="AM44" s="798"/>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row>
    <row r="45" spans="1:66" ht="16.5" customHeight="1" thickBot="1">
      <c r="A45" s="769"/>
      <c r="B45" s="770"/>
      <c r="C45" s="358"/>
      <c r="D45" s="401" t="s">
        <v>481</v>
      </c>
      <c r="E45" s="385"/>
      <c r="F45" s="388"/>
      <c r="G45" s="771" t="s">
        <v>480</v>
      </c>
      <c r="H45" s="771"/>
      <c r="I45" s="771"/>
      <c r="J45" s="771"/>
      <c r="K45" s="771"/>
      <c r="L45" s="771"/>
      <c r="M45" s="771"/>
      <c r="N45" s="386"/>
      <c r="O45" s="389"/>
      <c r="P45" s="389"/>
      <c r="Q45" s="389"/>
      <c r="R45" s="355"/>
      <c r="S45" s="385"/>
      <c r="T45" s="385"/>
      <c r="U45" s="366"/>
      <c r="W45" s="385"/>
      <c r="X45" s="384"/>
      <c r="Y45" s="383"/>
      <c r="Z45" s="383"/>
      <c r="AA45" s="365"/>
      <c r="AB45" s="388"/>
      <c r="AC45" s="383"/>
      <c r="AD45" s="365"/>
      <c r="AE45" s="400"/>
      <c r="AF45" s="400"/>
      <c r="AG45" s="363"/>
      <c r="AH45" s="363"/>
      <c r="AI45" s="363"/>
      <c r="AJ45" s="386"/>
      <c r="AK45" s="399"/>
      <c r="AL45" s="358"/>
      <c r="AM45" s="359"/>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row>
    <row r="46" spans="1:66" ht="16.5" customHeight="1">
      <c r="A46" s="769"/>
      <c r="B46" s="770"/>
      <c r="C46" s="358"/>
      <c r="D46" s="774" t="s">
        <v>475</v>
      </c>
      <c r="E46" s="361"/>
      <c r="F46" s="382"/>
      <c r="G46" s="772"/>
      <c r="H46" s="772"/>
      <c r="I46" s="772"/>
      <c r="J46" s="772"/>
      <c r="K46" s="772"/>
      <c r="L46" s="772"/>
      <c r="M46" s="772"/>
      <c r="N46" s="377"/>
      <c r="O46" s="363"/>
      <c r="P46" s="363"/>
      <c r="Q46" s="365"/>
      <c r="R46" s="355"/>
      <c r="S46" s="361"/>
      <c r="T46" s="396"/>
      <c r="U46" s="366" t="s">
        <v>479</v>
      </c>
      <c r="V46" s="396"/>
      <c r="W46" s="396"/>
      <c r="X46" s="365"/>
      <c r="Y46" s="365"/>
      <c r="Z46" s="365"/>
      <c r="AA46" s="365"/>
      <c r="AB46" s="382"/>
      <c r="AC46" s="365"/>
      <c r="AD46" s="365"/>
      <c r="AE46" s="363"/>
      <c r="AF46" s="363"/>
      <c r="AG46" s="363"/>
      <c r="AH46" s="363"/>
      <c r="AI46" s="363"/>
      <c r="AJ46" s="377"/>
      <c r="AK46" s="399"/>
      <c r="AL46" s="774" t="s">
        <v>475</v>
      </c>
      <c r="AM46" s="798"/>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row>
    <row r="47" spans="1:66" ht="16.5" customHeight="1" thickBot="1">
      <c r="A47" s="769"/>
      <c r="B47" s="770"/>
      <c r="C47" s="358"/>
      <c r="D47" s="784"/>
      <c r="E47" s="361"/>
      <c r="F47" s="382"/>
      <c r="G47" s="772"/>
      <c r="H47" s="772"/>
      <c r="I47" s="772"/>
      <c r="J47" s="772"/>
      <c r="K47" s="772"/>
      <c r="L47" s="772"/>
      <c r="M47" s="772"/>
      <c r="N47" s="377"/>
      <c r="O47" s="363"/>
      <c r="P47" s="383"/>
      <c r="Q47" s="365"/>
      <c r="R47" s="355"/>
      <c r="S47" s="361"/>
      <c r="T47" s="396"/>
      <c r="U47" s="366"/>
      <c r="V47" s="396"/>
      <c r="W47" s="396"/>
      <c r="X47" s="365"/>
      <c r="Y47" s="365"/>
      <c r="Z47" s="365"/>
      <c r="AA47" s="365"/>
      <c r="AB47" s="382"/>
      <c r="AC47" s="365"/>
      <c r="AD47" s="365"/>
      <c r="AE47" s="363"/>
      <c r="AF47" s="363"/>
      <c r="AG47" s="363"/>
      <c r="AH47" s="363"/>
      <c r="AI47" s="363"/>
      <c r="AJ47" s="377"/>
      <c r="AK47" s="355"/>
      <c r="AL47" s="784"/>
      <c r="AM47" s="798"/>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row>
    <row r="48" spans="1:66" ht="16.5" customHeight="1" thickBot="1">
      <c r="A48" s="769"/>
      <c r="B48" s="770"/>
      <c r="C48" s="358"/>
      <c r="D48" s="354"/>
      <c r="E48" s="361"/>
      <c r="F48" s="397"/>
      <c r="G48" s="773"/>
      <c r="H48" s="773"/>
      <c r="I48" s="773"/>
      <c r="J48" s="773"/>
      <c r="K48" s="773"/>
      <c r="L48" s="773"/>
      <c r="M48" s="773"/>
      <c r="N48" s="367"/>
      <c r="O48" s="366" t="s">
        <v>478</v>
      </c>
      <c r="P48" s="363"/>
      <c r="Q48" s="398" t="s">
        <v>477</v>
      </c>
      <c r="R48" s="383"/>
      <c r="S48" s="366" t="s">
        <v>472</v>
      </c>
      <c r="T48" s="366"/>
      <c r="U48" s="366" t="s">
        <v>474</v>
      </c>
      <c r="V48" s="366"/>
      <c r="W48" s="366" t="s">
        <v>474</v>
      </c>
      <c r="X48" s="366"/>
      <c r="Y48" s="366" t="s">
        <v>472</v>
      </c>
      <c r="Z48" s="366"/>
      <c r="AA48" s="366" t="s">
        <v>474</v>
      </c>
      <c r="AB48" s="397"/>
      <c r="AC48" s="368"/>
      <c r="AD48" s="368"/>
      <c r="AE48" s="368"/>
      <c r="AF48" s="368"/>
      <c r="AG48" s="368"/>
      <c r="AH48" s="368"/>
      <c r="AI48" s="368"/>
      <c r="AJ48" s="367"/>
      <c r="AK48" s="355"/>
      <c r="AL48" s="394"/>
      <c r="AM48" s="798"/>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row>
    <row r="49" spans="1:66" ht="16.5" customHeight="1" thickBot="1">
      <c r="A49" s="769"/>
      <c r="B49" s="770"/>
      <c r="C49" s="358"/>
      <c r="D49" s="354"/>
      <c r="E49" s="362"/>
      <c r="F49" s="395"/>
      <c r="G49" s="363"/>
      <c r="H49" s="363"/>
      <c r="I49" s="363"/>
      <c r="J49" s="363"/>
      <c r="K49" s="363"/>
      <c r="L49" s="363"/>
      <c r="M49" s="363"/>
      <c r="N49" s="377"/>
      <c r="O49" s="363"/>
      <c r="P49" s="363"/>
      <c r="Q49" s="365"/>
      <c r="R49" s="355"/>
      <c r="S49" s="361"/>
      <c r="T49" s="396"/>
      <c r="U49" s="366"/>
      <c r="V49" s="396"/>
      <c r="W49" s="396"/>
      <c r="X49" s="363"/>
      <c r="Y49" s="363"/>
      <c r="Z49" s="363"/>
      <c r="AA49" s="363"/>
      <c r="AB49" s="395"/>
      <c r="AC49" s="363"/>
      <c r="AD49" s="363"/>
      <c r="AE49" s="363"/>
      <c r="AF49" s="363"/>
      <c r="AG49" s="363"/>
      <c r="AH49" s="363"/>
      <c r="AI49" s="363"/>
      <c r="AJ49" s="377"/>
      <c r="AK49" s="355"/>
      <c r="AL49" s="394"/>
      <c r="AM49" s="798"/>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row>
    <row r="50" spans="1:66" ht="16.5" customHeight="1">
      <c r="A50" s="769"/>
      <c r="B50" s="770"/>
      <c r="C50" s="358"/>
      <c r="D50" s="774" t="s">
        <v>476</v>
      </c>
      <c r="E50" s="362"/>
      <c r="F50" s="388"/>
      <c r="G50" s="383"/>
      <c r="H50" s="363"/>
      <c r="I50" s="392"/>
      <c r="J50" s="392"/>
      <c r="K50" s="363"/>
      <c r="L50" s="363"/>
      <c r="M50" s="363"/>
      <c r="N50" s="377"/>
      <c r="O50" s="363"/>
      <c r="P50" s="363"/>
      <c r="Q50" s="365"/>
      <c r="R50" s="355"/>
      <c r="S50" s="361"/>
      <c r="T50" s="361"/>
      <c r="U50" s="366" t="s">
        <v>472</v>
      </c>
      <c r="V50" s="361"/>
      <c r="W50" s="361"/>
      <c r="X50" s="363"/>
      <c r="Y50" s="363"/>
      <c r="Z50" s="363"/>
      <c r="AA50" s="363"/>
      <c r="AB50" s="388"/>
      <c r="AC50" s="383"/>
      <c r="AD50" s="363"/>
      <c r="AE50" s="392"/>
      <c r="AF50" s="392"/>
      <c r="AG50" s="363"/>
      <c r="AH50" s="363"/>
      <c r="AI50" s="363"/>
      <c r="AJ50" s="377"/>
      <c r="AK50" s="355"/>
      <c r="AL50" s="774" t="s">
        <v>475</v>
      </c>
      <c r="AM50" s="798"/>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row>
    <row r="51" spans="1:39" ht="16.5" customHeight="1" thickBot="1">
      <c r="A51" s="769"/>
      <c r="B51" s="770"/>
      <c r="C51" s="358"/>
      <c r="D51" s="784"/>
      <c r="E51" s="362"/>
      <c r="F51" s="388"/>
      <c r="G51" s="383"/>
      <c r="H51" s="365"/>
      <c r="I51" s="392"/>
      <c r="J51" s="392"/>
      <c r="K51" s="363"/>
      <c r="L51" s="363"/>
      <c r="M51" s="363"/>
      <c r="N51" s="377"/>
      <c r="O51" s="363"/>
      <c r="P51" s="363"/>
      <c r="Q51" s="365"/>
      <c r="R51" s="355"/>
      <c r="S51" s="361"/>
      <c r="T51" s="361"/>
      <c r="U51" s="366"/>
      <c r="V51" s="361"/>
      <c r="W51" s="361"/>
      <c r="X51" s="363"/>
      <c r="Y51" s="383"/>
      <c r="Z51" s="383"/>
      <c r="AA51" s="363"/>
      <c r="AB51" s="388"/>
      <c r="AC51" s="383"/>
      <c r="AD51" s="365"/>
      <c r="AE51" s="392"/>
      <c r="AF51" s="392"/>
      <c r="AG51" s="363"/>
      <c r="AH51" s="363"/>
      <c r="AI51" s="363"/>
      <c r="AJ51" s="377"/>
      <c r="AK51" s="355"/>
      <c r="AL51" s="784"/>
      <c r="AM51" s="391"/>
    </row>
    <row r="52" spans="1:39" ht="16.5" customHeight="1" thickBot="1">
      <c r="A52" s="769"/>
      <c r="B52" s="770"/>
      <c r="C52" s="358"/>
      <c r="D52" s="354"/>
      <c r="E52" s="390"/>
      <c r="F52" s="388"/>
      <c r="G52" s="383"/>
      <c r="H52" s="365"/>
      <c r="I52" s="387"/>
      <c r="J52" s="387"/>
      <c r="K52" s="363"/>
      <c r="L52" s="363"/>
      <c r="M52" s="363"/>
      <c r="N52" s="386"/>
      <c r="O52" s="389"/>
      <c r="P52" s="389"/>
      <c r="Q52" s="389"/>
      <c r="R52" s="355"/>
      <c r="S52" s="361"/>
      <c r="T52" s="361"/>
      <c r="U52" s="366" t="s">
        <v>474</v>
      </c>
      <c r="V52" s="361"/>
      <c r="W52" s="361"/>
      <c r="X52" s="365"/>
      <c r="Y52" s="383"/>
      <c r="Z52" s="383"/>
      <c r="AA52" s="365"/>
      <c r="AB52" s="388"/>
      <c r="AC52" s="383"/>
      <c r="AD52" s="365"/>
      <c r="AE52" s="387"/>
      <c r="AF52" s="387"/>
      <c r="AG52" s="363"/>
      <c r="AH52" s="363"/>
      <c r="AI52" s="363"/>
      <c r="AJ52" s="386"/>
      <c r="AK52" s="354"/>
      <c r="AL52" s="358"/>
      <c r="AM52" s="798"/>
    </row>
    <row r="53" spans="1:39" ht="16.5" customHeight="1" thickBot="1">
      <c r="A53" s="769"/>
      <c r="B53" s="770"/>
      <c r="C53" s="358"/>
      <c r="D53" s="354"/>
      <c r="E53" s="385"/>
      <c r="F53" s="382"/>
      <c r="G53" s="381"/>
      <c r="H53" s="380"/>
      <c r="I53" s="379"/>
      <c r="J53" s="379"/>
      <c r="K53" s="379"/>
      <c r="L53" s="379"/>
      <c r="M53" s="378"/>
      <c r="N53" s="377"/>
      <c r="O53" s="363"/>
      <c r="P53" s="363"/>
      <c r="Q53" s="365"/>
      <c r="R53" s="355"/>
      <c r="S53" s="361"/>
      <c r="T53" s="361"/>
      <c r="U53" s="366"/>
      <c r="V53" s="355"/>
      <c r="W53" s="362"/>
      <c r="X53" s="384"/>
      <c r="Y53" s="383"/>
      <c r="Z53" s="383"/>
      <c r="AA53" s="365"/>
      <c r="AB53" s="382"/>
      <c r="AC53" s="381"/>
      <c r="AD53" s="380"/>
      <c r="AE53" s="379"/>
      <c r="AF53" s="379"/>
      <c r="AG53" s="379"/>
      <c r="AH53" s="379"/>
      <c r="AI53" s="378"/>
      <c r="AJ53" s="377"/>
      <c r="AK53" s="355"/>
      <c r="AL53" s="360"/>
      <c r="AM53" s="798"/>
    </row>
    <row r="54" spans="1:39" ht="16.5" customHeight="1" thickBot="1">
      <c r="A54" s="769"/>
      <c r="B54" s="770"/>
      <c r="C54" s="358"/>
      <c r="D54" s="354"/>
      <c r="E54" s="361"/>
      <c r="F54" s="373"/>
      <c r="G54" s="373"/>
      <c r="H54" s="372"/>
      <c r="I54" s="371"/>
      <c r="J54" s="370"/>
      <c r="K54" s="369"/>
      <c r="L54" s="368"/>
      <c r="M54" s="367"/>
      <c r="N54" s="367"/>
      <c r="O54" s="376"/>
      <c r="P54" s="375"/>
      <c r="Q54" s="374"/>
      <c r="R54" s="355"/>
      <c r="S54" s="361"/>
      <c r="T54" s="361"/>
      <c r="U54" s="366" t="s">
        <v>474</v>
      </c>
      <c r="V54" s="355"/>
      <c r="W54" s="362"/>
      <c r="X54" s="365"/>
      <c r="Y54" s="365"/>
      <c r="Z54" s="365"/>
      <c r="AA54" s="365"/>
      <c r="AB54" s="373"/>
      <c r="AC54" s="373"/>
      <c r="AD54" s="372"/>
      <c r="AE54" s="371"/>
      <c r="AF54" s="370"/>
      <c r="AG54" s="369"/>
      <c r="AH54" s="368"/>
      <c r="AI54" s="367"/>
      <c r="AJ54" s="367"/>
      <c r="AK54" s="355"/>
      <c r="AL54" s="360"/>
      <c r="AM54" s="354"/>
    </row>
    <row r="55" spans="1:39" ht="16.5" customHeight="1" thickBot="1">
      <c r="A55" s="769"/>
      <c r="B55" s="770"/>
      <c r="C55" s="358"/>
      <c r="D55" s="354"/>
      <c r="E55" s="361"/>
      <c r="F55" s="365"/>
      <c r="G55" s="365"/>
      <c r="H55" s="365"/>
      <c r="I55" s="363"/>
      <c r="J55" s="364"/>
      <c r="K55" s="363"/>
      <c r="L55" s="363"/>
      <c r="M55" s="363"/>
      <c r="N55" s="363"/>
      <c r="O55" s="366" t="s">
        <v>472</v>
      </c>
      <c r="P55" s="366"/>
      <c r="Q55" s="366" t="s">
        <v>473</v>
      </c>
      <c r="R55" s="366"/>
      <c r="S55" s="366" t="s">
        <v>473</v>
      </c>
      <c r="T55" s="366"/>
      <c r="U55" s="366" t="s">
        <v>472</v>
      </c>
      <c r="V55" s="366"/>
      <c r="W55" s="366" t="s">
        <v>472</v>
      </c>
      <c r="X55" s="366"/>
      <c r="Y55" s="366" t="s">
        <v>472</v>
      </c>
      <c r="Z55" s="366"/>
      <c r="AA55" s="366" t="s">
        <v>471</v>
      </c>
      <c r="AB55" s="365"/>
      <c r="AC55" s="365"/>
      <c r="AD55" s="365"/>
      <c r="AE55" s="363"/>
      <c r="AF55" s="364"/>
      <c r="AG55" s="363"/>
      <c r="AH55" s="363"/>
      <c r="AI55" s="363"/>
      <c r="AJ55" s="363"/>
      <c r="AK55" s="355"/>
      <c r="AL55" s="360"/>
      <c r="AM55" s="354"/>
    </row>
    <row r="56" spans="1:39" ht="16.5" customHeight="1" thickBot="1">
      <c r="A56" s="769"/>
      <c r="B56" s="770"/>
      <c r="C56" s="353"/>
      <c r="D56" s="350"/>
      <c r="E56" s="355"/>
      <c r="F56" s="355"/>
      <c r="G56" s="355"/>
      <c r="H56" s="355"/>
      <c r="I56" s="355"/>
      <c r="J56" s="355"/>
      <c r="K56" s="355"/>
      <c r="L56" s="355"/>
      <c r="M56" s="355"/>
      <c r="N56" s="361"/>
      <c r="O56" s="361"/>
      <c r="P56" s="786"/>
      <c r="Q56" s="786"/>
      <c r="R56" s="361"/>
      <c r="S56" s="361"/>
      <c r="T56" s="361"/>
      <c r="U56" s="361"/>
      <c r="V56" s="355"/>
      <c r="W56" s="362"/>
      <c r="X56" s="362"/>
      <c r="Y56" s="362"/>
      <c r="Z56" s="362"/>
      <c r="AA56" s="362"/>
      <c r="AB56" s="355"/>
      <c r="AC56" s="355"/>
      <c r="AD56" s="355"/>
      <c r="AE56" s="355"/>
      <c r="AF56" s="355"/>
      <c r="AG56" s="355"/>
      <c r="AH56" s="355"/>
      <c r="AI56" s="355"/>
      <c r="AJ56" s="361"/>
      <c r="AK56" s="355"/>
      <c r="AL56" s="360"/>
      <c r="AM56" s="359"/>
    </row>
    <row r="57" spans="1:39" ht="16.5" customHeight="1">
      <c r="A57" s="358"/>
      <c r="B57" s="355"/>
      <c r="C57" s="357"/>
      <c r="D57" s="357"/>
      <c r="E57" s="356"/>
      <c r="F57" s="356"/>
      <c r="G57" s="356"/>
      <c r="H57" s="356"/>
      <c r="I57" s="829"/>
      <c r="J57" s="829"/>
      <c r="K57" s="829"/>
      <c r="L57" s="829"/>
      <c r="M57" s="356"/>
      <c r="N57" s="356"/>
      <c r="O57" s="356"/>
      <c r="P57" s="356"/>
      <c r="Q57" s="765" t="s">
        <v>470</v>
      </c>
      <c r="R57" s="765"/>
      <c r="S57" s="765"/>
      <c r="T57" s="765"/>
      <c r="U57" s="765"/>
      <c r="V57" s="765"/>
      <c r="W57" s="765"/>
      <c r="X57" s="356"/>
      <c r="Y57" s="356"/>
      <c r="Z57" s="356"/>
      <c r="AA57" s="356"/>
      <c r="AB57" s="830"/>
      <c r="AC57" s="830"/>
      <c r="AD57" s="830"/>
      <c r="AE57" s="830"/>
      <c r="AF57" s="356"/>
      <c r="AG57" s="356"/>
      <c r="AH57" s="356"/>
      <c r="AI57" s="356"/>
      <c r="AJ57" s="356"/>
      <c r="AK57" s="356"/>
      <c r="AL57" s="355"/>
      <c r="AM57" s="354"/>
    </row>
    <row r="58" spans="1:39" ht="16.5" customHeight="1" thickBot="1">
      <c r="A58" s="353"/>
      <c r="B58" s="351"/>
      <c r="C58" s="352"/>
      <c r="D58" s="352"/>
      <c r="E58" s="352"/>
      <c r="F58" s="352"/>
      <c r="G58" s="352"/>
      <c r="H58" s="352"/>
      <c r="I58" s="352"/>
      <c r="J58" s="352"/>
      <c r="K58" s="352"/>
      <c r="L58" s="352"/>
      <c r="M58" s="352"/>
      <c r="N58" s="352"/>
      <c r="O58" s="352"/>
      <c r="P58" s="352"/>
      <c r="Q58" s="766"/>
      <c r="R58" s="766"/>
      <c r="S58" s="766"/>
      <c r="T58" s="766"/>
      <c r="U58" s="766"/>
      <c r="V58" s="766"/>
      <c r="W58" s="766"/>
      <c r="X58" s="352"/>
      <c r="Y58" s="352"/>
      <c r="Z58" s="352"/>
      <c r="AA58" s="352"/>
      <c r="AB58" s="352"/>
      <c r="AC58" s="352"/>
      <c r="AD58" s="352"/>
      <c r="AE58" s="352"/>
      <c r="AF58" s="352"/>
      <c r="AG58" s="352"/>
      <c r="AH58" s="352"/>
      <c r="AI58" s="352"/>
      <c r="AJ58" s="352"/>
      <c r="AK58" s="352"/>
      <c r="AL58" s="351"/>
      <c r="AM58" s="350"/>
    </row>
    <row r="59" spans="2:23" ht="16.5" customHeight="1">
      <c r="B59" s="349" t="s">
        <v>469</v>
      </c>
      <c r="W59" s="349" t="s">
        <v>468</v>
      </c>
    </row>
    <row r="60" spans="2:24" ht="16.5" customHeight="1">
      <c r="B60" s="349" t="s">
        <v>467</v>
      </c>
      <c r="X60" s="349" t="s">
        <v>466</v>
      </c>
    </row>
  </sheetData>
  <sheetProtection/>
  <mergeCells count="51">
    <mergeCell ref="AM52:AM53"/>
    <mergeCell ref="P56:Q56"/>
    <mergeCell ref="I57:L57"/>
    <mergeCell ref="Q57:W58"/>
    <mergeCell ref="AB57:AE57"/>
    <mergeCell ref="AM43:AM44"/>
    <mergeCell ref="G45:M48"/>
    <mergeCell ref="D46:D47"/>
    <mergeCell ref="AL46:AL47"/>
    <mergeCell ref="AM46:AM50"/>
    <mergeCell ref="D50:D51"/>
    <mergeCell ref="AL50:AL51"/>
    <mergeCell ref="A36:M37"/>
    <mergeCell ref="R36:V36"/>
    <mergeCell ref="S37:V37"/>
    <mergeCell ref="AC37:AH37"/>
    <mergeCell ref="A38:B56"/>
    <mergeCell ref="S38:V38"/>
    <mergeCell ref="I39:L39"/>
    <mergeCell ref="AB39:AE39"/>
    <mergeCell ref="S35:T35"/>
    <mergeCell ref="G24:P25"/>
    <mergeCell ref="Q24:W25"/>
    <mergeCell ref="X24:AG25"/>
    <mergeCell ref="S23:U23"/>
    <mergeCell ref="B25:F25"/>
    <mergeCell ref="A28:Q34"/>
    <mergeCell ref="S28:T34"/>
    <mergeCell ref="W28:AB30"/>
    <mergeCell ref="W31:X32"/>
    <mergeCell ref="W33:AB34"/>
    <mergeCell ref="AK11:AK12"/>
    <mergeCell ref="AH25:AL25"/>
    <mergeCell ref="A26:Q27"/>
    <mergeCell ref="S26:V26"/>
    <mergeCell ref="R27:V27"/>
    <mergeCell ref="C15:C16"/>
    <mergeCell ref="H15:I17"/>
    <mergeCell ref="AK15:AK16"/>
    <mergeCell ref="O21:P21"/>
    <mergeCell ref="I23:L23"/>
    <mergeCell ref="A1:AM1"/>
    <mergeCell ref="A2:AM2"/>
    <mergeCell ref="Q3:W4"/>
    <mergeCell ref="I4:L4"/>
    <mergeCell ref="AB4:AE4"/>
    <mergeCell ref="AB23:AE23"/>
    <mergeCell ref="A5:B21"/>
    <mergeCell ref="AL5:AM21"/>
    <mergeCell ref="F10:L13"/>
    <mergeCell ref="C11:C12"/>
  </mergeCells>
  <printOptions horizontalCentered="1" verticalCentered="1"/>
  <pageMargins left="0.7874015748031497" right="0.3937007874015748" top="0" bottom="0" header="0.31496062992125984" footer="0.31496062992125984"/>
  <pageSetup fitToHeight="1" fitToWidth="1" orientation="portrait" paperSize="9" scale="79"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B14"/>
  <sheetViews>
    <sheetView zoomScalePageLayoutView="0" workbookViewId="0" topLeftCell="A1">
      <selection activeCell="A1" sqref="A1"/>
    </sheetView>
  </sheetViews>
  <sheetFormatPr defaultColWidth="9.875" defaultRowHeight="13.5"/>
  <cols>
    <col min="1" max="1" width="7.875" style="450" customWidth="1"/>
    <col min="2" max="2" width="105.00390625" style="450" customWidth="1"/>
    <col min="3" max="16384" width="9.875" style="449" customWidth="1"/>
  </cols>
  <sheetData>
    <row r="1" ht="21.75" customHeight="1">
      <c r="A1" s="452" t="s">
        <v>522</v>
      </c>
    </row>
    <row r="2" spans="1:2" ht="32.25" customHeight="1">
      <c r="A2" s="452" t="s">
        <v>521</v>
      </c>
      <c r="B2" s="458" t="s">
        <v>520</v>
      </c>
    </row>
    <row r="3" ht="38.25" customHeight="1">
      <c r="B3" s="457" t="s">
        <v>519</v>
      </c>
    </row>
    <row r="4" ht="29.25" customHeight="1" thickBot="1"/>
    <row r="5" ht="160.5" customHeight="1" thickTop="1">
      <c r="B5" s="456" t="s">
        <v>518</v>
      </c>
    </row>
    <row r="6" ht="27.75" customHeight="1" thickBot="1">
      <c r="B6" s="455"/>
    </row>
    <row r="7" ht="27.75" customHeight="1" thickTop="1">
      <c r="B7" s="454"/>
    </row>
    <row r="8" ht="29.25" customHeight="1">
      <c r="A8" s="453" t="s">
        <v>517</v>
      </c>
    </row>
    <row r="9" ht="29.25" customHeight="1"/>
    <row r="10" ht="29.25" customHeight="1">
      <c r="A10" s="452" t="s">
        <v>516</v>
      </c>
    </row>
    <row r="11" ht="29.25" customHeight="1"/>
    <row r="12" ht="29.25" customHeight="1">
      <c r="A12" s="453" t="s">
        <v>515</v>
      </c>
    </row>
    <row r="13" ht="20.25" customHeight="1"/>
    <row r="14" spans="1:2" ht="29.25" customHeight="1">
      <c r="A14" s="452" t="s">
        <v>514</v>
      </c>
      <c r="B14" s="451" t="s">
        <v>513</v>
      </c>
    </row>
    <row r="15" ht="29.25" customHeight="1"/>
    <row r="16" ht="29.25" customHeight="1"/>
    <row r="17" ht="29.25" customHeight="1"/>
    <row r="18" ht="29.25" customHeight="1"/>
    <row r="19" ht="29.25" customHeight="1"/>
    <row r="20" ht="29.25" customHeight="1"/>
    <row r="21" ht="29.25" customHeight="1"/>
  </sheetData>
  <sheetProtection/>
  <printOptions/>
  <pageMargins left="0.7874015748031497" right="0.4724409448818898" top="0.5905511811023623" bottom="0.5905511811023623" header="0.5118110236220472" footer="0.5118110236220472"/>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ＭＯＲＩＴＡ</dc:creator>
  <cp:keywords/>
  <dc:description/>
  <cp:lastModifiedBy>takashi-ueno</cp:lastModifiedBy>
  <cp:lastPrinted>2015-08-01T22:30:12Z</cp:lastPrinted>
  <dcterms:created xsi:type="dcterms:W3CDTF">1998-08-05T03:15:29Z</dcterms:created>
  <dcterms:modified xsi:type="dcterms:W3CDTF">2015-08-10T12:14:15Z</dcterms:modified>
  <cp:category/>
  <cp:version/>
  <cp:contentType/>
  <cp:contentStatus/>
</cp:coreProperties>
</file>