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80" windowHeight="11955" activeTab="0"/>
  </bookViews>
  <sheets>
    <sheet name="成績" sheetId="1" r:id="rId1"/>
    <sheet name="予選リーグ星取表" sheetId="2" r:id="rId2"/>
  </sheets>
  <definedNames>
    <definedName name="_xlnm.Print_Area" localSheetId="0">'成績'!$A$1:$O$40</definedName>
  </definedNames>
  <calcPr fullCalcOnLoad="1"/>
</workbook>
</file>

<file path=xl/sharedStrings.xml><?xml version="1.0" encoding="utf-8"?>
<sst xmlns="http://schemas.openxmlformats.org/spreadsheetml/2006/main" count="428" uniqueCount="261">
  <si>
    <t>参加チーム</t>
  </si>
  <si>
    <t>Aパート</t>
  </si>
  <si>
    <t>Ｃパート</t>
  </si>
  <si>
    <t>№</t>
  </si>
  <si>
    <t>チーム名</t>
  </si>
  <si>
    <t>№</t>
  </si>
  <si>
    <t>碩田サッカースポーツ少年団</t>
  </si>
  <si>
    <t>リノスフットサルクラブ</t>
  </si>
  <si>
    <t>ＦＣ大野</t>
  </si>
  <si>
    <t>ＯＫＹ山香ＳＣ</t>
  </si>
  <si>
    <t>カティオーラFC　松岡</t>
  </si>
  <si>
    <t>カティオーラ 大在</t>
  </si>
  <si>
    <t>大道サッカースポーツ少年団</t>
  </si>
  <si>
    <t>挾間ＪＦＣ</t>
  </si>
  <si>
    <t>Ｂパート</t>
  </si>
  <si>
    <t>Ｄパート</t>
  </si>
  <si>
    <t>№</t>
  </si>
  <si>
    <t>敷戸サッカースポーツ少年団</t>
  </si>
  <si>
    <t>明野西ＪＦＣ</t>
  </si>
  <si>
    <t>中津沖代JSC</t>
  </si>
  <si>
    <t>判田SSS</t>
  </si>
  <si>
    <t>カティオーラFC　七瀬</t>
  </si>
  <si>
    <t>ヴェルスパ大分</t>
  </si>
  <si>
    <t>大分トリニータタートルズＵ－１０A</t>
  </si>
  <si>
    <t>大分トリニータタートルズU-10B</t>
  </si>
  <si>
    <t>勝点表</t>
  </si>
  <si>
    <t>勝</t>
  </si>
  <si>
    <t>引分</t>
  </si>
  <si>
    <t>負</t>
  </si>
  <si>
    <t>Aパート</t>
  </si>
  <si>
    <t>引
分</t>
  </si>
  <si>
    <t>敗</t>
  </si>
  <si>
    <t>得
点</t>
  </si>
  <si>
    <t>失
点</t>
  </si>
  <si>
    <t>勝
点</t>
  </si>
  <si>
    <t>勝点
順位</t>
  </si>
  <si>
    <t>得失
点差</t>
  </si>
  <si>
    <t>得失
順位</t>
  </si>
  <si>
    <t>ﾄｰﾀﾙ
順位</t>
  </si>
  <si>
    <t>碩　田</t>
  </si>
  <si>
    <t>星取表</t>
  </si>
  <si>
    <t>位</t>
  </si>
  <si>
    <t>得失点</t>
  </si>
  <si>
    <t>-</t>
  </si>
  <si>
    <t>大　野</t>
  </si>
  <si>
    <t>-</t>
  </si>
  <si>
    <t>カティ松岡</t>
  </si>
  <si>
    <t>大　道</t>
  </si>
  <si>
    <t>Bパート</t>
  </si>
  <si>
    <t>引
分</t>
  </si>
  <si>
    <t>得
点</t>
  </si>
  <si>
    <t>失
点</t>
  </si>
  <si>
    <t>勝
点</t>
  </si>
  <si>
    <t>勝点
順位</t>
  </si>
  <si>
    <t>得失
順位</t>
  </si>
  <si>
    <t>ﾄｰﾀﾙ
順位</t>
  </si>
  <si>
    <t>敷　戸</t>
  </si>
  <si>
    <t>中津沖代</t>
  </si>
  <si>
    <t>-</t>
  </si>
  <si>
    <t>カティ七瀬</t>
  </si>
  <si>
    <t>タートルズA</t>
  </si>
  <si>
    <t>Ｃパート</t>
  </si>
  <si>
    <t>引
分</t>
  </si>
  <si>
    <t>得
点</t>
  </si>
  <si>
    <t>失
点</t>
  </si>
  <si>
    <t>勝
点</t>
  </si>
  <si>
    <t>勝点
順位</t>
  </si>
  <si>
    <t>得失
点差</t>
  </si>
  <si>
    <t>得失
順位</t>
  </si>
  <si>
    <t>リノス</t>
  </si>
  <si>
    <t>山　香</t>
  </si>
  <si>
    <t>カティ大在</t>
  </si>
  <si>
    <t>挾　間</t>
  </si>
  <si>
    <t>Ｄパート</t>
  </si>
  <si>
    <t>明野西</t>
  </si>
  <si>
    <t>判　田</t>
  </si>
  <si>
    <t>ヴェルスパ</t>
  </si>
  <si>
    <t>タートルズB</t>
  </si>
  <si>
    <t>第３回　　OFA　Boys(U-10) Girlsサッカーフェスティバル　日程</t>
  </si>
  <si>
    <t>（１）期日</t>
  </si>
  <si>
    <t>６月６日（土）</t>
  </si>
  <si>
    <t>（２）日程</t>
  </si>
  <si>
    <t>会場：県協会人工芝グランド　Ａコート</t>
  </si>
  <si>
    <t>会場：県協会人工芝グランド　Ｂコート</t>
  </si>
  <si>
    <t>８：３０～</t>
  </si>
  <si>
    <t>役員集合</t>
  </si>
  <si>
    <t>９：００～</t>
  </si>
  <si>
    <t>監督会議</t>
  </si>
  <si>
    <t>９：３０～</t>
  </si>
  <si>
    <t>開会式</t>
  </si>
  <si>
    <t>Ａコート</t>
  </si>
  <si>
    <t>審判</t>
  </si>
  <si>
    <t>Bコート</t>
  </si>
  <si>
    <t>A</t>
  </si>
  <si>
    <t>碩田</t>
  </si>
  <si>
    <t>①</t>
  </si>
  <si>
    <t>１０：００～</t>
  </si>
  <si>
    <t>予選リーグ</t>
  </si>
  <si>
    <t>A</t>
  </si>
  <si>
    <t>1-3</t>
  </si>
  <si>
    <t>B</t>
  </si>
  <si>
    <t>E</t>
  </si>
  <si>
    <t>C</t>
  </si>
  <si>
    <t>10-0</t>
  </si>
  <si>
    <t>D</t>
  </si>
  <si>
    <t>G</t>
  </si>
  <si>
    <t>B</t>
  </si>
  <si>
    <t>大野</t>
  </si>
  <si>
    <t>②</t>
  </si>
  <si>
    <t>１０：３０～</t>
  </si>
  <si>
    <t>〃</t>
  </si>
  <si>
    <t>I</t>
  </si>
  <si>
    <t>J</t>
  </si>
  <si>
    <t>M</t>
  </si>
  <si>
    <t>K</t>
  </si>
  <si>
    <t>3-1</t>
  </si>
  <si>
    <t>L</t>
  </si>
  <si>
    <t>O</t>
  </si>
  <si>
    <t>C</t>
  </si>
  <si>
    <t>カティオーラ松岡</t>
  </si>
  <si>
    <t>③</t>
  </si>
  <si>
    <t>１１：００～</t>
  </si>
  <si>
    <t>0-6</t>
  </si>
  <si>
    <t>F</t>
  </si>
  <si>
    <t>A</t>
  </si>
  <si>
    <t>1-1</t>
  </si>
  <si>
    <t>H</t>
  </si>
  <si>
    <t>D</t>
  </si>
  <si>
    <t>大道</t>
  </si>
  <si>
    <t>④</t>
  </si>
  <si>
    <t>１１：３０～</t>
  </si>
  <si>
    <t>0-3</t>
  </si>
  <si>
    <t>N</t>
  </si>
  <si>
    <t>I</t>
  </si>
  <si>
    <t>1-2</t>
  </si>
  <si>
    <t>P</t>
  </si>
  <si>
    <t>E</t>
  </si>
  <si>
    <t>敷戸</t>
  </si>
  <si>
    <t>⑤</t>
  </si>
  <si>
    <t>１２：００～</t>
  </si>
  <si>
    <t>A</t>
  </si>
  <si>
    <t>3-1</t>
  </si>
  <si>
    <t>D</t>
  </si>
  <si>
    <t>H</t>
  </si>
  <si>
    <t>B</t>
  </si>
  <si>
    <t>0-0</t>
  </si>
  <si>
    <t>F</t>
  </si>
  <si>
    <t>⑥</t>
  </si>
  <si>
    <t>１２：３０～</t>
  </si>
  <si>
    <t>2-0</t>
  </si>
  <si>
    <t>4-0</t>
  </si>
  <si>
    <t>G</t>
  </si>
  <si>
    <t>カティオーラ七瀬</t>
  </si>
  <si>
    <t>⑦</t>
  </si>
  <si>
    <t>１３：００～</t>
  </si>
  <si>
    <t>2-2</t>
  </si>
  <si>
    <t>6-0</t>
  </si>
  <si>
    <t>H</t>
  </si>
  <si>
    <t>タートルズA</t>
  </si>
  <si>
    <t>⑧</t>
  </si>
  <si>
    <t>１３：３０～</t>
  </si>
  <si>
    <t>0-1</t>
  </si>
  <si>
    <t>11-1</t>
  </si>
  <si>
    <t>I</t>
  </si>
  <si>
    <t>リノス</t>
  </si>
  <si>
    <t>⑨</t>
  </si>
  <si>
    <t>１４：３０～</t>
  </si>
  <si>
    <t>順位戦</t>
  </si>
  <si>
    <t>A４位</t>
  </si>
  <si>
    <t>大道</t>
  </si>
  <si>
    <t>カティオーラ七瀬</t>
  </si>
  <si>
    <t>B４位</t>
  </si>
  <si>
    <t>ＡＢ３位</t>
  </si>
  <si>
    <t>C4位</t>
  </si>
  <si>
    <t>挾間</t>
  </si>
  <si>
    <t>ヴェルスパ</t>
  </si>
  <si>
    <t>D４位</t>
  </si>
  <si>
    <t>ＣＤ3位</t>
  </si>
  <si>
    <t>J</t>
  </si>
  <si>
    <t>OKY山香</t>
  </si>
  <si>
    <t>⑩</t>
  </si>
  <si>
    <t>１５：００～</t>
  </si>
  <si>
    <t>Ａ3位</t>
  </si>
  <si>
    <t>碩田</t>
  </si>
  <si>
    <t>敷戸</t>
  </si>
  <si>
    <t>Ｂ3位</t>
  </si>
  <si>
    <t>ＡＢ４位</t>
  </si>
  <si>
    <t>Ｃ3位</t>
  </si>
  <si>
    <t>カティオーラ大在</t>
  </si>
  <si>
    <t>明野西</t>
  </si>
  <si>
    <t>D3位</t>
  </si>
  <si>
    <t>CD4位</t>
  </si>
  <si>
    <t>K</t>
  </si>
  <si>
    <t>カティオーラ大在</t>
  </si>
  <si>
    <t>⑪</t>
  </si>
  <si>
    <t>１５：３０～</t>
  </si>
  <si>
    <t>Ａ1位</t>
  </si>
  <si>
    <t>カティオーラ松岡</t>
  </si>
  <si>
    <t>中津沖代</t>
  </si>
  <si>
    <t>Ｂ1位</t>
  </si>
  <si>
    <t>ＡＢ2位</t>
  </si>
  <si>
    <t>Ｃ１位</t>
  </si>
  <si>
    <t>OKY山香</t>
  </si>
  <si>
    <t>判田</t>
  </si>
  <si>
    <t>Ｄ1位</t>
  </si>
  <si>
    <t>ＣＤ2位</t>
  </si>
  <si>
    <t>L</t>
  </si>
  <si>
    <t>挾間</t>
  </si>
  <si>
    <t>⑫</t>
  </si>
  <si>
    <t>１６：００～</t>
  </si>
  <si>
    <t>Ａ2位</t>
  </si>
  <si>
    <t>大野</t>
  </si>
  <si>
    <t>タートルズA</t>
  </si>
  <si>
    <t>Ｂ2位</t>
  </si>
  <si>
    <t>ＡＢ1位</t>
  </si>
  <si>
    <t>Ｃ2位</t>
  </si>
  <si>
    <t>リノス</t>
  </si>
  <si>
    <t>タートルズB</t>
  </si>
  <si>
    <t>Ｄ2位</t>
  </si>
  <si>
    <t>ＣＤ1位</t>
  </si>
  <si>
    <t>M</t>
  </si>
  <si>
    <t>明野西</t>
  </si>
  <si>
    <t>⑬</t>
  </si>
  <si>
    <t>１６：３０～</t>
  </si>
  <si>
    <t>決勝戦</t>
  </si>
  <si>
    <t>本部</t>
  </si>
  <si>
    <t>N</t>
  </si>
  <si>
    <t>判田</t>
  </si>
  <si>
    <t>片付け</t>
  </si>
  <si>
    <t>全チームでフラッグ・本部・ゴール等を片付けます。</t>
  </si>
  <si>
    <t>O</t>
  </si>
  <si>
    <t>ヴェルスパ</t>
  </si>
  <si>
    <t>P</t>
  </si>
  <si>
    <t>タートルズB</t>
  </si>
  <si>
    <t>《問い合わせ》　事務局　安東　携帯　０９０－８６６８−０６９７</t>
  </si>
  <si>
    <t>※指導者以外の問い合わせは、ご遠慮願います。</t>
  </si>
  <si>
    <t>3-0</t>
  </si>
  <si>
    <t>1-0</t>
  </si>
  <si>
    <t>0-0
PK2-3</t>
  </si>
  <si>
    <t>1-5</t>
  </si>
  <si>
    <t>1-2</t>
  </si>
  <si>
    <t>0-3</t>
  </si>
  <si>
    <t>優勝</t>
  </si>
  <si>
    <t>準優勝</t>
  </si>
  <si>
    <t>第3位</t>
  </si>
  <si>
    <t>第4位</t>
  </si>
  <si>
    <t>優秀選手賞</t>
  </si>
  <si>
    <t>ＯＫＹ山香ＳＣ</t>
  </si>
  <si>
    <t>橋本　知代梨</t>
  </si>
  <si>
    <t>村上　菜月</t>
  </si>
  <si>
    <t>中津沖代JSC</t>
  </si>
  <si>
    <t>中津沖代JSC</t>
  </si>
  <si>
    <t>判田SSS</t>
  </si>
  <si>
    <t>安邊　真依子</t>
  </si>
  <si>
    <t>カティオーラ 大在</t>
  </si>
  <si>
    <t>カティオーラ 松岡</t>
  </si>
  <si>
    <t>西原　舞七</t>
  </si>
  <si>
    <t>3-0</t>
  </si>
  <si>
    <t>4-0</t>
  </si>
  <si>
    <t>2-3</t>
  </si>
  <si>
    <t>2-3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</si>
</sst>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2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60" applyNumberFormat="1" applyFont="1" applyFill="1" applyAlignment="1" applyProtection="1">
      <alignment horizontal="center" vertical="center"/>
      <protection/>
    </xf>
    <xf numFmtId="0" fontId="6" fillId="0" borderId="0" xfId="60" applyNumberFormat="1" applyFont="1" applyFill="1" applyAlignment="1" applyProtection="1">
      <alignment horizontal="right" vertical="center"/>
      <protection/>
    </xf>
    <xf numFmtId="0" fontId="6" fillId="0" borderId="10" xfId="60" applyNumberFormat="1" applyFont="1" applyFill="1" applyBorder="1" applyAlignment="1" applyProtection="1">
      <alignment horizontal="center" vertical="center"/>
      <protection/>
    </xf>
    <xf numFmtId="0" fontId="6" fillId="0" borderId="10" xfId="60" applyNumberFormat="1" applyFont="1" applyFill="1" applyBorder="1" applyAlignment="1" applyProtection="1">
      <alignment horizontal="center" vertical="center"/>
      <protection locked="0"/>
    </xf>
    <xf numFmtId="0" fontId="7" fillId="0" borderId="10" xfId="60" applyNumberFormat="1" applyFont="1" applyFill="1" applyBorder="1" applyAlignment="1" applyProtection="1">
      <alignment horizontal="center" vertical="center"/>
      <protection/>
    </xf>
    <xf numFmtId="0" fontId="6" fillId="0" borderId="0" xfId="60" applyNumberFormat="1" applyFont="1" applyFill="1" applyAlignment="1" applyProtection="1">
      <alignment vertical="center"/>
      <protection/>
    </xf>
    <xf numFmtId="0" fontId="0" fillId="0" borderId="0" xfId="60" applyNumberFormat="1" applyFont="1" applyAlignment="1" applyProtection="1">
      <alignment horizontal="center" vertical="center"/>
      <protection/>
    </xf>
    <xf numFmtId="0" fontId="8" fillId="0" borderId="0" xfId="60" applyNumberFormat="1" applyFont="1" applyFill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shrinkToFit="1"/>
      <protection/>
    </xf>
    <xf numFmtId="0" fontId="10" fillId="0" borderId="10" xfId="6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60" applyNumberFormat="1" applyFont="1" applyFill="1" applyBorder="1" applyAlignment="1" applyProtection="1">
      <alignment horizontal="center" vertical="center" wrapText="1" shrinkToFit="1"/>
      <protection/>
    </xf>
    <xf numFmtId="0" fontId="2" fillId="33" borderId="13" xfId="60" applyNumberFormat="1" applyFont="1" applyFill="1" applyBorder="1" applyAlignment="1" applyProtection="1">
      <alignment horizontal="center" vertical="center" shrinkToFit="1"/>
      <protection/>
    </xf>
    <xf numFmtId="0" fontId="2" fillId="33" borderId="11" xfId="60" applyNumberFormat="1" applyFont="1" applyFill="1" applyBorder="1" applyAlignment="1" applyProtection="1">
      <alignment horizontal="center" vertical="center" shrinkToFit="1"/>
      <protection/>
    </xf>
    <xf numFmtId="0" fontId="2" fillId="33" borderId="14" xfId="60" applyNumberFormat="1" applyFont="1" applyFill="1" applyBorder="1" applyAlignment="1" applyProtection="1">
      <alignment horizontal="center" vertical="center" shrinkToFit="1"/>
      <protection/>
    </xf>
    <xf numFmtId="0" fontId="2" fillId="0" borderId="15" xfId="60" applyNumberFormat="1" applyFont="1" applyFill="1" applyBorder="1" applyAlignment="1" applyProtection="1">
      <alignment horizontal="center" vertical="center" shrinkToFit="1"/>
      <protection/>
    </xf>
    <xf numFmtId="0" fontId="2" fillId="0" borderId="16" xfId="60" applyNumberFormat="1" applyFont="1" applyFill="1" applyBorder="1" applyAlignment="1" applyProtection="1">
      <alignment horizontal="center" vertical="center" shrinkToFit="1"/>
      <protection/>
    </xf>
    <xf numFmtId="0" fontId="2" fillId="0" borderId="17" xfId="60" applyNumberFormat="1" applyFont="1" applyFill="1" applyBorder="1" applyAlignment="1" applyProtection="1">
      <alignment horizontal="center" vertical="center" shrinkToFit="1"/>
      <protection/>
    </xf>
    <xf numFmtId="0" fontId="2" fillId="33" borderId="18" xfId="60" applyNumberFormat="1" applyFont="1" applyFill="1" applyBorder="1" applyAlignment="1" applyProtection="1">
      <alignment horizontal="center" vertical="center" shrinkToFit="1"/>
      <protection/>
    </xf>
    <xf numFmtId="0" fontId="11" fillId="33" borderId="12" xfId="60" applyNumberFormat="1" applyFont="1" applyFill="1" applyBorder="1" applyAlignment="1" applyProtection="1">
      <alignment horizontal="center" vertical="center" shrinkToFit="1"/>
      <protection/>
    </xf>
    <xf numFmtId="0" fontId="2" fillId="33" borderId="19" xfId="60" applyNumberFormat="1" applyFont="1" applyFill="1" applyBorder="1" applyAlignment="1" applyProtection="1">
      <alignment horizontal="center" vertical="center" shrinkToFit="1"/>
      <protection/>
    </xf>
    <xf numFmtId="0" fontId="2" fillId="0" borderId="18" xfId="60" applyNumberFormat="1" applyFont="1" applyFill="1" applyBorder="1" applyAlignment="1" applyProtection="1">
      <alignment horizontal="center" vertical="center" shrinkToFit="1"/>
      <protection/>
    </xf>
    <xf numFmtId="0" fontId="11" fillId="0" borderId="12" xfId="60" applyNumberFormat="1" applyFont="1" applyFill="1" applyBorder="1" applyAlignment="1" applyProtection="1">
      <alignment horizontal="center" vertical="center" shrinkToFit="1"/>
      <protection/>
    </xf>
    <xf numFmtId="0" fontId="2" fillId="0" borderId="19" xfId="60" applyNumberFormat="1" applyFont="1" applyFill="1" applyBorder="1" applyAlignment="1" applyProtection="1">
      <alignment horizontal="center" vertical="center" shrinkToFit="1"/>
      <protection/>
    </xf>
    <xf numFmtId="0" fontId="2" fillId="34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0" applyNumberFormat="1" applyFont="1" applyFill="1" applyBorder="1" applyAlignment="1" applyProtection="1">
      <alignment horizontal="center" vertical="center" shrinkToFit="1"/>
      <protection/>
    </xf>
    <xf numFmtId="0" fontId="2" fillId="0" borderId="0" xfId="60" applyNumberFormat="1" applyFont="1" applyFill="1" applyBorder="1" applyAlignment="1" applyProtection="1">
      <alignment horizontal="center" vertical="center" shrinkToFit="1"/>
      <protection/>
    </xf>
    <xf numFmtId="0" fontId="11" fillId="0" borderId="0" xfId="60" applyNumberFormat="1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1" fillId="0" borderId="0" xfId="60" applyNumberFormat="1" applyFont="1" applyFill="1" applyBorder="1" applyAlignment="1" applyProtection="1">
      <alignment horizontal="right" vertical="center" shrinkToFit="1"/>
      <protection/>
    </xf>
    <xf numFmtId="0" fontId="2" fillId="0" borderId="0" xfId="60" applyNumberFormat="1" applyFont="1" applyFill="1" applyBorder="1" applyAlignment="1" applyProtection="1">
      <alignment horizontal="left" vertical="center" shrinkToFit="1"/>
      <protection/>
    </xf>
    <xf numFmtId="0" fontId="11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56" fontId="6" fillId="0" borderId="10" xfId="0" applyNumberFormat="1" applyFont="1" applyBorder="1" applyAlignment="1" quotePrefix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6" fillId="0" borderId="10" xfId="0" applyFont="1" applyBorder="1" applyAlignment="1" quotePrefix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 quotePrefix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17" fontId="6" fillId="0" borderId="10" xfId="0" applyNumberFormat="1" applyFont="1" applyBorder="1" applyAlignment="1" quotePrefix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6" fillId="0" borderId="20" xfId="60" applyNumberFormat="1" applyFont="1" applyFill="1" applyBorder="1" applyAlignment="1" applyProtection="1">
      <alignment horizontal="center" vertical="center" shrinkToFit="1"/>
      <protection/>
    </xf>
    <xf numFmtId="0" fontId="6" fillId="0" borderId="22" xfId="60" applyNumberFormat="1" applyFont="1" applyFill="1" applyBorder="1" applyAlignment="1" applyProtection="1">
      <alignment horizontal="center" vertical="center" shrinkToFit="1"/>
      <protection/>
    </xf>
    <xf numFmtId="0" fontId="11" fillId="0" borderId="10" xfId="60" applyNumberFormat="1" applyFont="1" applyFill="1" applyBorder="1" applyAlignment="1" applyProtection="1">
      <alignment horizontal="right" vertical="center" shrinkToFit="1"/>
      <protection/>
    </xf>
    <xf numFmtId="0" fontId="2" fillId="0" borderId="10" xfId="60" applyNumberFormat="1" applyFont="1" applyFill="1" applyBorder="1" applyAlignment="1" applyProtection="1">
      <alignment horizontal="left" vertical="center" shrinkToFit="1"/>
      <protection/>
    </xf>
    <xf numFmtId="0" fontId="2" fillId="0" borderId="10" xfId="60" applyNumberFormat="1" applyFont="1" applyFill="1" applyBorder="1" applyAlignment="1" applyProtection="1">
      <alignment horizontal="center" vertical="center" shrinkToFit="1"/>
      <protection/>
    </xf>
    <xf numFmtId="0" fontId="11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61" applyNumberFormat="1" applyFont="1" applyFill="1" applyBorder="1" applyAlignment="1">
      <alignment horizontal="center" vertical="center" shrinkToFit="1"/>
      <protection/>
    </xf>
    <xf numFmtId="0" fontId="10" fillId="0" borderId="10" xfId="6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0" xfId="60" applyNumberFormat="1" applyFont="1" applyFill="1" applyBorder="1" applyAlignment="1" applyProtection="1">
      <alignment horizontal="center" vertical="center" shrinkToFit="1"/>
      <protection/>
    </xf>
    <xf numFmtId="0" fontId="9" fillId="0" borderId="20" xfId="60" applyNumberFormat="1" applyFont="1" applyFill="1" applyBorder="1" applyAlignment="1" applyProtection="1">
      <alignment horizontal="center" vertical="center" shrinkToFit="1"/>
      <protection/>
    </xf>
    <xf numFmtId="0" fontId="9" fillId="0" borderId="21" xfId="60" applyNumberFormat="1" applyFont="1" applyFill="1" applyBorder="1" applyAlignment="1" applyProtection="1">
      <alignment horizontal="center" vertical="center" shrinkToFit="1"/>
      <protection/>
    </xf>
    <xf numFmtId="0" fontId="9" fillId="0" borderId="22" xfId="60" applyNumberFormat="1" applyFont="1" applyFill="1" applyBorder="1" applyAlignment="1" applyProtection="1">
      <alignment horizontal="center" vertical="center" shrinkToFit="1"/>
      <protection/>
    </xf>
    <xf numFmtId="0" fontId="2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60" applyNumberFormat="1" applyFont="1" applyFill="1" applyBorder="1" applyAlignment="1" applyProtection="1">
      <alignment horizontal="center" vertical="center" wrapText="1" shrinkToFit="1"/>
      <protection/>
    </xf>
    <xf numFmtId="0" fontId="2" fillId="0" borderId="26" xfId="61" applyNumberFormat="1" applyFont="1" applyFill="1" applyBorder="1" applyAlignment="1">
      <alignment horizontal="center" vertical="center" shrinkToFit="1"/>
      <protection/>
    </xf>
    <xf numFmtId="0" fontId="2" fillId="0" borderId="27" xfId="61" applyNumberFormat="1" applyFont="1" applyFill="1" applyBorder="1" applyAlignment="1">
      <alignment horizontal="center" vertical="center" shrinkToFit="1"/>
      <protection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００年度春ﾘｰｸﾞ成績表" xfId="60"/>
    <cellStyle name="標準_予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view="pageBreakPreview" zoomScale="106" zoomScaleSheetLayoutView="106" zoomScalePageLayoutView="0" workbookViewId="0" topLeftCell="A1">
      <selection activeCell="A1" sqref="A1:O1"/>
    </sheetView>
  </sheetViews>
  <sheetFormatPr defaultColWidth="9.00390625" defaultRowHeight="15.75" customHeight="1"/>
  <cols>
    <col min="1" max="1" width="3.875" style="54" customWidth="1"/>
    <col min="2" max="2" width="9.375" style="55" customWidth="1"/>
    <col min="3" max="3" width="10.25390625" style="54" customWidth="1"/>
    <col min="4" max="4" width="4.125" style="54" customWidth="1"/>
    <col min="5" max="5" width="9.00390625" style="54" customWidth="1"/>
    <col min="6" max="6" width="6.50390625" style="54" customWidth="1"/>
    <col min="7" max="7" width="9.00390625" style="54" customWidth="1"/>
    <col min="8" max="8" width="4.00390625" style="54" customWidth="1"/>
    <col min="9" max="9" width="6.625" style="54" customWidth="1"/>
    <col min="10" max="10" width="4.125" style="54" customWidth="1"/>
    <col min="11" max="11" width="9.00390625" style="54" customWidth="1"/>
    <col min="12" max="12" width="8.00390625" style="54" customWidth="1"/>
    <col min="13" max="13" width="9.00390625" style="54" customWidth="1"/>
    <col min="14" max="14" width="4.00390625" style="54" customWidth="1"/>
    <col min="15" max="15" width="6.375" style="54" customWidth="1"/>
    <col min="16" max="16384" width="9.00390625" style="54" customWidth="1"/>
  </cols>
  <sheetData>
    <row r="1" spans="1:17" ht="22.5" customHeight="1">
      <c r="A1" s="97" t="s">
        <v>78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52"/>
      <c r="Q1" s="53"/>
    </row>
    <row r="2" ht="21" customHeight="1"/>
    <row r="3" spans="1:5" ht="21.75" customHeight="1">
      <c r="A3" s="56"/>
      <c r="B3" s="57" t="s">
        <v>79</v>
      </c>
      <c r="C3" s="56" t="s">
        <v>80</v>
      </c>
      <c r="D3" s="56"/>
      <c r="E3" s="56"/>
    </row>
    <row r="4" spans="1:5" ht="21.75" customHeight="1">
      <c r="A4" s="56"/>
      <c r="B4" s="57"/>
      <c r="C4" s="56"/>
      <c r="D4" s="56"/>
      <c r="E4" s="56"/>
    </row>
    <row r="5" spans="1:5" ht="21.75" customHeight="1">
      <c r="A5" s="56"/>
      <c r="B5" s="57" t="s">
        <v>81</v>
      </c>
      <c r="C5" s="56"/>
      <c r="D5" s="56"/>
      <c r="E5" s="56"/>
    </row>
    <row r="6" spans="1:15" ht="21.75" customHeight="1">
      <c r="A6" s="58"/>
      <c r="B6" s="59"/>
      <c r="C6" s="58"/>
      <c r="D6" s="94" t="s">
        <v>82</v>
      </c>
      <c r="E6" s="95"/>
      <c r="F6" s="95"/>
      <c r="G6" s="95"/>
      <c r="H6" s="95"/>
      <c r="I6" s="96"/>
      <c r="J6" s="63"/>
      <c r="K6" s="94" t="s">
        <v>83</v>
      </c>
      <c r="L6" s="98"/>
      <c r="M6" s="98"/>
      <c r="N6" s="98"/>
      <c r="O6" s="99"/>
    </row>
    <row r="7" spans="1:15" ht="21.75" customHeight="1">
      <c r="A7" s="64"/>
      <c r="B7" s="64" t="s">
        <v>84</v>
      </c>
      <c r="C7" s="65" t="s">
        <v>85</v>
      </c>
      <c r="D7" s="94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1:15" ht="21.75" customHeight="1">
      <c r="A8" s="64"/>
      <c r="B8" s="64" t="s">
        <v>86</v>
      </c>
      <c r="C8" s="64" t="s">
        <v>87</v>
      </c>
      <c r="D8" s="94"/>
      <c r="E8" s="95"/>
      <c r="F8" s="95"/>
      <c r="G8" s="95"/>
      <c r="H8" s="95"/>
      <c r="I8" s="95"/>
      <c r="J8" s="95"/>
      <c r="K8" s="95"/>
      <c r="L8" s="95"/>
      <c r="M8" s="95"/>
      <c r="N8" s="95"/>
      <c r="O8" s="96"/>
    </row>
    <row r="9" spans="1:19" ht="21.75" customHeight="1">
      <c r="A9" s="64"/>
      <c r="B9" s="64" t="s">
        <v>88</v>
      </c>
      <c r="C9" s="64" t="s">
        <v>89</v>
      </c>
      <c r="D9" s="100" t="s">
        <v>90</v>
      </c>
      <c r="E9" s="101"/>
      <c r="F9" s="101"/>
      <c r="G9" s="101"/>
      <c r="H9" s="102"/>
      <c r="I9" s="66" t="s">
        <v>91</v>
      </c>
      <c r="J9" s="103" t="s">
        <v>92</v>
      </c>
      <c r="K9" s="104"/>
      <c r="L9" s="104"/>
      <c r="M9" s="104"/>
      <c r="N9" s="105"/>
      <c r="O9" s="66" t="s">
        <v>91</v>
      </c>
      <c r="Q9" s="67" t="s">
        <v>93</v>
      </c>
      <c r="R9" s="67" t="s">
        <v>94</v>
      </c>
      <c r="S9" s="68"/>
    </row>
    <row r="10" spans="1:19" ht="21.75" customHeight="1">
      <c r="A10" s="64" t="s">
        <v>95</v>
      </c>
      <c r="B10" s="64" t="s">
        <v>96</v>
      </c>
      <c r="C10" s="64" t="s">
        <v>97</v>
      </c>
      <c r="D10" s="60" t="s">
        <v>98</v>
      </c>
      <c r="E10" s="62" t="str">
        <f>R9</f>
        <v>碩田</v>
      </c>
      <c r="F10" s="69" t="s">
        <v>99</v>
      </c>
      <c r="G10" s="60" t="str">
        <f>R10</f>
        <v>大野</v>
      </c>
      <c r="H10" s="62" t="s">
        <v>100</v>
      </c>
      <c r="I10" s="70" t="s">
        <v>101</v>
      </c>
      <c r="J10" s="60" t="s">
        <v>102</v>
      </c>
      <c r="K10" s="62" t="str">
        <f>R11</f>
        <v>カティオーラ松岡</v>
      </c>
      <c r="L10" s="64" t="s">
        <v>103</v>
      </c>
      <c r="M10" s="60" t="str">
        <f>R12</f>
        <v>大道</v>
      </c>
      <c r="N10" s="62" t="s">
        <v>104</v>
      </c>
      <c r="O10" s="71" t="s">
        <v>105</v>
      </c>
      <c r="Q10" s="67" t="s">
        <v>106</v>
      </c>
      <c r="R10" s="67" t="s">
        <v>107</v>
      </c>
      <c r="S10" s="68"/>
    </row>
    <row r="11" spans="1:19" ht="21.75" customHeight="1">
      <c r="A11" s="64" t="s">
        <v>108</v>
      </c>
      <c r="B11" s="64" t="s">
        <v>109</v>
      </c>
      <c r="C11" s="64" t="s">
        <v>110</v>
      </c>
      <c r="D11" s="60" t="s">
        <v>111</v>
      </c>
      <c r="E11" s="62" t="str">
        <f>R17</f>
        <v>リノス</v>
      </c>
      <c r="F11" s="72" t="s">
        <v>99</v>
      </c>
      <c r="G11" s="60" t="str">
        <f>R18</f>
        <v>OKY山香</v>
      </c>
      <c r="H11" s="62" t="s">
        <v>112</v>
      </c>
      <c r="I11" s="73" t="s">
        <v>113</v>
      </c>
      <c r="J11" s="60" t="s">
        <v>114</v>
      </c>
      <c r="K11" s="62" t="str">
        <f>R19</f>
        <v>カティオーラ大在</v>
      </c>
      <c r="L11" s="69" t="s">
        <v>115</v>
      </c>
      <c r="M11" s="60" t="str">
        <f>R20</f>
        <v>挾間</v>
      </c>
      <c r="N11" s="62" t="s">
        <v>116</v>
      </c>
      <c r="O11" s="73" t="s">
        <v>117</v>
      </c>
      <c r="Q11" s="67" t="s">
        <v>118</v>
      </c>
      <c r="R11" s="67" t="s">
        <v>119</v>
      </c>
      <c r="S11" s="68"/>
    </row>
    <row r="12" spans="1:19" ht="21.75" customHeight="1">
      <c r="A12" s="64" t="s">
        <v>120</v>
      </c>
      <c r="B12" s="64" t="s">
        <v>121</v>
      </c>
      <c r="C12" s="64" t="s">
        <v>110</v>
      </c>
      <c r="D12" s="74" t="s">
        <v>101</v>
      </c>
      <c r="E12" s="62" t="str">
        <f>R13</f>
        <v>敷戸</v>
      </c>
      <c r="F12" s="64" t="s">
        <v>122</v>
      </c>
      <c r="G12" s="60" t="str">
        <f>R14</f>
        <v>中津沖代</v>
      </c>
      <c r="H12" s="75" t="s">
        <v>123</v>
      </c>
      <c r="I12" s="73" t="s">
        <v>124</v>
      </c>
      <c r="J12" s="60" t="s">
        <v>105</v>
      </c>
      <c r="K12" s="62" t="str">
        <f>R15</f>
        <v>カティオーラ七瀬</v>
      </c>
      <c r="L12" s="69" t="s">
        <v>125</v>
      </c>
      <c r="M12" s="60" t="str">
        <f>R16</f>
        <v>タートルズA</v>
      </c>
      <c r="N12" s="62" t="s">
        <v>126</v>
      </c>
      <c r="O12" s="73" t="s">
        <v>100</v>
      </c>
      <c r="Q12" s="67" t="s">
        <v>127</v>
      </c>
      <c r="R12" s="67" t="s">
        <v>128</v>
      </c>
      <c r="S12" s="68"/>
    </row>
    <row r="13" spans="1:19" ht="21.75" customHeight="1">
      <c r="A13" s="64" t="s">
        <v>129</v>
      </c>
      <c r="B13" s="64" t="s">
        <v>130</v>
      </c>
      <c r="C13" s="64" t="s">
        <v>110</v>
      </c>
      <c r="D13" s="60" t="s">
        <v>113</v>
      </c>
      <c r="E13" s="62" t="str">
        <f>R21</f>
        <v>明野西</v>
      </c>
      <c r="F13" s="72" t="s">
        <v>131</v>
      </c>
      <c r="G13" s="60" t="str">
        <f>R22</f>
        <v>判田</v>
      </c>
      <c r="H13" s="62" t="s">
        <v>132</v>
      </c>
      <c r="I13" s="73" t="s">
        <v>133</v>
      </c>
      <c r="J13" s="60" t="s">
        <v>117</v>
      </c>
      <c r="K13" s="61" t="str">
        <f>R23</f>
        <v>ヴェルスパ</v>
      </c>
      <c r="L13" s="72" t="s">
        <v>134</v>
      </c>
      <c r="M13" s="76" t="str">
        <f>R24</f>
        <v>タートルズB</v>
      </c>
      <c r="N13" s="61" t="s">
        <v>135</v>
      </c>
      <c r="O13" s="73" t="s">
        <v>112</v>
      </c>
      <c r="Q13" s="67" t="s">
        <v>136</v>
      </c>
      <c r="R13" s="67" t="s">
        <v>137</v>
      </c>
      <c r="S13" s="68"/>
    </row>
    <row r="14" spans="1:19" ht="21.75" customHeight="1">
      <c r="A14" s="64" t="s">
        <v>138</v>
      </c>
      <c r="B14" s="64" t="s">
        <v>139</v>
      </c>
      <c r="C14" s="64" t="s">
        <v>110</v>
      </c>
      <c r="D14" s="60" t="s">
        <v>140</v>
      </c>
      <c r="E14" s="61" t="str">
        <f>R9</f>
        <v>碩田</v>
      </c>
      <c r="F14" s="72" t="s">
        <v>141</v>
      </c>
      <c r="G14" s="61" t="str">
        <f>R12</f>
        <v>大道</v>
      </c>
      <c r="H14" s="61" t="s">
        <v>142</v>
      </c>
      <c r="I14" s="73" t="s">
        <v>143</v>
      </c>
      <c r="J14" s="60" t="s">
        <v>144</v>
      </c>
      <c r="K14" s="61" t="str">
        <f>R10</f>
        <v>大野</v>
      </c>
      <c r="L14" s="77" t="s">
        <v>145</v>
      </c>
      <c r="M14" s="61" t="str">
        <f>R11</f>
        <v>カティオーラ松岡</v>
      </c>
      <c r="N14" s="62" t="s">
        <v>102</v>
      </c>
      <c r="O14" s="73" t="s">
        <v>123</v>
      </c>
      <c r="Q14" s="67" t="s">
        <v>146</v>
      </c>
      <c r="R14" s="67" t="s">
        <v>57</v>
      </c>
      <c r="S14" s="68"/>
    </row>
    <row r="15" spans="1:19" ht="21.75" customHeight="1">
      <c r="A15" s="64" t="s">
        <v>147</v>
      </c>
      <c r="B15" s="64" t="s">
        <v>148</v>
      </c>
      <c r="C15" s="64" t="s">
        <v>110</v>
      </c>
      <c r="D15" s="60" t="s">
        <v>133</v>
      </c>
      <c r="E15" s="61" t="str">
        <f>R17</f>
        <v>リノス</v>
      </c>
      <c r="F15" s="69" t="s">
        <v>149</v>
      </c>
      <c r="G15" s="60" t="str">
        <f>R20</f>
        <v>挾間</v>
      </c>
      <c r="H15" s="61" t="s">
        <v>116</v>
      </c>
      <c r="I15" s="73" t="s">
        <v>135</v>
      </c>
      <c r="J15" s="60" t="s">
        <v>112</v>
      </c>
      <c r="K15" s="61" t="str">
        <f>R18</f>
        <v>OKY山香</v>
      </c>
      <c r="L15" s="78" t="s">
        <v>150</v>
      </c>
      <c r="M15" s="61" t="str">
        <f>R19</f>
        <v>カティオーラ大在</v>
      </c>
      <c r="N15" s="62" t="s">
        <v>114</v>
      </c>
      <c r="O15" s="73" t="s">
        <v>132</v>
      </c>
      <c r="Q15" s="67" t="s">
        <v>151</v>
      </c>
      <c r="R15" s="67" t="s">
        <v>152</v>
      </c>
      <c r="S15" s="68"/>
    </row>
    <row r="16" spans="1:19" ht="21.75" customHeight="1">
      <c r="A16" s="64" t="s">
        <v>153</v>
      </c>
      <c r="B16" s="64" t="s">
        <v>154</v>
      </c>
      <c r="C16" s="64" t="s">
        <v>110</v>
      </c>
      <c r="D16" s="60" t="s">
        <v>101</v>
      </c>
      <c r="E16" s="61" t="str">
        <f>R13</f>
        <v>敷戸</v>
      </c>
      <c r="F16" s="72" t="s">
        <v>155</v>
      </c>
      <c r="G16" s="61" t="str">
        <f>R16</f>
        <v>タートルズA</v>
      </c>
      <c r="H16" s="61" t="s">
        <v>126</v>
      </c>
      <c r="I16" s="73" t="s">
        <v>104</v>
      </c>
      <c r="J16" s="60" t="s">
        <v>123</v>
      </c>
      <c r="K16" s="61" t="str">
        <f>R14</f>
        <v>中津沖代</v>
      </c>
      <c r="L16" s="78" t="s">
        <v>156</v>
      </c>
      <c r="M16" s="61" t="str">
        <f>R15</f>
        <v>カティオーラ七瀬</v>
      </c>
      <c r="N16" s="62" t="s">
        <v>105</v>
      </c>
      <c r="O16" s="73" t="s">
        <v>102</v>
      </c>
      <c r="Q16" s="67" t="s">
        <v>157</v>
      </c>
      <c r="R16" s="67" t="s">
        <v>158</v>
      </c>
      <c r="S16" s="68"/>
    </row>
    <row r="17" spans="1:19" ht="21.75" customHeight="1">
      <c r="A17" s="64" t="s">
        <v>159</v>
      </c>
      <c r="B17" s="64" t="s">
        <v>160</v>
      </c>
      <c r="C17" s="64" t="s">
        <v>110</v>
      </c>
      <c r="D17" s="74" t="s">
        <v>113</v>
      </c>
      <c r="E17" s="61" t="str">
        <f>R21</f>
        <v>明野西</v>
      </c>
      <c r="F17" s="72" t="s">
        <v>161</v>
      </c>
      <c r="G17" s="61" t="str">
        <f>R24</f>
        <v>タートルズB</v>
      </c>
      <c r="H17" s="61" t="s">
        <v>135</v>
      </c>
      <c r="I17" s="73" t="s">
        <v>116</v>
      </c>
      <c r="J17" s="79" t="s">
        <v>132</v>
      </c>
      <c r="K17" s="62" t="str">
        <f>R22</f>
        <v>判田</v>
      </c>
      <c r="L17" s="69" t="s">
        <v>162</v>
      </c>
      <c r="M17" s="79" t="str">
        <f>R23</f>
        <v>ヴェルスパ</v>
      </c>
      <c r="N17" s="80" t="s">
        <v>117</v>
      </c>
      <c r="O17" s="73" t="s">
        <v>114</v>
      </c>
      <c r="Q17" s="67" t="s">
        <v>163</v>
      </c>
      <c r="R17" s="67" t="s">
        <v>164</v>
      </c>
      <c r="S17" s="68"/>
    </row>
    <row r="18" spans="1:19" ht="21.75" customHeight="1">
      <c r="A18" s="64" t="s">
        <v>165</v>
      </c>
      <c r="B18" s="81" t="s">
        <v>166</v>
      </c>
      <c r="C18" s="64" t="s">
        <v>167</v>
      </c>
      <c r="D18" s="60" t="s">
        <v>168</v>
      </c>
      <c r="E18" s="61" t="s">
        <v>169</v>
      </c>
      <c r="F18" s="89" t="s">
        <v>236</v>
      </c>
      <c r="G18" s="82" t="s">
        <v>170</v>
      </c>
      <c r="H18" s="83" t="s">
        <v>171</v>
      </c>
      <c r="I18" s="73" t="s">
        <v>172</v>
      </c>
      <c r="J18" s="79" t="s">
        <v>173</v>
      </c>
      <c r="K18" s="62" t="s">
        <v>174</v>
      </c>
      <c r="L18" s="72" t="s">
        <v>239</v>
      </c>
      <c r="M18" s="79" t="s">
        <v>175</v>
      </c>
      <c r="N18" s="80" t="s">
        <v>176</v>
      </c>
      <c r="O18" s="73" t="s">
        <v>177</v>
      </c>
      <c r="Q18" s="67" t="s">
        <v>178</v>
      </c>
      <c r="R18" s="67" t="s">
        <v>179</v>
      </c>
      <c r="S18" s="68"/>
    </row>
    <row r="19" spans="1:19" ht="21.75" customHeight="1">
      <c r="A19" s="64" t="s">
        <v>180</v>
      </c>
      <c r="B19" s="64" t="s">
        <v>181</v>
      </c>
      <c r="C19" s="64" t="s">
        <v>110</v>
      </c>
      <c r="D19" s="60" t="s">
        <v>182</v>
      </c>
      <c r="E19" s="61" t="s">
        <v>183</v>
      </c>
      <c r="F19" s="72" t="s">
        <v>237</v>
      </c>
      <c r="G19" s="61" t="s">
        <v>184</v>
      </c>
      <c r="H19" s="61" t="s">
        <v>185</v>
      </c>
      <c r="I19" s="73" t="s">
        <v>186</v>
      </c>
      <c r="J19" s="79" t="s">
        <v>187</v>
      </c>
      <c r="K19" s="62" t="s">
        <v>188</v>
      </c>
      <c r="L19" s="72" t="s">
        <v>240</v>
      </c>
      <c r="M19" s="79" t="s">
        <v>189</v>
      </c>
      <c r="N19" s="80" t="s">
        <v>190</v>
      </c>
      <c r="O19" s="84" t="s">
        <v>191</v>
      </c>
      <c r="Q19" s="67" t="s">
        <v>192</v>
      </c>
      <c r="R19" s="67" t="s">
        <v>193</v>
      </c>
      <c r="S19" s="68"/>
    </row>
    <row r="20" spans="1:19" ht="21.75" customHeight="1">
      <c r="A20" s="85" t="s">
        <v>194</v>
      </c>
      <c r="B20" s="86" t="s">
        <v>195</v>
      </c>
      <c r="C20" s="64" t="s">
        <v>110</v>
      </c>
      <c r="D20" s="60" t="s">
        <v>196</v>
      </c>
      <c r="E20" s="61" t="s">
        <v>197</v>
      </c>
      <c r="F20" s="90" t="s">
        <v>238</v>
      </c>
      <c r="G20" s="61" t="s">
        <v>198</v>
      </c>
      <c r="H20" s="61" t="s">
        <v>199</v>
      </c>
      <c r="I20" s="73" t="s">
        <v>200</v>
      </c>
      <c r="J20" s="60" t="s">
        <v>201</v>
      </c>
      <c r="K20" s="61" t="s">
        <v>202</v>
      </c>
      <c r="L20" s="78" t="s">
        <v>241</v>
      </c>
      <c r="M20" s="61" t="s">
        <v>203</v>
      </c>
      <c r="N20" s="61" t="s">
        <v>204</v>
      </c>
      <c r="O20" s="73" t="s">
        <v>205</v>
      </c>
      <c r="Q20" s="67" t="s">
        <v>206</v>
      </c>
      <c r="R20" s="67" t="s">
        <v>207</v>
      </c>
      <c r="S20" s="68"/>
    </row>
    <row r="21" spans="1:19" ht="21.75" customHeight="1">
      <c r="A21" s="85" t="s">
        <v>208</v>
      </c>
      <c r="B21" s="86" t="s">
        <v>209</v>
      </c>
      <c r="C21" s="64" t="s">
        <v>110</v>
      </c>
      <c r="D21" s="60" t="s">
        <v>210</v>
      </c>
      <c r="E21" s="61" t="s">
        <v>211</v>
      </c>
      <c r="F21" s="64" t="s">
        <v>257</v>
      </c>
      <c r="G21" s="61" t="s">
        <v>212</v>
      </c>
      <c r="H21" s="61" t="s">
        <v>213</v>
      </c>
      <c r="I21" s="73" t="s">
        <v>214</v>
      </c>
      <c r="J21" s="60" t="s">
        <v>215</v>
      </c>
      <c r="K21" s="61" t="s">
        <v>216</v>
      </c>
      <c r="L21" s="77" t="s">
        <v>258</v>
      </c>
      <c r="M21" s="61" t="s">
        <v>217</v>
      </c>
      <c r="N21" s="61" t="s">
        <v>218</v>
      </c>
      <c r="O21" s="73" t="s">
        <v>219</v>
      </c>
      <c r="Q21" s="67" t="s">
        <v>220</v>
      </c>
      <c r="R21" s="67" t="s">
        <v>221</v>
      </c>
      <c r="S21" s="68"/>
    </row>
    <row r="22" spans="1:19" ht="21.75" customHeight="1">
      <c r="A22" s="85" t="s">
        <v>222</v>
      </c>
      <c r="B22" s="86" t="s">
        <v>223</v>
      </c>
      <c r="C22" s="64" t="s">
        <v>224</v>
      </c>
      <c r="D22" s="60"/>
      <c r="E22" s="61" t="s">
        <v>198</v>
      </c>
      <c r="F22" s="69" t="s">
        <v>260</v>
      </c>
      <c r="G22" s="61" t="s">
        <v>203</v>
      </c>
      <c r="H22" s="61"/>
      <c r="I22" s="73" t="s">
        <v>225</v>
      </c>
      <c r="J22" s="60"/>
      <c r="K22" s="61" t="s">
        <v>197</v>
      </c>
      <c r="L22" s="77" t="s">
        <v>259</v>
      </c>
      <c r="M22" s="61" t="s">
        <v>202</v>
      </c>
      <c r="N22" s="61"/>
      <c r="O22" s="73" t="s">
        <v>225</v>
      </c>
      <c r="Q22" s="67" t="s">
        <v>226</v>
      </c>
      <c r="R22" s="67" t="s">
        <v>227</v>
      </c>
      <c r="S22" s="68"/>
    </row>
    <row r="23" spans="1:19" ht="21.75" customHeight="1">
      <c r="A23" s="64"/>
      <c r="B23" s="64"/>
      <c r="C23" s="64" t="s">
        <v>228</v>
      </c>
      <c r="D23" s="94" t="s">
        <v>229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  <c r="Q23" s="67" t="s">
        <v>230</v>
      </c>
      <c r="R23" s="67" t="s">
        <v>231</v>
      </c>
      <c r="S23" s="68"/>
    </row>
    <row r="24" spans="17:19" ht="21.75" customHeight="1">
      <c r="Q24" s="67" t="s">
        <v>232</v>
      </c>
      <c r="R24" s="67" t="s">
        <v>233</v>
      </c>
      <c r="S24" s="68"/>
    </row>
    <row r="25" spans="1:15" ht="21.75" customHeight="1">
      <c r="A25" s="87" t="s">
        <v>234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21.75" customHeight="1">
      <c r="A26" s="56"/>
      <c r="B26" s="57"/>
      <c r="C26" s="88" t="s">
        <v>235</v>
      </c>
      <c r="D26" s="8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5" ht="21.75" customHeight="1">
      <c r="A27" s="56"/>
      <c r="B27" s="57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ht="21.75" customHeight="1">
      <c r="A28" s="56"/>
      <c r="B28" s="93" t="s">
        <v>242</v>
      </c>
      <c r="C28" s="93" t="s">
        <v>252</v>
      </c>
      <c r="D28" s="93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5" ht="21.75" customHeight="1">
      <c r="A29" s="56"/>
      <c r="B29" s="93" t="s">
        <v>243</v>
      </c>
      <c r="C29" s="93" t="s">
        <v>251</v>
      </c>
      <c r="D29" s="93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1.75" customHeight="1">
      <c r="A30" s="56"/>
      <c r="B30" s="93" t="s">
        <v>244</v>
      </c>
      <c r="C30" s="93" t="s">
        <v>9</v>
      </c>
      <c r="D30" s="93"/>
      <c r="E30" s="93"/>
      <c r="G30" s="56"/>
      <c r="H30" s="56"/>
      <c r="I30" s="56"/>
      <c r="J30" s="56"/>
      <c r="K30" s="56"/>
      <c r="L30" s="56"/>
      <c r="M30" s="56"/>
      <c r="N30" s="56"/>
      <c r="O30" s="56"/>
    </row>
    <row r="31" spans="1:15" ht="21.75" customHeight="1">
      <c r="A31" s="56"/>
      <c r="B31" s="93" t="s">
        <v>245</v>
      </c>
      <c r="C31" s="93" t="s">
        <v>254</v>
      </c>
      <c r="D31" s="93"/>
      <c r="E31" s="93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5" ht="21.75" customHeight="1">
      <c r="A32" s="56"/>
      <c r="B32" s="93"/>
      <c r="C32" s="93"/>
      <c r="D32" s="93"/>
      <c r="E32" s="93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21.75" customHeight="1">
      <c r="A33" s="56"/>
      <c r="B33" s="93" t="s">
        <v>246</v>
      </c>
      <c r="C33" s="93"/>
      <c r="D33" s="93"/>
      <c r="E33" s="93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1:15" ht="21.75" customHeight="1">
      <c r="A34" s="56"/>
      <c r="B34" s="57"/>
      <c r="C34" s="91" t="s">
        <v>253</v>
      </c>
      <c r="D34" s="91"/>
      <c r="E34" s="92" t="s">
        <v>252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1:15" ht="21.75" customHeight="1">
      <c r="A35" s="56"/>
      <c r="B35" s="57"/>
      <c r="C35" s="92" t="s">
        <v>249</v>
      </c>
      <c r="D35" s="92"/>
      <c r="E35" s="92" t="s">
        <v>250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1:15" ht="21.75" customHeight="1">
      <c r="A36" s="56"/>
      <c r="B36" s="57"/>
      <c r="C36" s="92" t="s">
        <v>248</v>
      </c>
      <c r="D36" s="92"/>
      <c r="E36" s="92" t="s">
        <v>247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21.75" customHeight="1">
      <c r="A37" s="56"/>
      <c r="B37" s="57"/>
      <c r="C37" s="92" t="s">
        <v>256</v>
      </c>
      <c r="D37" s="92"/>
      <c r="E37" s="92" t="s">
        <v>255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</row>
    <row r="38" spans="1:15" ht="21.75" customHeight="1">
      <c r="A38" s="56"/>
      <c r="B38" s="57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5" ht="21.75" customHeight="1">
      <c r="A39" s="56"/>
      <c r="B39" s="57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 ht="21.75" customHeight="1">
      <c r="A40" s="56"/>
      <c r="B40" s="57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ht="21.75" customHeight="1"/>
  </sheetData>
  <sheetProtection/>
  <mergeCells count="8">
    <mergeCell ref="D23:O23"/>
    <mergeCell ref="A1:O1"/>
    <mergeCell ref="D6:I6"/>
    <mergeCell ref="K6:O6"/>
    <mergeCell ref="D7:O7"/>
    <mergeCell ref="D8:O8"/>
    <mergeCell ref="D9:H9"/>
    <mergeCell ref="J9:N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view="pageBreakPreview" zoomScale="50" zoomScaleNormal="75" zoomScaleSheetLayoutView="50" zoomScalePageLayoutView="0" workbookViewId="0" topLeftCell="A40">
      <selection activeCell="V28" sqref="V28"/>
    </sheetView>
  </sheetViews>
  <sheetFormatPr defaultColWidth="9.00390625" defaultRowHeight="13.5"/>
  <cols>
    <col min="1" max="1" width="20.00390625" style="0" customWidth="1"/>
    <col min="2" max="3" width="7.00390625" style="0" customWidth="1"/>
    <col min="4" max="18" width="6.125" style="0" customWidth="1"/>
    <col min="19" max="24" width="6.25390625" style="0" customWidth="1"/>
    <col min="25" max="32" width="4.00390625" style="0" customWidth="1"/>
  </cols>
  <sheetData>
    <row r="1" ht="28.5">
      <c r="A1" s="1" t="s">
        <v>0</v>
      </c>
    </row>
    <row r="2" spans="2:14" ht="28.5">
      <c r="B2" s="1" t="s">
        <v>1</v>
      </c>
      <c r="N2" s="1" t="s">
        <v>2</v>
      </c>
    </row>
    <row r="3" spans="2:21" s="2" customFormat="1" ht="18.75">
      <c r="B3" s="3" t="s">
        <v>3</v>
      </c>
      <c r="C3" s="122" t="s">
        <v>4</v>
      </c>
      <c r="D3" s="123"/>
      <c r="E3" s="123"/>
      <c r="F3" s="123"/>
      <c r="G3" s="123"/>
      <c r="H3" s="123"/>
      <c r="I3" s="124"/>
      <c r="N3" s="3" t="s">
        <v>5</v>
      </c>
      <c r="O3" s="122" t="s">
        <v>4</v>
      </c>
      <c r="P3" s="123"/>
      <c r="Q3" s="123"/>
      <c r="R3" s="123"/>
      <c r="S3" s="123"/>
      <c r="T3" s="123"/>
      <c r="U3" s="124"/>
    </row>
    <row r="4" spans="2:21" s="2" customFormat="1" ht="18.75">
      <c r="B4" s="3">
        <v>1</v>
      </c>
      <c r="C4" s="122" t="s">
        <v>6</v>
      </c>
      <c r="D4" s="123"/>
      <c r="E4" s="123"/>
      <c r="F4" s="123"/>
      <c r="G4" s="123"/>
      <c r="H4" s="123"/>
      <c r="I4" s="124"/>
      <c r="N4" s="3">
        <v>1</v>
      </c>
      <c r="O4" s="122" t="s">
        <v>7</v>
      </c>
      <c r="P4" s="123"/>
      <c r="Q4" s="123"/>
      <c r="R4" s="123"/>
      <c r="S4" s="123"/>
      <c r="T4" s="123"/>
      <c r="U4" s="124"/>
    </row>
    <row r="5" spans="2:21" s="2" customFormat="1" ht="18.75">
      <c r="B5" s="3">
        <v>2</v>
      </c>
      <c r="C5" s="122" t="s">
        <v>8</v>
      </c>
      <c r="D5" s="123"/>
      <c r="E5" s="123"/>
      <c r="F5" s="123"/>
      <c r="G5" s="123"/>
      <c r="H5" s="123"/>
      <c r="I5" s="124"/>
      <c r="N5" s="3">
        <v>2</v>
      </c>
      <c r="O5" s="122" t="s">
        <v>9</v>
      </c>
      <c r="P5" s="123"/>
      <c r="Q5" s="123"/>
      <c r="R5" s="123"/>
      <c r="S5" s="123"/>
      <c r="T5" s="123"/>
      <c r="U5" s="124"/>
    </row>
    <row r="6" spans="2:21" s="2" customFormat="1" ht="18.75">
      <c r="B6" s="3">
        <v>3</v>
      </c>
      <c r="C6" s="122" t="s">
        <v>10</v>
      </c>
      <c r="D6" s="123"/>
      <c r="E6" s="123"/>
      <c r="F6" s="123"/>
      <c r="G6" s="123"/>
      <c r="H6" s="123"/>
      <c r="I6" s="124"/>
      <c r="N6" s="3">
        <v>3</v>
      </c>
      <c r="O6" s="122" t="s">
        <v>11</v>
      </c>
      <c r="P6" s="123"/>
      <c r="Q6" s="123"/>
      <c r="R6" s="123"/>
      <c r="S6" s="123"/>
      <c r="T6" s="123"/>
      <c r="U6" s="124"/>
    </row>
    <row r="7" spans="2:21" s="2" customFormat="1" ht="18.75">
      <c r="B7" s="3">
        <v>4</v>
      </c>
      <c r="C7" s="122" t="s">
        <v>12</v>
      </c>
      <c r="D7" s="123"/>
      <c r="E7" s="123"/>
      <c r="F7" s="123"/>
      <c r="G7" s="123"/>
      <c r="H7" s="123"/>
      <c r="I7" s="124"/>
      <c r="N7" s="3">
        <v>4</v>
      </c>
      <c r="O7" s="122" t="s">
        <v>13</v>
      </c>
      <c r="P7" s="123"/>
      <c r="Q7" s="123"/>
      <c r="R7" s="123"/>
      <c r="S7" s="123"/>
      <c r="T7" s="123"/>
      <c r="U7" s="124"/>
    </row>
    <row r="8" spans="2:21" s="2" customFormat="1" ht="18.75">
      <c r="B8" s="4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4"/>
      <c r="O8" s="5"/>
      <c r="P8" s="5"/>
      <c r="Q8" s="5"/>
      <c r="R8" s="5"/>
      <c r="S8" s="5"/>
      <c r="T8" s="5"/>
      <c r="U8" s="5"/>
    </row>
    <row r="9" spans="2:22" s="2" customFormat="1" ht="28.5">
      <c r="B9" s="1" t="s">
        <v>14</v>
      </c>
      <c r="C9" s="7"/>
      <c r="D9" s="7"/>
      <c r="E9" s="7"/>
      <c r="F9" s="7"/>
      <c r="G9" s="7"/>
      <c r="H9" s="7"/>
      <c r="I9" s="7"/>
      <c r="J9" s="6"/>
      <c r="K9" s="6"/>
      <c r="L9" s="6"/>
      <c r="M9" s="6"/>
      <c r="N9" s="1" t="s">
        <v>15</v>
      </c>
      <c r="O9" s="7"/>
      <c r="P9" s="7"/>
      <c r="Q9" s="7"/>
      <c r="R9" s="7"/>
      <c r="S9" s="7"/>
      <c r="T9" s="7"/>
      <c r="U9" s="7"/>
      <c r="V9" s="6"/>
    </row>
    <row r="10" spans="2:21" s="2" customFormat="1" ht="18.75">
      <c r="B10" s="3" t="s">
        <v>16</v>
      </c>
      <c r="C10" s="122" t="s">
        <v>4</v>
      </c>
      <c r="D10" s="123"/>
      <c r="E10" s="123"/>
      <c r="F10" s="123"/>
      <c r="G10" s="123"/>
      <c r="H10" s="123"/>
      <c r="I10" s="124"/>
      <c r="N10" s="3" t="s">
        <v>16</v>
      </c>
      <c r="O10" s="122" t="s">
        <v>4</v>
      </c>
      <c r="P10" s="123"/>
      <c r="Q10" s="123"/>
      <c r="R10" s="123"/>
      <c r="S10" s="123"/>
      <c r="T10" s="123"/>
      <c r="U10" s="124"/>
    </row>
    <row r="11" spans="2:21" s="2" customFormat="1" ht="18.75">
      <c r="B11" s="3">
        <v>1</v>
      </c>
      <c r="C11" s="122" t="s">
        <v>17</v>
      </c>
      <c r="D11" s="123"/>
      <c r="E11" s="123"/>
      <c r="F11" s="123"/>
      <c r="G11" s="123"/>
      <c r="H11" s="123"/>
      <c r="I11" s="124"/>
      <c r="N11" s="3">
        <v>1</v>
      </c>
      <c r="O11" s="122" t="s">
        <v>18</v>
      </c>
      <c r="P11" s="123"/>
      <c r="Q11" s="123"/>
      <c r="R11" s="123"/>
      <c r="S11" s="123"/>
      <c r="T11" s="123"/>
      <c r="U11" s="124"/>
    </row>
    <row r="12" spans="2:21" s="2" customFormat="1" ht="18.75">
      <c r="B12" s="3">
        <v>2</v>
      </c>
      <c r="C12" s="122" t="s">
        <v>19</v>
      </c>
      <c r="D12" s="123"/>
      <c r="E12" s="123"/>
      <c r="F12" s="123"/>
      <c r="G12" s="123"/>
      <c r="H12" s="123"/>
      <c r="I12" s="124"/>
      <c r="N12" s="3">
        <v>2</v>
      </c>
      <c r="O12" s="122" t="s">
        <v>20</v>
      </c>
      <c r="P12" s="123"/>
      <c r="Q12" s="123"/>
      <c r="R12" s="123"/>
      <c r="S12" s="123"/>
      <c r="T12" s="123"/>
      <c r="U12" s="124"/>
    </row>
    <row r="13" spans="2:21" s="2" customFormat="1" ht="18.75">
      <c r="B13" s="3">
        <v>3</v>
      </c>
      <c r="C13" s="122" t="s">
        <v>21</v>
      </c>
      <c r="D13" s="123"/>
      <c r="E13" s="123"/>
      <c r="F13" s="123"/>
      <c r="G13" s="123"/>
      <c r="H13" s="123"/>
      <c r="I13" s="124"/>
      <c r="N13" s="3">
        <v>3</v>
      </c>
      <c r="O13" s="122" t="s">
        <v>22</v>
      </c>
      <c r="P13" s="123"/>
      <c r="Q13" s="123"/>
      <c r="R13" s="123"/>
      <c r="S13" s="123"/>
      <c r="T13" s="123"/>
      <c r="U13" s="124"/>
    </row>
    <row r="14" spans="2:21" ht="18.75">
      <c r="B14" s="3">
        <v>4</v>
      </c>
      <c r="C14" s="122" t="s">
        <v>23</v>
      </c>
      <c r="D14" s="123"/>
      <c r="E14" s="123"/>
      <c r="F14" s="123"/>
      <c r="G14" s="123"/>
      <c r="H14" s="123"/>
      <c r="I14" s="124"/>
      <c r="N14" s="3">
        <v>4</v>
      </c>
      <c r="O14" s="122" t="s">
        <v>24</v>
      </c>
      <c r="P14" s="123"/>
      <c r="Q14" s="123"/>
      <c r="R14" s="123"/>
      <c r="S14" s="123"/>
      <c r="T14" s="123"/>
      <c r="U14" s="124"/>
    </row>
    <row r="16" spans="1:32" ht="14.25">
      <c r="A16" s="8"/>
      <c r="B16" s="8"/>
      <c r="C16" s="8"/>
      <c r="D16" s="8"/>
      <c r="E16" s="8"/>
      <c r="F16" s="9" t="s">
        <v>25</v>
      </c>
      <c r="G16" s="10" t="s">
        <v>26</v>
      </c>
      <c r="H16" s="11">
        <v>3</v>
      </c>
      <c r="I16" s="8"/>
      <c r="J16" s="12" t="s">
        <v>27</v>
      </c>
      <c r="K16" s="11">
        <v>1</v>
      </c>
      <c r="L16" s="8"/>
      <c r="M16" s="12" t="s">
        <v>28</v>
      </c>
      <c r="N16" s="11">
        <v>0</v>
      </c>
      <c r="O16" s="8"/>
      <c r="R16" s="8"/>
      <c r="U16" s="13"/>
      <c r="V16" s="14"/>
      <c r="W16" s="14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24">
      <c r="A17" s="15" t="s">
        <v>29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29" ht="51" customHeight="1">
      <c r="A18" s="115" t="s">
        <v>4</v>
      </c>
      <c r="B18" s="116"/>
      <c r="C18" s="117"/>
      <c r="D18" s="118" t="str">
        <f>A19</f>
        <v>碩　田</v>
      </c>
      <c r="E18" s="118"/>
      <c r="F18" s="118"/>
      <c r="G18" s="118" t="str">
        <f>A21</f>
        <v>大　野</v>
      </c>
      <c r="H18" s="118"/>
      <c r="I18" s="118"/>
      <c r="J18" s="118" t="str">
        <f>A23</f>
        <v>カティ松岡</v>
      </c>
      <c r="K18" s="118"/>
      <c r="L18" s="118"/>
      <c r="M18" s="118" t="str">
        <f>A25</f>
        <v>大　道</v>
      </c>
      <c r="N18" s="118"/>
      <c r="O18" s="118"/>
      <c r="P18" s="16" t="s">
        <v>26</v>
      </c>
      <c r="Q18" s="17" t="s">
        <v>30</v>
      </c>
      <c r="R18" s="16" t="s">
        <v>31</v>
      </c>
      <c r="S18" s="18" t="s">
        <v>32</v>
      </c>
      <c r="T18" s="18" t="s">
        <v>33</v>
      </c>
      <c r="U18" s="18" t="s">
        <v>34</v>
      </c>
      <c r="V18" s="119" t="s">
        <v>35</v>
      </c>
      <c r="W18" s="110"/>
      <c r="X18" s="119" t="s">
        <v>36</v>
      </c>
      <c r="Y18" s="110"/>
      <c r="Z18" s="119" t="s">
        <v>37</v>
      </c>
      <c r="AA18" s="110"/>
      <c r="AB18" s="113" t="s">
        <v>38</v>
      </c>
      <c r="AC18" s="114"/>
    </row>
    <row r="19" spans="1:29" ht="25.5" customHeight="1">
      <c r="A19" s="120" t="s">
        <v>39</v>
      </c>
      <c r="B19" s="106" t="s">
        <v>40</v>
      </c>
      <c r="C19" s="107"/>
      <c r="D19" s="19"/>
      <c r="E19" s="20"/>
      <c r="F19" s="21"/>
      <c r="G19" s="22"/>
      <c r="H19" s="23" t="str">
        <f>IF(G20="","",IF(G20&gt;I20,"○",IF(G20&lt;I20,"●",IF(G20=I20,"△"))))</f>
        <v>●</v>
      </c>
      <c r="I19" s="24"/>
      <c r="J19" s="19"/>
      <c r="K19" s="20"/>
      <c r="L19" s="21"/>
      <c r="M19" s="22"/>
      <c r="N19" s="23" t="str">
        <f>IF(M20="","",IF(M20&gt;O20,"○",IF(M20&lt;O20,"●",IF(M20=O20,"△"))))</f>
        <v>○</v>
      </c>
      <c r="O19" s="24"/>
      <c r="P19" s="110">
        <f>COUNTIF(D19:O19,"○")</f>
        <v>1</v>
      </c>
      <c r="Q19" s="110">
        <f>COUNTIF(D19:L19,"△")+COUNTIF(D19:L19,"▲")</f>
        <v>0</v>
      </c>
      <c r="R19" s="110">
        <f>COUNTIF(D19:L19,"●")</f>
        <v>1</v>
      </c>
      <c r="S19" s="110">
        <f>SUM(M20,G20)</f>
        <v>4</v>
      </c>
      <c r="T19" s="110">
        <f>SUM(O20,I20)</f>
        <v>4</v>
      </c>
      <c r="U19" s="110">
        <f>(P19*3)+(Q19*1)</f>
        <v>3</v>
      </c>
      <c r="V19" s="108">
        <f>RANK(U19,U$18:U$26)</f>
        <v>3</v>
      </c>
      <c r="W19" s="109" t="s">
        <v>41</v>
      </c>
      <c r="X19" s="110">
        <f>S19-T19</f>
        <v>0</v>
      </c>
      <c r="Y19" s="110"/>
      <c r="Z19" s="108">
        <f>RANK(X19,X$19:X$26)</f>
        <v>3</v>
      </c>
      <c r="AA19" s="109" t="s">
        <v>41</v>
      </c>
      <c r="AB19" s="111">
        <v>3</v>
      </c>
      <c r="AC19" s="111"/>
    </row>
    <row r="20" spans="1:29" ht="25.5" customHeight="1">
      <c r="A20" s="121"/>
      <c r="B20" s="106" t="s">
        <v>42</v>
      </c>
      <c r="C20" s="107"/>
      <c r="D20" s="25"/>
      <c r="E20" s="26"/>
      <c r="F20" s="27"/>
      <c r="G20" s="28">
        <v>1</v>
      </c>
      <c r="H20" s="29" t="s">
        <v>43</v>
      </c>
      <c r="I20" s="30">
        <v>3</v>
      </c>
      <c r="J20" s="25"/>
      <c r="K20" s="26"/>
      <c r="L20" s="27"/>
      <c r="M20" s="28">
        <v>3</v>
      </c>
      <c r="N20" s="29" t="s">
        <v>43</v>
      </c>
      <c r="O20" s="30">
        <v>1</v>
      </c>
      <c r="P20" s="110"/>
      <c r="Q20" s="110"/>
      <c r="R20" s="110"/>
      <c r="S20" s="110"/>
      <c r="T20" s="110"/>
      <c r="U20" s="110"/>
      <c r="V20" s="108"/>
      <c r="W20" s="109"/>
      <c r="X20" s="110"/>
      <c r="Y20" s="110"/>
      <c r="Z20" s="108"/>
      <c r="AA20" s="109"/>
      <c r="AB20" s="111"/>
      <c r="AC20" s="111"/>
    </row>
    <row r="21" spans="1:29" ht="25.5" customHeight="1">
      <c r="A21" s="120" t="s">
        <v>44</v>
      </c>
      <c r="B21" s="106" t="s">
        <v>40</v>
      </c>
      <c r="C21" s="107"/>
      <c r="D21" s="22"/>
      <c r="E21" s="23" t="str">
        <f>IF(D22="","",IF(D22&gt;F22,"○",IF(D22&lt;F22,"●",IF(D22=F22,"△"))))</f>
        <v>○</v>
      </c>
      <c r="F21" s="24"/>
      <c r="G21" s="19"/>
      <c r="H21" s="20"/>
      <c r="I21" s="21"/>
      <c r="J21" s="22"/>
      <c r="K21" s="23" t="str">
        <f>IF(J22="","",IF(J22&gt;L22,"○",IF(J22&lt;L22,"●",IF(J22=L22,"△"))))</f>
        <v>△</v>
      </c>
      <c r="L21" s="24"/>
      <c r="M21" s="19"/>
      <c r="N21" s="20"/>
      <c r="O21" s="21"/>
      <c r="P21" s="110">
        <f>COUNTIF(D21:L21,"○")</f>
        <v>1</v>
      </c>
      <c r="Q21" s="110">
        <f>COUNTIF(D21:L21,"△")+COUNTIF(D21:L21,"▲")</f>
        <v>1</v>
      </c>
      <c r="R21" s="110">
        <f>COUNTIF(D21:L21,"●")</f>
        <v>0</v>
      </c>
      <c r="S21" s="110">
        <f>SUM(D22,J22)</f>
        <v>3</v>
      </c>
      <c r="T21" s="110">
        <f>SUM(F22,L22)</f>
        <v>1</v>
      </c>
      <c r="U21" s="110">
        <f>(P21*3)+(Q21*1)</f>
        <v>4</v>
      </c>
      <c r="V21" s="108">
        <f>RANK(U21,U$19:U$26)</f>
        <v>1</v>
      </c>
      <c r="W21" s="109" t="s">
        <v>41</v>
      </c>
      <c r="X21" s="110">
        <f>S21-T21</f>
        <v>2</v>
      </c>
      <c r="Y21" s="110"/>
      <c r="Z21" s="108">
        <f>RANK(X21,X$19:X$26)</f>
        <v>2</v>
      </c>
      <c r="AA21" s="109" t="s">
        <v>41</v>
      </c>
      <c r="AB21" s="111">
        <v>2</v>
      </c>
      <c r="AC21" s="111"/>
    </row>
    <row r="22" spans="1:29" ht="25.5" customHeight="1">
      <c r="A22" s="121"/>
      <c r="B22" s="106" t="s">
        <v>42</v>
      </c>
      <c r="C22" s="107"/>
      <c r="D22" s="28">
        <v>3</v>
      </c>
      <c r="E22" s="29" t="s">
        <v>45</v>
      </c>
      <c r="F22" s="30">
        <v>1</v>
      </c>
      <c r="G22" s="25"/>
      <c r="H22" s="26"/>
      <c r="I22" s="27"/>
      <c r="J22" s="28">
        <v>0</v>
      </c>
      <c r="K22" s="29" t="s">
        <v>45</v>
      </c>
      <c r="L22" s="30">
        <v>0</v>
      </c>
      <c r="M22" s="25"/>
      <c r="N22" s="26"/>
      <c r="O22" s="27"/>
      <c r="P22" s="110"/>
      <c r="Q22" s="110"/>
      <c r="R22" s="110"/>
      <c r="S22" s="110"/>
      <c r="T22" s="110"/>
      <c r="U22" s="110"/>
      <c r="V22" s="108"/>
      <c r="W22" s="109"/>
      <c r="X22" s="110"/>
      <c r="Y22" s="110"/>
      <c r="Z22" s="108"/>
      <c r="AA22" s="109"/>
      <c r="AB22" s="111"/>
      <c r="AC22" s="111"/>
    </row>
    <row r="23" spans="1:29" ht="25.5" customHeight="1">
      <c r="A23" s="112" t="s">
        <v>46</v>
      </c>
      <c r="B23" s="106" t="s">
        <v>40</v>
      </c>
      <c r="C23" s="107"/>
      <c r="D23" s="19"/>
      <c r="E23" s="20"/>
      <c r="F23" s="21"/>
      <c r="G23" s="22"/>
      <c r="H23" s="23" t="str">
        <f>IF(G24="","",IF(G24&gt;I24,"○",IF(G24&lt;I24,"●",IF(G24=I24,"△"))))</f>
        <v>△</v>
      </c>
      <c r="I23" s="24"/>
      <c r="J23" s="19"/>
      <c r="K23" s="20"/>
      <c r="L23" s="21"/>
      <c r="M23" s="22"/>
      <c r="N23" s="23" t="str">
        <f>IF(M24="","",IF(M24&gt;O24,"○",IF(M24&lt;O24,"●",IF(M24=O24,"△"))))</f>
        <v>○</v>
      </c>
      <c r="O23" s="24"/>
      <c r="P23" s="110">
        <f>COUNTIF(D23:O23,"○")</f>
        <v>1</v>
      </c>
      <c r="Q23" s="110">
        <f>COUNTIF(D23:L23,"△")+COUNTIF(D23:L23,"▲")</f>
        <v>1</v>
      </c>
      <c r="R23" s="110">
        <f>COUNTIF(D23:L23,"●")</f>
        <v>0</v>
      </c>
      <c r="S23" s="110">
        <f>SUM(D24,M24)</f>
        <v>10</v>
      </c>
      <c r="T23" s="110">
        <f>SUM(F24,I24,L24)</f>
        <v>0</v>
      </c>
      <c r="U23" s="110">
        <f>(P23*3)+(Q23*1)</f>
        <v>4</v>
      </c>
      <c r="V23" s="108">
        <f>RANK(U23,U$19:U$26)</f>
        <v>1</v>
      </c>
      <c r="W23" s="109" t="s">
        <v>41</v>
      </c>
      <c r="X23" s="110">
        <f>S23-T23</f>
        <v>10</v>
      </c>
      <c r="Y23" s="110"/>
      <c r="Z23" s="108">
        <f>RANK(X23,X$19:X$26)</f>
        <v>1</v>
      </c>
      <c r="AA23" s="109" t="s">
        <v>41</v>
      </c>
      <c r="AB23" s="111">
        <v>1</v>
      </c>
      <c r="AC23" s="111"/>
    </row>
    <row r="24" spans="1:29" ht="25.5" customHeight="1">
      <c r="A24" s="112"/>
      <c r="B24" s="106" t="s">
        <v>42</v>
      </c>
      <c r="C24" s="107"/>
      <c r="D24" s="25"/>
      <c r="E24" s="26"/>
      <c r="F24" s="27"/>
      <c r="G24" s="28">
        <v>0</v>
      </c>
      <c r="H24" s="29" t="s">
        <v>45</v>
      </c>
      <c r="I24" s="30">
        <v>0</v>
      </c>
      <c r="J24" s="25"/>
      <c r="K24" s="26"/>
      <c r="L24" s="27"/>
      <c r="M24" s="28">
        <v>10</v>
      </c>
      <c r="N24" s="29" t="s">
        <v>45</v>
      </c>
      <c r="O24" s="30">
        <v>0</v>
      </c>
      <c r="P24" s="110"/>
      <c r="Q24" s="110"/>
      <c r="R24" s="110"/>
      <c r="S24" s="110"/>
      <c r="T24" s="110"/>
      <c r="U24" s="110"/>
      <c r="V24" s="108"/>
      <c r="W24" s="109"/>
      <c r="X24" s="110"/>
      <c r="Y24" s="110"/>
      <c r="Z24" s="108"/>
      <c r="AA24" s="109"/>
      <c r="AB24" s="111"/>
      <c r="AC24" s="111"/>
    </row>
    <row r="25" spans="1:29" ht="27.75" customHeight="1">
      <c r="A25" s="112" t="s">
        <v>47</v>
      </c>
      <c r="B25" s="106" t="s">
        <v>40</v>
      </c>
      <c r="C25" s="107"/>
      <c r="D25" s="22"/>
      <c r="E25" s="23" t="str">
        <f>IF(D26="","",IF(D26&gt;F26,"○",IF(D26&lt;F26,"●",IF(D26=F26,"△"))))</f>
        <v>●</v>
      </c>
      <c r="F25" s="24"/>
      <c r="G25" s="19"/>
      <c r="H25" s="20"/>
      <c r="I25" s="21"/>
      <c r="J25" s="22"/>
      <c r="K25" s="23" t="str">
        <f>IF(J26="","",IF(J26&gt;L26,"○",IF(J26&lt;L26,"●",IF(J26=L26,"△"))))</f>
        <v>●</v>
      </c>
      <c r="L25" s="24"/>
      <c r="M25" s="31"/>
      <c r="N25" s="32"/>
      <c r="O25" s="33"/>
      <c r="P25" s="110">
        <f>COUNTIF(D25:L25,"○")</f>
        <v>0</v>
      </c>
      <c r="Q25" s="110">
        <f>COUNTIF(D25:L25,"△")+COUNTIF(D25:L25,"▲")</f>
        <v>0</v>
      </c>
      <c r="R25" s="110">
        <f>COUNTIF(D25:L25,"●")</f>
        <v>2</v>
      </c>
      <c r="S25" s="110">
        <f>SUM(D26,G26,J26)</f>
        <v>1</v>
      </c>
      <c r="T25" s="110">
        <f>SUM(F26,I26,L26)</f>
        <v>13</v>
      </c>
      <c r="U25" s="110">
        <f>(P25*3)+(Q25*1)</f>
        <v>0</v>
      </c>
      <c r="V25" s="108">
        <f>RANK(U25,U$19:U$26)</f>
        <v>4</v>
      </c>
      <c r="W25" s="109" t="s">
        <v>41</v>
      </c>
      <c r="X25" s="110">
        <f>S25-T25</f>
        <v>-12</v>
      </c>
      <c r="Y25" s="110"/>
      <c r="Z25" s="108">
        <f>RANK(X25,X$19:X$26)</f>
        <v>4</v>
      </c>
      <c r="AA25" s="109" t="s">
        <v>41</v>
      </c>
      <c r="AB25" s="111">
        <v>4</v>
      </c>
      <c r="AC25" s="111"/>
    </row>
    <row r="26" spans="1:29" ht="27.75" customHeight="1">
      <c r="A26" s="112"/>
      <c r="B26" s="106" t="s">
        <v>42</v>
      </c>
      <c r="C26" s="107"/>
      <c r="D26" s="28">
        <v>1</v>
      </c>
      <c r="E26" s="29" t="s">
        <v>45</v>
      </c>
      <c r="F26" s="30">
        <v>3</v>
      </c>
      <c r="G26" s="25"/>
      <c r="H26" s="26"/>
      <c r="I26" s="27"/>
      <c r="J26" s="28">
        <v>0</v>
      </c>
      <c r="K26" s="29" t="s">
        <v>45</v>
      </c>
      <c r="L26" s="30">
        <v>10</v>
      </c>
      <c r="M26" s="34"/>
      <c r="N26" s="35"/>
      <c r="O26" s="36"/>
      <c r="P26" s="110"/>
      <c r="Q26" s="110"/>
      <c r="R26" s="110"/>
      <c r="S26" s="110"/>
      <c r="T26" s="110"/>
      <c r="U26" s="110"/>
      <c r="V26" s="108"/>
      <c r="W26" s="109"/>
      <c r="X26" s="110"/>
      <c r="Y26" s="110"/>
      <c r="Z26" s="108"/>
      <c r="AA26" s="109"/>
      <c r="AB26" s="111"/>
      <c r="AC26" s="111"/>
    </row>
    <row r="27" spans="4:29" ht="28.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8.5">
      <c r="A28" s="37" t="s">
        <v>48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51" customHeight="1">
      <c r="A29" s="115" t="s">
        <v>4</v>
      </c>
      <c r="B29" s="116"/>
      <c r="C29" s="117"/>
      <c r="D29" s="118" t="str">
        <f>A30</f>
        <v>敷　戸</v>
      </c>
      <c r="E29" s="118"/>
      <c r="F29" s="118"/>
      <c r="G29" s="118" t="str">
        <f>A32</f>
        <v>中津沖代</v>
      </c>
      <c r="H29" s="118"/>
      <c r="I29" s="118"/>
      <c r="J29" s="118" t="str">
        <f>A34</f>
        <v>カティ七瀬</v>
      </c>
      <c r="K29" s="118"/>
      <c r="L29" s="118"/>
      <c r="M29" s="118" t="str">
        <f>A36</f>
        <v>タートルズA</v>
      </c>
      <c r="N29" s="118"/>
      <c r="O29" s="118"/>
      <c r="P29" s="16" t="s">
        <v>26</v>
      </c>
      <c r="Q29" s="17" t="s">
        <v>49</v>
      </c>
      <c r="R29" s="16" t="s">
        <v>31</v>
      </c>
      <c r="S29" s="18" t="s">
        <v>50</v>
      </c>
      <c r="T29" s="18" t="s">
        <v>51</v>
      </c>
      <c r="U29" s="18" t="s">
        <v>52</v>
      </c>
      <c r="V29" s="119" t="s">
        <v>53</v>
      </c>
      <c r="W29" s="110"/>
      <c r="X29" s="119" t="s">
        <v>36</v>
      </c>
      <c r="Y29" s="110"/>
      <c r="Z29" s="119" t="s">
        <v>54</v>
      </c>
      <c r="AA29" s="110"/>
      <c r="AB29" s="113" t="s">
        <v>55</v>
      </c>
      <c r="AC29" s="114"/>
    </row>
    <row r="30" spans="1:29" ht="25.5" customHeight="1">
      <c r="A30" s="112" t="s">
        <v>56</v>
      </c>
      <c r="B30" s="106" t="s">
        <v>40</v>
      </c>
      <c r="C30" s="107"/>
      <c r="D30" s="19"/>
      <c r="E30" s="20"/>
      <c r="F30" s="21"/>
      <c r="G30" s="22"/>
      <c r="H30" s="23" t="str">
        <f>IF(G31="","",IF(G31&gt;I31,"○",IF(G31&lt;I31,"●",IF(G31=I31,"△"))))</f>
        <v>●</v>
      </c>
      <c r="I30" s="24"/>
      <c r="J30" s="19"/>
      <c r="K30" s="20">
        <f>IF(J31="","",IF(J31&gt;L31,"○",IF(J31&lt;L31,"●",IF(J31=L31,"△"))))</f>
      </c>
      <c r="L30" s="21"/>
      <c r="M30" s="22"/>
      <c r="N30" s="23" t="str">
        <f>IF(M31="","",IF(M31&gt;O31,"○",IF(M31&lt;O31,"●",IF(M31=O31,"△"))))</f>
        <v>△</v>
      </c>
      <c r="O30" s="24"/>
      <c r="P30" s="110">
        <f>COUNTIF(D30:O30,"○")</f>
        <v>0</v>
      </c>
      <c r="Q30" s="110">
        <f>COUNTIF(D30:O30,"△")+COUNTIF(D30:L30,"▲")</f>
        <v>1</v>
      </c>
      <c r="R30" s="110">
        <f>COUNTIF(D30:L30,"●")</f>
        <v>1</v>
      </c>
      <c r="S30" s="110">
        <f>SUM(M31,G31)</f>
        <v>2</v>
      </c>
      <c r="T30" s="110">
        <f>SUM(O31,I31)</f>
        <v>8</v>
      </c>
      <c r="U30" s="110">
        <f>(P30*3)+(Q30*1)</f>
        <v>1</v>
      </c>
      <c r="V30" s="108">
        <f>RANK(U30,U$30:U$37)</f>
        <v>3</v>
      </c>
      <c r="W30" s="109" t="s">
        <v>41</v>
      </c>
      <c r="X30" s="110">
        <f>S30-T30</f>
        <v>-6</v>
      </c>
      <c r="Y30" s="110"/>
      <c r="Z30" s="108">
        <f>RANK(X30,X$30:X$37)</f>
        <v>3</v>
      </c>
      <c r="AA30" s="109" t="s">
        <v>41</v>
      </c>
      <c r="AB30" s="111">
        <v>3</v>
      </c>
      <c r="AC30" s="111"/>
    </row>
    <row r="31" spans="1:29" ht="25.5" customHeight="1">
      <c r="A31" s="112"/>
      <c r="B31" s="106" t="s">
        <v>42</v>
      </c>
      <c r="C31" s="107"/>
      <c r="D31" s="25"/>
      <c r="E31" s="26"/>
      <c r="F31" s="27"/>
      <c r="G31" s="28">
        <v>0</v>
      </c>
      <c r="H31" s="29" t="s">
        <v>45</v>
      </c>
      <c r="I31" s="30">
        <v>6</v>
      </c>
      <c r="J31" s="25"/>
      <c r="K31" s="26"/>
      <c r="L31" s="27"/>
      <c r="M31" s="28">
        <v>2</v>
      </c>
      <c r="N31" s="29" t="s">
        <v>45</v>
      </c>
      <c r="O31" s="30">
        <v>2</v>
      </c>
      <c r="P31" s="110"/>
      <c r="Q31" s="110"/>
      <c r="R31" s="110"/>
      <c r="S31" s="110"/>
      <c r="T31" s="110"/>
      <c r="U31" s="110"/>
      <c r="V31" s="108"/>
      <c r="W31" s="109"/>
      <c r="X31" s="110"/>
      <c r="Y31" s="110"/>
      <c r="Z31" s="108"/>
      <c r="AA31" s="109"/>
      <c r="AB31" s="111"/>
      <c r="AC31" s="111"/>
    </row>
    <row r="32" spans="1:29" ht="25.5" customHeight="1">
      <c r="A32" s="112" t="s">
        <v>57</v>
      </c>
      <c r="B32" s="106" t="s">
        <v>40</v>
      </c>
      <c r="C32" s="107"/>
      <c r="D32" s="22"/>
      <c r="E32" s="23" t="str">
        <f>IF(D33="","",IF(D33&gt;F33,"○",IF(D33&lt;F33,"●",IF(D33=F33,"△"))))</f>
        <v>○</v>
      </c>
      <c r="F32" s="24"/>
      <c r="G32" s="19"/>
      <c r="H32" s="20"/>
      <c r="I32" s="21"/>
      <c r="J32" s="22"/>
      <c r="K32" s="23" t="str">
        <f>IF(J33="","",IF(J33&gt;L33,"○",IF(J33&lt;L33,"●",IF(J33=L33,"△"))))</f>
        <v>○</v>
      </c>
      <c r="L32" s="24"/>
      <c r="M32" s="19"/>
      <c r="N32" s="20">
        <f>IF(M33="","",IF(M33&gt;O33,"○",IF(M33&lt;O33,"●",IF(M33=O33,"△"))))</f>
      </c>
      <c r="O32" s="21"/>
      <c r="P32" s="110">
        <f>COUNTIF(D32:L32,"○")</f>
        <v>2</v>
      </c>
      <c r="Q32" s="110">
        <f>COUNTIF(D32:L32,"△")+COUNTIF(D32:L32,"▲")</f>
        <v>0</v>
      </c>
      <c r="R32" s="110">
        <f>COUNTIF(D32:L32,"●")</f>
        <v>0</v>
      </c>
      <c r="S32" s="110">
        <f>SUM(D33,J33)</f>
        <v>12</v>
      </c>
      <c r="T32" s="110">
        <f>SUM(F33,L33)</f>
        <v>0</v>
      </c>
      <c r="U32" s="110">
        <f>(P32*3)+(Q32*1)</f>
        <v>6</v>
      </c>
      <c r="V32" s="108">
        <f>RANK(U32,U$30:U$37)</f>
        <v>1</v>
      </c>
      <c r="W32" s="109" t="s">
        <v>41</v>
      </c>
      <c r="X32" s="110">
        <f>S32-T32</f>
        <v>12</v>
      </c>
      <c r="Y32" s="110"/>
      <c r="Z32" s="108">
        <f>RANK(X32,X$30:X$37)</f>
        <v>1</v>
      </c>
      <c r="AA32" s="109" t="s">
        <v>41</v>
      </c>
      <c r="AB32" s="111">
        <v>1</v>
      </c>
      <c r="AC32" s="111"/>
    </row>
    <row r="33" spans="1:29" ht="25.5" customHeight="1">
      <c r="A33" s="112"/>
      <c r="B33" s="106" t="s">
        <v>42</v>
      </c>
      <c r="C33" s="107"/>
      <c r="D33" s="28">
        <v>6</v>
      </c>
      <c r="E33" s="29" t="s">
        <v>45</v>
      </c>
      <c r="F33" s="30">
        <v>0</v>
      </c>
      <c r="G33" s="25"/>
      <c r="H33" s="26"/>
      <c r="I33" s="27"/>
      <c r="J33" s="28">
        <v>6</v>
      </c>
      <c r="K33" s="29" t="s">
        <v>58</v>
      </c>
      <c r="L33" s="30">
        <v>0</v>
      </c>
      <c r="M33" s="25"/>
      <c r="N33" s="26" t="s">
        <v>45</v>
      </c>
      <c r="O33" s="27"/>
      <c r="P33" s="110"/>
      <c r="Q33" s="110"/>
      <c r="R33" s="110"/>
      <c r="S33" s="110"/>
      <c r="T33" s="110"/>
      <c r="U33" s="110"/>
      <c r="V33" s="108"/>
      <c r="W33" s="109"/>
      <c r="X33" s="110"/>
      <c r="Y33" s="110"/>
      <c r="Z33" s="108"/>
      <c r="AA33" s="109"/>
      <c r="AB33" s="111"/>
      <c r="AC33" s="111"/>
    </row>
    <row r="34" spans="1:29" ht="25.5" customHeight="1">
      <c r="A34" s="112" t="s">
        <v>59</v>
      </c>
      <c r="B34" s="106" t="s">
        <v>40</v>
      </c>
      <c r="C34" s="107"/>
      <c r="D34" s="19"/>
      <c r="E34" s="20">
        <f>IF(D35="","",IF(D35&gt;F35,"○",IF(D35&lt;F35,"●",IF(D35=F35,"△"))))</f>
      </c>
      <c r="F34" s="21"/>
      <c r="G34" s="22"/>
      <c r="H34" s="23" t="str">
        <f>IF(G35="","",IF(G35&gt;I35,"○",IF(G35&lt;I35,"●",IF(G35=I35,"△"))))</f>
        <v>●</v>
      </c>
      <c r="I34" s="24"/>
      <c r="J34" s="19"/>
      <c r="K34" s="20"/>
      <c r="L34" s="21"/>
      <c r="M34" s="22"/>
      <c r="N34" s="23" t="str">
        <f>IF(M35="","",IF(M35&gt;O35,"○",IF(M35&lt;O35,"●",IF(M35=O35,"△"))))</f>
        <v>△</v>
      </c>
      <c r="O34" s="24"/>
      <c r="P34" s="110">
        <f>COUNTIF(D34:O34,"○")</f>
        <v>0</v>
      </c>
      <c r="Q34" s="110">
        <f>COUNTIF(D34:O34,"△")+COUNTIF(D34:L34,"▲")</f>
        <v>1</v>
      </c>
      <c r="R34" s="110">
        <f>COUNTIF(D34:L34,"●")</f>
        <v>1</v>
      </c>
      <c r="S34" s="110">
        <f>SUM(D35,G35,J35,M35)</f>
        <v>1</v>
      </c>
      <c r="T34" s="110">
        <f>SUM(F35,I35,L35,O35)</f>
        <v>7</v>
      </c>
      <c r="U34" s="110">
        <f>(P34*3)+(Q34*1)</f>
        <v>1</v>
      </c>
      <c r="V34" s="108">
        <f>RANK(U34,U$30:U$37)</f>
        <v>3</v>
      </c>
      <c r="W34" s="109" t="s">
        <v>41</v>
      </c>
      <c r="X34" s="110">
        <f>S34-T34</f>
        <v>-6</v>
      </c>
      <c r="Y34" s="110"/>
      <c r="Z34" s="108">
        <f>RANK(X34,X$30:X$37)</f>
        <v>3</v>
      </c>
      <c r="AA34" s="109" t="s">
        <v>41</v>
      </c>
      <c r="AB34" s="111">
        <v>4</v>
      </c>
      <c r="AC34" s="111"/>
    </row>
    <row r="35" spans="1:29" ht="25.5" customHeight="1">
      <c r="A35" s="112"/>
      <c r="B35" s="106" t="s">
        <v>42</v>
      </c>
      <c r="C35" s="107"/>
      <c r="D35" s="25"/>
      <c r="E35" s="26" t="s">
        <v>45</v>
      </c>
      <c r="F35" s="27"/>
      <c r="G35" s="28">
        <v>0</v>
      </c>
      <c r="H35" s="29" t="s">
        <v>45</v>
      </c>
      <c r="I35" s="30">
        <v>6</v>
      </c>
      <c r="J35" s="25"/>
      <c r="K35" s="26"/>
      <c r="L35" s="27"/>
      <c r="M35" s="28">
        <v>1</v>
      </c>
      <c r="N35" s="29" t="s">
        <v>45</v>
      </c>
      <c r="O35" s="30">
        <v>1</v>
      </c>
      <c r="P35" s="110"/>
      <c r="Q35" s="110"/>
      <c r="R35" s="110"/>
      <c r="S35" s="110"/>
      <c r="T35" s="110"/>
      <c r="U35" s="110"/>
      <c r="V35" s="108"/>
      <c r="W35" s="109"/>
      <c r="X35" s="110"/>
      <c r="Y35" s="110"/>
      <c r="Z35" s="108"/>
      <c r="AA35" s="109"/>
      <c r="AB35" s="111"/>
      <c r="AC35" s="111"/>
    </row>
    <row r="36" spans="1:29" ht="27.75" customHeight="1">
      <c r="A36" s="112" t="s">
        <v>60</v>
      </c>
      <c r="B36" s="106" t="s">
        <v>40</v>
      </c>
      <c r="C36" s="107"/>
      <c r="D36" s="22"/>
      <c r="E36" s="23" t="str">
        <f>IF(D37="","",IF(D37&gt;F37,"○",IF(D37&lt;F37,"●",IF(D37=F37,"△"))))</f>
        <v>△</v>
      </c>
      <c r="F36" s="24"/>
      <c r="G36" s="19"/>
      <c r="H36" s="20">
        <f>IF(G37="","",IF(G37&gt;I37,"○",IF(G37&lt;I37,"●",IF(G37=I37,"△"))))</f>
      </c>
      <c r="I36" s="21"/>
      <c r="J36" s="22"/>
      <c r="K36" s="23" t="str">
        <f>IF(J37="","",IF(J37&gt;L37,"○",IF(J37&lt;L37,"●",IF(J37=L37,"△"))))</f>
        <v>△</v>
      </c>
      <c r="L36" s="24"/>
      <c r="M36" s="31"/>
      <c r="N36" s="32"/>
      <c r="O36" s="33"/>
      <c r="P36" s="110">
        <f>COUNTIF(D36:L36,"○")</f>
        <v>0</v>
      </c>
      <c r="Q36" s="110">
        <f>COUNTIF(D36:L36,"△")+COUNTIF(D36:L36,"▲")</f>
        <v>2</v>
      </c>
      <c r="R36" s="110">
        <f>COUNTIF(D36:L36,"●")</f>
        <v>0</v>
      </c>
      <c r="S36" s="110">
        <f>SUM(D37,G37,J37)</f>
        <v>3</v>
      </c>
      <c r="T36" s="110">
        <f>SUM(F37,I37,L37)</f>
        <v>3</v>
      </c>
      <c r="U36" s="110">
        <f>(P36*3)+(Q36*1)</f>
        <v>2</v>
      </c>
      <c r="V36" s="108">
        <f>RANK(U36,U$30:U$37)</f>
        <v>2</v>
      </c>
      <c r="W36" s="109" t="s">
        <v>41</v>
      </c>
      <c r="X36" s="110">
        <f>S36-T36</f>
        <v>0</v>
      </c>
      <c r="Y36" s="110"/>
      <c r="Z36" s="108">
        <f>RANK(X36,X$30:X$37)</f>
        <v>2</v>
      </c>
      <c r="AA36" s="109" t="s">
        <v>41</v>
      </c>
      <c r="AB36" s="111">
        <v>2</v>
      </c>
      <c r="AC36" s="111"/>
    </row>
    <row r="37" spans="1:29" ht="27.75" customHeight="1">
      <c r="A37" s="112"/>
      <c r="B37" s="106" t="s">
        <v>42</v>
      </c>
      <c r="C37" s="107"/>
      <c r="D37" s="28">
        <v>2</v>
      </c>
      <c r="E37" s="29" t="s">
        <v>45</v>
      </c>
      <c r="F37" s="30">
        <v>2</v>
      </c>
      <c r="G37" s="25"/>
      <c r="H37" s="26" t="s">
        <v>45</v>
      </c>
      <c r="I37" s="27"/>
      <c r="J37" s="28">
        <v>1</v>
      </c>
      <c r="K37" s="29" t="s">
        <v>45</v>
      </c>
      <c r="L37" s="30">
        <v>1</v>
      </c>
      <c r="M37" s="34"/>
      <c r="N37" s="35"/>
      <c r="O37" s="36"/>
      <c r="P37" s="110"/>
      <c r="Q37" s="110"/>
      <c r="R37" s="110"/>
      <c r="S37" s="110"/>
      <c r="T37" s="110"/>
      <c r="U37" s="110"/>
      <c r="V37" s="108"/>
      <c r="W37" s="109"/>
      <c r="X37" s="110"/>
      <c r="Y37" s="110"/>
      <c r="Z37" s="108"/>
      <c r="AA37" s="109"/>
      <c r="AB37" s="111"/>
      <c r="AC37" s="111"/>
    </row>
    <row r="38" spans="1:29" ht="25.5" customHeight="1">
      <c r="A38" s="38"/>
      <c r="B38" s="39"/>
      <c r="C38" s="39"/>
      <c r="D38" s="40"/>
      <c r="E38" s="41"/>
      <c r="F38" s="40"/>
      <c r="G38" s="40"/>
      <c r="H38" s="41"/>
      <c r="I38" s="40"/>
      <c r="J38" s="40"/>
      <c r="K38" s="41"/>
      <c r="L38" s="40"/>
      <c r="M38" s="42"/>
      <c r="N38" s="43"/>
      <c r="O38" s="44"/>
      <c r="P38" s="40"/>
      <c r="Q38" s="40"/>
      <c r="R38" s="40"/>
      <c r="S38" s="40"/>
      <c r="T38" s="40"/>
      <c r="U38" s="40"/>
      <c r="V38" s="45"/>
      <c r="W38" s="46"/>
      <c r="X38" s="40"/>
      <c r="Y38" s="40"/>
      <c r="Z38" s="45"/>
      <c r="AA38" s="46"/>
      <c r="AB38" s="47"/>
      <c r="AC38" s="47"/>
    </row>
    <row r="39" spans="1:29" ht="28.5">
      <c r="A39" s="37" t="s">
        <v>61</v>
      </c>
      <c r="D39" s="1"/>
      <c r="E39" s="1"/>
      <c r="F39" s="1"/>
      <c r="G39" s="1"/>
      <c r="H39" s="1"/>
      <c r="I39" s="1"/>
      <c r="J39" s="1"/>
      <c r="K39" s="1"/>
      <c r="L39" s="1"/>
      <c r="M39" s="48"/>
      <c r="N39" s="49"/>
      <c r="O39" s="50"/>
      <c r="P39" s="5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51" customHeight="1">
      <c r="A40" s="115" t="s">
        <v>4</v>
      </c>
      <c r="B40" s="116"/>
      <c r="C40" s="117"/>
      <c r="D40" s="118" t="str">
        <f>A41</f>
        <v>リノス</v>
      </c>
      <c r="E40" s="118"/>
      <c r="F40" s="118"/>
      <c r="G40" s="118" t="str">
        <f>A43</f>
        <v>山　香</v>
      </c>
      <c r="H40" s="118"/>
      <c r="I40" s="118"/>
      <c r="J40" s="118" t="str">
        <f>A45</f>
        <v>カティ大在</v>
      </c>
      <c r="K40" s="118"/>
      <c r="L40" s="118"/>
      <c r="M40" s="118" t="str">
        <f>A47</f>
        <v>挾　間</v>
      </c>
      <c r="N40" s="118"/>
      <c r="O40" s="118"/>
      <c r="P40" s="16" t="s">
        <v>26</v>
      </c>
      <c r="Q40" s="17" t="s">
        <v>62</v>
      </c>
      <c r="R40" s="16" t="s">
        <v>31</v>
      </c>
      <c r="S40" s="18" t="s">
        <v>63</v>
      </c>
      <c r="T40" s="18" t="s">
        <v>64</v>
      </c>
      <c r="U40" s="18" t="s">
        <v>65</v>
      </c>
      <c r="V40" s="119" t="s">
        <v>66</v>
      </c>
      <c r="W40" s="110"/>
      <c r="X40" s="119" t="s">
        <v>67</v>
      </c>
      <c r="Y40" s="110"/>
      <c r="Z40" s="119" t="s">
        <v>68</v>
      </c>
      <c r="AA40" s="110"/>
      <c r="AB40" s="113" t="s">
        <v>55</v>
      </c>
      <c r="AC40" s="114"/>
    </row>
    <row r="41" spans="1:29" ht="25.5" customHeight="1">
      <c r="A41" s="112" t="s">
        <v>69</v>
      </c>
      <c r="B41" s="106" t="s">
        <v>40</v>
      </c>
      <c r="C41" s="107"/>
      <c r="D41" s="19"/>
      <c r="E41" s="20"/>
      <c r="F41" s="21"/>
      <c r="G41" s="22"/>
      <c r="H41" s="23" t="str">
        <f>IF(G42="","",IF(G42&gt;I42,"○",IF(G42&lt;I42,"●",IF(G42=I42,"△"))))</f>
        <v>●</v>
      </c>
      <c r="I41" s="24"/>
      <c r="J41" s="19"/>
      <c r="K41" s="20">
        <f>IF(J42="","",IF(J42&gt;L42,"○",IF(J42&lt;L42,"●",IF(J42=L42,"△"))))</f>
      </c>
      <c r="L41" s="21"/>
      <c r="M41" s="22"/>
      <c r="N41" s="23" t="str">
        <f>IF(M42="","",IF(M42&gt;O42,"○",IF(M42&lt;O42,"●",IF(M42=O42,"△"))))</f>
        <v>○</v>
      </c>
      <c r="O41" s="24"/>
      <c r="P41" s="110">
        <f>COUNTIF(D41:O41,"○")</f>
        <v>1</v>
      </c>
      <c r="Q41" s="110">
        <f>COUNTIF(D41:L41,"△")+COUNTIF(D41:L41,"▲")</f>
        <v>0</v>
      </c>
      <c r="R41" s="110">
        <f>COUNTIF(D41:L41,"●")</f>
        <v>1</v>
      </c>
      <c r="S41" s="110">
        <f>SUM(M42,G42)</f>
        <v>3</v>
      </c>
      <c r="T41" s="110">
        <f>SUM(O42,I42)</f>
        <v>3</v>
      </c>
      <c r="U41" s="110">
        <f>(P41*3)+(Q41*1)</f>
        <v>3</v>
      </c>
      <c r="V41" s="108">
        <f>RANK(U41,U$41:U$48)</f>
        <v>2</v>
      </c>
      <c r="W41" s="109" t="s">
        <v>41</v>
      </c>
      <c r="X41" s="110">
        <f>S41-T41</f>
        <v>0</v>
      </c>
      <c r="Y41" s="110"/>
      <c r="Z41" s="108">
        <f>RANK(X41,X$41:X$48)</f>
        <v>2</v>
      </c>
      <c r="AA41" s="109" t="s">
        <v>41</v>
      </c>
      <c r="AB41" s="111">
        <v>2</v>
      </c>
      <c r="AC41" s="111"/>
    </row>
    <row r="42" spans="1:29" ht="25.5" customHeight="1">
      <c r="A42" s="112"/>
      <c r="B42" s="106" t="s">
        <v>42</v>
      </c>
      <c r="C42" s="107"/>
      <c r="D42" s="25"/>
      <c r="E42" s="26"/>
      <c r="F42" s="27"/>
      <c r="G42" s="28">
        <v>1</v>
      </c>
      <c r="H42" s="29" t="s">
        <v>45</v>
      </c>
      <c r="I42" s="30">
        <v>3</v>
      </c>
      <c r="J42" s="25"/>
      <c r="K42" s="26" t="s">
        <v>45</v>
      </c>
      <c r="L42" s="27"/>
      <c r="M42" s="28">
        <v>2</v>
      </c>
      <c r="N42" s="29" t="s">
        <v>45</v>
      </c>
      <c r="O42" s="30">
        <v>0</v>
      </c>
      <c r="P42" s="110"/>
      <c r="Q42" s="110"/>
      <c r="R42" s="110"/>
      <c r="S42" s="110"/>
      <c r="T42" s="110"/>
      <c r="U42" s="110"/>
      <c r="V42" s="108"/>
      <c r="W42" s="109"/>
      <c r="X42" s="110"/>
      <c r="Y42" s="110"/>
      <c r="Z42" s="108"/>
      <c r="AA42" s="109"/>
      <c r="AB42" s="111"/>
      <c r="AC42" s="111"/>
    </row>
    <row r="43" spans="1:29" ht="25.5" customHeight="1">
      <c r="A43" s="112" t="s">
        <v>70</v>
      </c>
      <c r="B43" s="106" t="s">
        <v>40</v>
      </c>
      <c r="C43" s="107"/>
      <c r="D43" s="22"/>
      <c r="E43" s="23" t="str">
        <f>IF(D44="","",IF(D44&gt;F44,"○",IF(D44&lt;F44,"●",IF(D44=F44,"△"))))</f>
        <v>○</v>
      </c>
      <c r="F43" s="24"/>
      <c r="G43" s="19"/>
      <c r="H43" s="20"/>
      <c r="I43" s="21"/>
      <c r="J43" s="22"/>
      <c r="K43" s="23" t="str">
        <f>IF(J44="","",IF(J44&gt;L44,"○",IF(J44&lt;L44,"●",IF(J44=L44,"△"))))</f>
        <v>○</v>
      </c>
      <c r="L43" s="24"/>
      <c r="M43" s="19"/>
      <c r="N43" s="20">
        <f>IF(M44="","",IF(M44&gt;O44,"○",IF(M44&lt;O44,"●",IF(M44=O44,"△"))))</f>
      </c>
      <c r="O43" s="21"/>
      <c r="P43" s="110">
        <f>COUNTIF(D43:L43,"○")</f>
        <v>2</v>
      </c>
      <c r="Q43" s="110">
        <f>COUNTIF(D43:L43,"△")+COUNTIF(D43:L43,"▲")</f>
        <v>0</v>
      </c>
      <c r="R43" s="110">
        <f>COUNTIF(D43:L43,"●")</f>
        <v>0</v>
      </c>
      <c r="S43" s="110">
        <f>SUM(D44,J44)</f>
        <v>7</v>
      </c>
      <c r="T43" s="110">
        <f>SUM(F44,L44)</f>
        <v>1</v>
      </c>
      <c r="U43" s="110">
        <f>(P43*3)+(Q43*1)</f>
        <v>6</v>
      </c>
      <c r="V43" s="108">
        <f>RANK(U43,U$41:U$48)</f>
        <v>1</v>
      </c>
      <c r="W43" s="109" t="s">
        <v>41</v>
      </c>
      <c r="X43" s="110">
        <f>S43-T43</f>
        <v>6</v>
      </c>
      <c r="Y43" s="110"/>
      <c r="Z43" s="108">
        <f>RANK(X43,X$41:X$48)</f>
        <v>1</v>
      </c>
      <c r="AA43" s="109" t="s">
        <v>41</v>
      </c>
      <c r="AB43" s="111">
        <v>1</v>
      </c>
      <c r="AC43" s="111"/>
    </row>
    <row r="44" spans="1:29" ht="25.5" customHeight="1">
      <c r="A44" s="112"/>
      <c r="B44" s="106" t="s">
        <v>42</v>
      </c>
      <c r="C44" s="107"/>
      <c r="D44" s="28">
        <v>3</v>
      </c>
      <c r="E44" s="29" t="s">
        <v>45</v>
      </c>
      <c r="F44" s="30">
        <v>1</v>
      </c>
      <c r="G44" s="25"/>
      <c r="H44" s="26"/>
      <c r="I44" s="27"/>
      <c r="J44" s="28">
        <v>4</v>
      </c>
      <c r="K44" s="29" t="s">
        <v>45</v>
      </c>
      <c r="L44" s="30">
        <v>0</v>
      </c>
      <c r="M44" s="25"/>
      <c r="N44" s="26" t="s">
        <v>45</v>
      </c>
      <c r="O44" s="27"/>
      <c r="P44" s="110"/>
      <c r="Q44" s="110"/>
      <c r="R44" s="110"/>
      <c r="S44" s="110"/>
      <c r="T44" s="110"/>
      <c r="U44" s="110"/>
      <c r="V44" s="108"/>
      <c r="W44" s="109"/>
      <c r="X44" s="110"/>
      <c r="Y44" s="110"/>
      <c r="Z44" s="108"/>
      <c r="AA44" s="109"/>
      <c r="AB44" s="111"/>
      <c r="AC44" s="111"/>
    </row>
    <row r="45" spans="1:29" ht="25.5" customHeight="1">
      <c r="A45" s="112" t="s">
        <v>71</v>
      </c>
      <c r="B45" s="106" t="s">
        <v>40</v>
      </c>
      <c r="C45" s="107"/>
      <c r="D45" s="19"/>
      <c r="E45" s="20">
        <f>IF(D46="","",IF(D46&gt;F46,"○",IF(D46&lt;F46,"●",IF(D46=F46,"△"))))</f>
      </c>
      <c r="F45" s="21"/>
      <c r="G45" s="22"/>
      <c r="H45" s="23" t="str">
        <f>IF(G46="","",IF(G46&gt;I46,"○",IF(G46&lt;I46,"●",IF(G46=I46,"△"))))</f>
        <v>●</v>
      </c>
      <c r="I45" s="24"/>
      <c r="J45" s="19"/>
      <c r="K45" s="20"/>
      <c r="L45" s="21"/>
      <c r="M45" s="22"/>
      <c r="N45" s="23" t="str">
        <f>IF(M46="","",IF(M46&gt;O46,"○",IF(M46&lt;O46,"●",IF(M46=O46,"△"))))</f>
        <v>○</v>
      </c>
      <c r="O45" s="24"/>
      <c r="P45" s="110">
        <f>COUNTIF(D45:O45,"○")</f>
        <v>1</v>
      </c>
      <c r="Q45" s="110">
        <f>COUNTIF(D45:L45,"△")+COUNTIF(D45:L45,"▲")</f>
        <v>0</v>
      </c>
      <c r="R45" s="110">
        <f>COUNTIF(D45:L45,"●")</f>
        <v>1</v>
      </c>
      <c r="S45" s="110">
        <f>SUM(D46,G46,M46)</f>
        <v>3</v>
      </c>
      <c r="T45" s="110">
        <f>SUM(F46,I46,O46,L46)</f>
        <v>5</v>
      </c>
      <c r="U45" s="110">
        <f>(P45*3)+(Q45*1)</f>
        <v>3</v>
      </c>
      <c r="V45" s="108">
        <f>RANK(U45,U$41:U$48)</f>
        <v>2</v>
      </c>
      <c r="W45" s="109" t="s">
        <v>41</v>
      </c>
      <c r="X45" s="110">
        <f>S45-T45</f>
        <v>-2</v>
      </c>
      <c r="Y45" s="110"/>
      <c r="Z45" s="108">
        <f>RANK(X45,X$41:X$48)</f>
        <v>3</v>
      </c>
      <c r="AA45" s="109" t="s">
        <v>41</v>
      </c>
      <c r="AB45" s="111">
        <v>3</v>
      </c>
      <c r="AC45" s="111"/>
    </row>
    <row r="46" spans="1:29" ht="25.5" customHeight="1">
      <c r="A46" s="112"/>
      <c r="B46" s="106" t="s">
        <v>42</v>
      </c>
      <c r="C46" s="107"/>
      <c r="D46" s="25"/>
      <c r="E46" s="26" t="s">
        <v>45</v>
      </c>
      <c r="F46" s="27"/>
      <c r="G46" s="28">
        <v>0</v>
      </c>
      <c r="H46" s="29" t="s">
        <v>45</v>
      </c>
      <c r="I46" s="30">
        <v>4</v>
      </c>
      <c r="J46" s="25"/>
      <c r="K46" s="26"/>
      <c r="L46" s="27"/>
      <c r="M46" s="28">
        <v>3</v>
      </c>
      <c r="N46" s="29" t="s">
        <v>45</v>
      </c>
      <c r="O46" s="30">
        <v>1</v>
      </c>
      <c r="P46" s="110"/>
      <c r="Q46" s="110"/>
      <c r="R46" s="110"/>
      <c r="S46" s="110"/>
      <c r="T46" s="110"/>
      <c r="U46" s="110"/>
      <c r="V46" s="108"/>
      <c r="W46" s="109"/>
      <c r="X46" s="110"/>
      <c r="Y46" s="110"/>
      <c r="Z46" s="108"/>
      <c r="AA46" s="109"/>
      <c r="AB46" s="111"/>
      <c r="AC46" s="111"/>
    </row>
    <row r="47" spans="1:29" ht="27.75" customHeight="1">
      <c r="A47" s="112" t="s">
        <v>72</v>
      </c>
      <c r="B47" s="106" t="s">
        <v>40</v>
      </c>
      <c r="C47" s="107"/>
      <c r="D47" s="22"/>
      <c r="E47" s="23" t="str">
        <f>IF(D48="","",IF(D48&gt;F48,"○",IF(D48&lt;F48,"●",IF(D48=F48,"△"))))</f>
        <v>●</v>
      </c>
      <c r="F47" s="24"/>
      <c r="G47" s="19"/>
      <c r="H47" s="20">
        <f>IF(G48="","",IF(G48&gt;I48,"○",IF(G48&lt;I48,"●",IF(G48=I48,"△"))))</f>
      </c>
      <c r="I47" s="21"/>
      <c r="J47" s="22"/>
      <c r="K47" s="23" t="str">
        <f>IF(J48="","",IF(J48&gt;L48,"○",IF(J48&lt;L48,"●",IF(J48=L48,"△"))))</f>
        <v>●</v>
      </c>
      <c r="L47" s="24"/>
      <c r="M47" s="31"/>
      <c r="N47" s="32"/>
      <c r="O47" s="33"/>
      <c r="P47" s="110">
        <f>COUNTIF(D47:L47,"○")</f>
        <v>0</v>
      </c>
      <c r="Q47" s="110">
        <f>COUNTIF(D47:L47,"△")+COUNTIF(D47:L47,"▲")</f>
        <v>0</v>
      </c>
      <c r="R47" s="110">
        <f>COUNTIF(D47:L47,"●")</f>
        <v>2</v>
      </c>
      <c r="S47" s="110">
        <f>SUM(D48,G48,J48)</f>
        <v>1</v>
      </c>
      <c r="T47" s="110">
        <f>SUM(F48,I48,L48)</f>
        <v>5</v>
      </c>
      <c r="U47" s="110">
        <f>(P47*3)+(Q47*1)</f>
        <v>0</v>
      </c>
      <c r="V47" s="108">
        <f>RANK(U47,U$41:U$48)</f>
        <v>4</v>
      </c>
      <c r="W47" s="109" t="s">
        <v>41</v>
      </c>
      <c r="X47" s="110">
        <f>S47-T47</f>
        <v>-4</v>
      </c>
      <c r="Y47" s="110"/>
      <c r="Z47" s="108">
        <f>RANK(X47,X$41:X$48)</f>
        <v>4</v>
      </c>
      <c r="AA47" s="109" t="s">
        <v>41</v>
      </c>
      <c r="AB47" s="111">
        <v>4</v>
      </c>
      <c r="AC47" s="111"/>
    </row>
    <row r="48" spans="1:29" ht="27.75" customHeight="1">
      <c r="A48" s="112"/>
      <c r="B48" s="106" t="s">
        <v>42</v>
      </c>
      <c r="C48" s="107"/>
      <c r="D48" s="28">
        <v>0</v>
      </c>
      <c r="E48" s="29" t="s">
        <v>45</v>
      </c>
      <c r="F48" s="30">
        <v>2</v>
      </c>
      <c r="G48" s="25"/>
      <c r="H48" s="26" t="s">
        <v>45</v>
      </c>
      <c r="I48" s="27"/>
      <c r="J48" s="28">
        <v>1</v>
      </c>
      <c r="K48" s="29" t="s">
        <v>45</v>
      </c>
      <c r="L48" s="30">
        <v>3</v>
      </c>
      <c r="M48" s="34"/>
      <c r="N48" s="35"/>
      <c r="O48" s="36"/>
      <c r="P48" s="110"/>
      <c r="Q48" s="110"/>
      <c r="R48" s="110"/>
      <c r="S48" s="110"/>
      <c r="T48" s="110"/>
      <c r="U48" s="110"/>
      <c r="V48" s="108"/>
      <c r="W48" s="109"/>
      <c r="X48" s="110"/>
      <c r="Y48" s="110"/>
      <c r="Z48" s="108"/>
      <c r="AA48" s="109"/>
      <c r="AB48" s="111"/>
      <c r="AC48" s="111"/>
    </row>
    <row r="49" spans="1:29" ht="25.5" customHeight="1">
      <c r="A49" s="38"/>
      <c r="B49" s="39"/>
      <c r="C49" s="39"/>
      <c r="D49" s="40"/>
      <c r="E49" s="41"/>
      <c r="F49" s="40"/>
      <c r="G49" s="40"/>
      <c r="H49" s="41"/>
      <c r="I49" s="40"/>
      <c r="J49" s="40"/>
      <c r="K49" s="41"/>
      <c r="L49" s="40"/>
      <c r="M49" s="40"/>
      <c r="N49" s="40"/>
      <c r="O49" s="40"/>
      <c r="P49" s="40"/>
      <c r="Q49" s="40"/>
      <c r="R49" s="40"/>
      <c r="S49" s="45"/>
      <c r="T49" s="46"/>
      <c r="U49" s="40"/>
      <c r="V49" s="40"/>
      <c r="W49" s="45"/>
      <c r="X49" s="46"/>
      <c r="Y49" s="47"/>
      <c r="Z49" s="47"/>
      <c r="AA49" s="1"/>
      <c r="AB49" s="1"/>
      <c r="AC49" s="1"/>
    </row>
    <row r="50" spans="1:29" ht="28.5">
      <c r="A50" s="37" t="s">
        <v>73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51" customHeight="1">
      <c r="A51" s="115" t="s">
        <v>4</v>
      </c>
      <c r="B51" s="116"/>
      <c r="C51" s="117"/>
      <c r="D51" s="118" t="str">
        <f>A52</f>
        <v>明野西</v>
      </c>
      <c r="E51" s="118"/>
      <c r="F51" s="118"/>
      <c r="G51" s="118" t="str">
        <f>A54</f>
        <v>判　田</v>
      </c>
      <c r="H51" s="118"/>
      <c r="I51" s="118"/>
      <c r="J51" s="118" t="str">
        <f>A56</f>
        <v>ヴェルスパ</v>
      </c>
      <c r="K51" s="118"/>
      <c r="L51" s="118"/>
      <c r="M51" s="118" t="str">
        <f>A58</f>
        <v>タートルズB</v>
      </c>
      <c r="N51" s="118"/>
      <c r="O51" s="118"/>
      <c r="P51" s="16" t="s">
        <v>26</v>
      </c>
      <c r="Q51" s="17" t="s">
        <v>49</v>
      </c>
      <c r="R51" s="16" t="s">
        <v>31</v>
      </c>
      <c r="S51" s="18" t="s">
        <v>50</v>
      </c>
      <c r="T51" s="18" t="s">
        <v>51</v>
      </c>
      <c r="U51" s="18" t="s">
        <v>52</v>
      </c>
      <c r="V51" s="119" t="s">
        <v>53</v>
      </c>
      <c r="W51" s="110"/>
      <c r="X51" s="119" t="s">
        <v>36</v>
      </c>
      <c r="Y51" s="110"/>
      <c r="Z51" s="119" t="s">
        <v>54</v>
      </c>
      <c r="AA51" s="110"/>
      <c r="AB51" s="113" t="s">
        <v>55</v>
      </c>
      <c r="AC51" s="114"/>
    </row>
    <row r="52" spans="1:29" ht="25.5" customHeight="1">
      <c r="A52" s="112" t="s">
        <v>74</v>
      </c>
      <c r="B52" s="106" t="s">
        <v>40</v>
      </c>
      <c r="C52" s="107"/>
      <c r="D52" s="19"/>
      <c r="E52" s="20"/>
      <c r="F52" s="21"/>
      <c r="G52" s="22"/>
      <c r="H52" s="23" t="str">
        <f>IF(G53="","",IF(G53&gt;I53,"○",IF(G53&lt;I53,"●",IF(G53=I53,"△"))))</f>
        <v>●</v>
      </c>
      <c r="I52" s="24"/>
      <c r="J52" s="19"/>
      <c r="K52" s="20">
        <f>IF(J53="","",IF(J53&gt;L53,"○",IF(J53&lt;L53,"●",IF(J53=L53,"△"))))</f>
      </c>
      <c r="L52" s="21"/>
      <c r="M52" s="22"/>
      <c r="N52" s="23" t="str">
        <f>IF(M53="","",IF(M53&gt;O53,"○",IF(M53&lt;O53,"●",IF(M53=O53,"△"))))</f>
        <v>●</v>
      </c>
      <c r="O52" s="24"/>
      <c r="P52" s="110">
        <f>COUNTIF(D52:O52,"○")</f>
        <v>0</v>
      </c>
      <c r="Q52" s="110">
        <f>COUNTIF(D52:L52,"△")+COUNTIF(D52:L52,"▲")</f>
        <v>0</v>
      </c>
      <c r="R52" s="110">
        <f>COUNTIF(D52:O52,"●")</f>
        <v>2</v>
      </c>
      <c r="S52" s="110">
        <f>SUM(J53,G53)</f>
        <v>0</v>
      </c>
      <c r="T52" s="110">
        <f>SUM(O53,I53)</f>
        <v>4</v>
      </c>
      <c r="U52" s="110">
        <f>(P52*3)+(Q52*1)</f>
        <v>0</v>
      </c>
      <c r="V52" s="108">
        <f>RANK(U52,U$52:U$59)</f>
        <v>3</v>
      </c>
      <c r="W52" s="109" t="s">
        <v>41</v>
      </c>
      <c r="X52" s="110">
        <f>S52-T52</f>
        <v>-4</v>
      </c>
      <c r="Y52" s="110"/>
      <c r="Z52" s="108">
        <f>RANK(X52,X$52:X$59)</f>
        <v>3</v>
      </c>
      <c r="AA52" s="109" t="s">
        <v>41</v>
      </c>
      <c r="AB52" s="111">
        <v>3</v>
      </c>
      <c r="AC52" s="111"/>
    </row>
    <row r="53" spans="1:29" ht="25.5" customHeight="1">
      <c r="A53" s="112"/>
      <c r="B53" s="106" t="s">
        <v>42</v>
      </c>
      <c r="C53" s="107"/>
      <c r="D53" s="25"/>
      <c r="E53" s="26"/>
      <c r="F53" s="27"/>
      <c r="G53" s="28">
        <v>0</v>
      </c>
      <c r="H53" s="29" t="s">
        <v>45</v>
      </c>
      <c r="I53" s="30">
        <v>3</v>
      </c>
      <c r="J53" s="25"/>
      <c r="K53" s="26"/>
      <c r="L53" s="27"/>
      <c r="M53" s="28">
        <v>0</v>
      </c>
      <c r="N53" s="29" t="s">
        <v>45</v>
      </c>
      <c r="O53" s="30">
        <v>1</v>
      </c>
      <c r="P53" s="110"/>
      <c r="Q53" s="110"/>
      <c r="R53" s="110"/>
      <c r="S53" s="110"/>
      <c r="T53" s="110"/>
      <c r="U53" s="110"/>
      <c r="V53" s="108"/>
      <c r="W53" s="109"/>
      <c r="X53" s="110"/>
      <c r="Y53" s="110"/>
      <c r="Z53" s="108"/>
      <c r="AA53" s="109"/>
      <c r="AB53" s="111"/>
      <c r="AC53" s="111"/>
    </row>
    <row r="54" spans="1:29" ht="25.5" customHeight="1">
      <c r="A54" s="112" t="s">
        <v>75</v>
      </c>
      <c r="B54" s="106" t="s">
        <v>40</v>
      </c>
      <c r="C54" s="107"/>
      <c r="D54" s="22"/>
      <c r="E54" s="23" t="str">
        <f>IF(D55="","",IF(D55&gt;F55,"○",IF(D55&lt;F55,"●",IF(D55=F55,"△"))))</f>
        <v>○</v>
      </c>
      <c r="F54" s="24"/>
      <c r="G54" s="19"/>
      <c r="H54" s="20"/>
      <c r="I54" s="21"/>
      <c r="J54" s="22"/>
      <c r="K54" s="23" t="str">
        <f>IF(J55="","",IF(J55&gt;L55,"○",IF(J55&lt;L55,"●",IF(J55=L55,"△"))))</f>
        <v>○</v>
      </c>
      <c r="L54" s="24"/>
      <c r="M54" s="19"/>
      <c r="N54" s="20">
        <f>IF(M55="","",IF(M55&gt;O55,"○",IF(M55&lt;O55,"●",IF(M55=O55,"△"))))</f>
      </c>
      <c r="O54" s="21"/>
      <c r="P54" s="110">
        <f>COUNTIF(D54:L54,"○")</f>
        <v>2</v>
      </c>
      <c r="Q54" s="110">
        <f>COUNTIF(D54:L54,"△")+COUNTIF(D54:L54,"▲")</f>
        <v>0</v>
      </c>
      <c r="R54" s="110">
        <f>COUNTIF(D54:L54,"●")</f>
        <v>0</v>
      </c>
      <c r="S54" s="110">
        <f>SUM(D55,J55)</f>
        <v>14</v>
      </c>
      <c r="T54" s="110">
        <f>SUM(F55,L55)</f>
        <v>1</v>
      </c>
      <c r="U54" s="110">
        <f>(P54*3)+(Q54*1)</f>
        <v>6</v>
      </c>
      <c r="V54" s="108">
        <f>RANK(U54,U$52:U$59)</f>
        <v>1</v>
      </c>
      <c r="W54" s="109" t="s">
        <v>41</v>
      </c>
      <c r="X54" s="110">
        <f>S54-T54</f>
        <v>13</v>
      </c>
      <c r="Y54" s="110"/>
      <c r="Z54" s="108">
        <f>RANK(X54,X$52:X$59)</f>
        <v>1</v>
      </c>
      <c r="AA54" s="109" t="s">
        <v>41</v>
      </c>
      <c r="AB54" s="111">
        <v>1</v>
      </c>
      <c r="AC54" s="111"/>
    </row>
    <row r="55" spans="1:29" ht="25.5" customHeight="1">
      <c r="A55" s="112"/>
      <c r="B55" s="106" t="s">
        <v>42</v>
      </c>
      <c r="C55" s="107"/>
      <c r="D55" s="28">
        <v>3</v>
      </c>
      <c r="E55" s="29" t="s">
        <v>45</v>
      </c>
      <c r="F55" s="30">
        <v>0</v>
      </c>
      <c r="G55" s="25"/>
      <c r="H55" s="26"/>
      <c r="I55" s="27"/>
      <c r="J55" s="28">
        <v>11</v>
      </c>
      <c r="K55" s="29" t="s">
        <v>45</v>
      </c>
      <c r="L55" s="30">
        <v>1</v>
      </c>
      <c r="M55" s="25"/>
      <c r="N55" s="26"/>
      <c r="O55" s="27"/>
      <c r="P55" s="110"/>
      <c r="Q55" s="110"/>
      <c r="R55" s="110"/>
      <c r="S55" s="110"/>
      <c r="T55" s="110"/>
      <c r="U55" s="110"/>
      <c r="V55" s="108"/>
      <c r="W55" s="109"/>
      <c r="X55" s="110"/>
      <c r="Y55" s="110"/>
      <c r="Z55" s="108"/>
      <c r="AA55" s="109"/>
      <c r="AB55" s="111"/>
      <c r="AC55" s="111"/>
    </row>
    <row r="56" spans="1:29" ht="25.5" customHeight="1">
      <c r="A56" s="112" t="s">
        <v>76</v>
      </c>
      <c r="B56" s="106" t="s">
        <v>40</v>
      </c>
      <c r="C56" s="107"/>
      <c r="D56" s="19"/>
      <c r="E56" s="20">
        <f>IF(D57="","",IF(D57&gt;F57,"○",IF(D57&lt;F57,"●",IF(D57=F57,"△"))))</f>
      </c>
      <c r="F56" s="21"/>
      <c r="G56" s="22"/>
      <c r="H56" s="23" t="str">
        <f>IF(G57="","",IF(G57&gt;I57,"○",IF(G57&lt;I57,"●",IF(G57=I57,"△"))))</f>
        <v>●</v>
      </c>
      <c r="I56" s="24"/>
      <c r="J56" s="19"/>
      <c r="K56" s="20"/>
      <c r="L56" s="21"/>
      <c r="M56" s="22"/>
      <c r="N56" s="23" t="str">
        <f>IF(M57="","",IF(M57&gt;O57,"○",IF(M57&lt;O57,"●",IF(M57=O57,"△"))))</f>
        <v>●</v>
      </c>
      <c r="O56" s="24"/>
      <c r="P56" s="110">
        <f>COUNTIF(D56:L56,"○")</f>
        <v>0</v>
      </c>
      <c r="Q56" s="110">
        <f>COUNTIF(D56:L56,"△")+COUNTIF(D56:L56,"▲")</f>
        <v>0</v>
      </c>
      <c r="R56" s="110">
        <f>COUNTIF(D56:O56,"●")</f>
        <v>2</v>
      </c>
      <c r="S56" s="110">
        <f>SUM(D57,G57,M57)</f>
        <v>2</v>
      </c>
      <c r="T56" s="110">
        <f>SUM(F57,I57,O57)</f>
        <v>13</v>
      </c>
      <c r="U56" s="110">
        <f>(P56*3)+(Q56*1)</f>
        <v>0</v>
      </c>
      <c r="V56" s="108">
        <f>RANK(U56,U$52:U$59)</f>
        <v>3</v>
      </c>
      <c r="W56" s="109" t="s">
        <v>41</v>
      </c>
      <c r="X56" s="110">
        <f>S56-T56</f>
        <v>-11</v>
      </c>
      <c r="Y56" s="110"/>
      <c r="Z56" s="108">
        <f>RANK(X56,X$52:X$59)</f>
        <v>4</v>
      </c>
      <c r="AA56" s="109" t="s">
        <v>41</v>
      </c>
      <c r="AB56" s="111">
        <v>2</v>
      </c>
      <c r="AC56" s="111"/>
    </row>
    <row r="57" spans="1:29" ht="25.5" customHeight="1">
      <c r="A57" s="112"/>
      <c r="B57" s="106" t="s">
        <v>42</v>
      </c>
      <c r="C57" s="107"/>
      <c r="D57" s="25"/>
      <c r="E57" s="26"/>
      <c r="F57" s="27"/>
      <c r="G57" s="28">
        <v>1</v>
      </c>
      <c r="H57" s="29" t="s">
        <v>45</v>
      </c>
      <c r="I57" s="30">
        <v>11</v>
      </c>
      <c r="J57" s="25"/>
      <c r="K57" s="26"/>
      <c r="L57" s="27"/>
      <c r="M57" s="28">
        <v>1</v>
      </c>
      <c r="N57" s="29" t="s">
        <v>45</v>
      </c>
      <c r="O57" s="30">
        <v>2</v>
      </c>
      <c r="P57" s="110"/>
      <c r="Q57" s="110"/>
      <c r="R57" s="110"/>
      <c r="S57" s="110"/>
      <c r="T57" s="110"/>
      <c r="U57" s="110"/>
      <c r="V57" s="108"/>
      <c r="W57" s="109"/>
      <c r="X57" s="110"/>
      <c r="Y57" s="110"/>
      <c r="Z57" s="108"/>
      <c r="AA57" s="109"/>
      <c r="AB57" s="111"/>
      <c r="AC57" s="111"/>
    </row>
    <row r="58" spans="1:29" ht="27.75" customHeight="1">
      <c r="A58" s="112" t="s">
        <v>77</v>
      </c>
      <c r="B58" s="106" t="s">
        <v>40</v>
      </c>
      <c r="C58" s="107"/>
      <c r="D58" s="22"/>
      <c r="E58" s="23" t="str">
        <f>IF(D59="","",IF(D59&gt;F59,"○",IF(D59&lt;F59,"●",IF(D59=F59,"△"))))</f>
        <v>○</v>
      </c>
      <c r="F58" s="24"/>
      <c r="G58" s="19"/>
      <c r="H58" s="20">
        <f>IF(G59="","",IF(G59&gt;I59,"○",IF(G59&lt;I59,"●",IF(G59=I59,"△"))))</f>
      </c>
      <c r="I58" s="21"/>
      <c r="J58" s="22"/>
      <c r="K58" s="23" t="str">
        <f>IF(J59="","",IF(J59&gt;L59,"○",IF(J59&lt;L59,"●",IF(J59=L59,"△"))))</f>
        <v>○</v>
      </c>
      <c r="L58" s="24"/>
      <c r="M58" s="31"/>
      <c r="N58" s="32"/>
      <c r="O58" s="33"/>
      <c r="P58" s="110">
        <f>COUNTIF(D58:L58,"○")</f>
        <v>2</v>
      </c>
      <c r="Q58" s="110">
        <f>COUNTIF(D58:L58,"△")+COUNTIF(D58:L58,"▲")</f>
        <v>0</v>
      </c>
      <c r="R58" s="110">
        <f>COUNTIF(D58:L58,"●")</f>
        <v>0</v>
      </c>
      <c r="S58" s="110">
        <f>SUM(D59,G59,J59)</f>
        <v>3</v>
      </c>
      <c r="T58" s="110">
        <f>SUM(F59,I59,L59)</f>
        <v>1</v>
      </c>
      <c r="U58" s="110">
        <f>(P58*3)+(Q58*1)</f>
        <v>6</v>
      </c>
      <c r="V58" s="108">
        <f>RANK(U58,U$52:U$59)</f>
        <v>1</v>
      </c>
      <c r="W58" s="109" t="s">
        <v>41</v>
      </c>
      <c r="X58" s="110">
        <f>S58-T58</f>
        <v>2</v>
      </c>
      <c r="Y58" s="110"/>
      <c r="Z58" s="108">
        <f>RANK(X58,X$52:X$59)</f>
        <v>2</v>
      </c>
      <c r="AA58" s="109" t="s">
        <v>41</v>
      </c>
      <c r="AB58" s="111">
        <v>4</v>
      </c>
      <c r="AC58" s="111"/>
    </row>
    <row r="59" spans="1:29" ht="27.75" customHeight="1">
      <c r="A59" s="112"/>
      <c r="B59" s="106" t="s">
        <v>42</v>
      </c>
      <c r="C59" s="107"/>
      <c r="D59" s="28">
        <v>1</v>
      </c>
      <c r="E59" s="29" t="s">
        <v>45</v>
      </c>
      <c r="F59" s="30">
        <v>0</v>
      </c>
      <c r="G59" s="25"/>
      <c r="H59" s="26"/>
      <c r="I59" s="27"/>
      <c r="J59" s="28">
        <v>2</v>
      </c>
      <c r="K59" s="29" t="s">
        <v>45</v>
      </c>
      <c r="L59" s="30">
        <v>1</v>
      </c>
      <c r="M59" s="34"/>
      <c r="N59" s="35"/>
      <c r="O59" s="36"/>
      <c r="P59" s="110"/>
      <c r="Q59" s="110"/>
      <c r="R59" s="110"/>
      <c r="S59" s="110"/>
      <c r="T59" s="110"/>
      <c r="U59" s="110"/>
      <c r="V59" s="108"/>
      <c r="W59" s="109"/>
      <c r="X59" s="110"/>
      <c r="Y59" s="110"/>
      <c r="Z59" s="108"/>
      <c r="AA59" s="109"/>
      <c r="AB59" s="111"/>
      <c r="AC59" s="111"/>
    </row>
  </sheetData>
  <sheetProtection/>
  <mergeCells count="296">
    <mergeCell ref="C3:I3"/>
    <mergeCell ref="O3:U3"/>
    <mergeCell ref="C4:I4"/>
    <mergeCell ref="O4:U4"/>
    <mergeCell ref="C5:I5"/>
    <mergeCell ref="O5:U5"/>
    <mergeCell ref="C6:I6"/>
    <mergeCell ref="O6:U6"/>
    <mergeCell ref="C7:I7"/>
    <mergeCell ref="O7:U7"/>
    <mergeCell ref="C10:I10"/>
    <mergeCell ref="O10:U10"/>
    <mergeCell ref="C11:I11"/>
    <mergeCell ref="O11:U11"/>
    <mergeCell ref="C12:I12"/>
    <mergeCell ref="O12:U12"/>
    <mergeCell ref="C13:I13"/>
    <mergeCell ref="O13:U13"/>
    <mergeCell ref="C14:I14"/>
    <mergeCell ref="O14:U14"/>
    <mergeCell ref="A18:C18"/>
    <mergeCell ref="D18:F18"/>
    <mergeCell ref="G18:I18"/>
    <mergeCell ref="J18:L18"/>
    <mergeCell ref="M18:O18"/>
    <mergeCell ref="V18:W18"/>
    <mergeCell ref="X18:Y18"/>
    <mergeCell ref="Z18:AA18"/>
    <mergeCell ref="AB18:AC18"/>
    <mergeCell ref="A19:A20"/>
    <mergeCell ref="B19:C19"/>
    <mergeCell ref="P19:P20"/>
    <mergeCell ref="Q19:Q20"/>
    <mergeCell ref="R19:R20"/>
    <mergeCell ref="S19:S20"/>
    <mergeCell ref="T19:T20"/>
    <mergeCell ref="U19:U20"/>
    <mergeCell ref="V19:V20"/>
    <mergeCell ref="W19:W20"/>
    <mergeCell ref="X19:Y20"/>
    <mergeCell ref="Z19:Z20"/>
    <mergeCell ref="AA19:AA20"/>
    <mergeCell ref="AB19:AC20"/>
    <mergeCell ref="B20:C20"/>
    <mergeCell ref="A21:A22"/>
    <mergeCell ref="B21:C21"/>
    <mergeCell ref="P21:P22"/>
    <mergeCell ref="Q21:Q22"/>
    <mergeCell ref="R21:R22"/>
    <mergeCell ref="S21:S22"/>
    <mergeCell ref="T21:T22"/>
    <mergeCell ref="U21:U22"/>
    <mergeCell ref="V21:V22"/>
    <mergeCell ref="W21:W22"/>
    <mergeCell ref="X21:Y22"/>
    <mergeCell ref="Z21:Z22"/>
    <mergeCell ref="AA21:AA22"/>
    <mergeCell ref="AB21:AC22"/>
    <mergeCell ref="B22:C22"/>
    <mergeCell ref="A23:A24"/>
    <mergeCell ref="B23:C23"/>
    <mergeCell ref="P23:P24"/>
    <mergeCell ref="Q23:Q24"/>
    <mergeCell ref="R23:R24"/>
    <mergeCell ref="S23:S24"/>
    <mergeCell ref="T23:T24"/>
    <mergeCell ref="U23:U24"/>
    <mergeCell ref="V23:V24"/>
    <mergeCell ref="W23:W24"/>
    <mergeCell ref="X23:Y24"/>
    <mergeCell ref="Z23:Z24"/>
    <mergeCell ref="AA23:AA24"/>
    <mergeCell ref="AB23:AC24"/>
    <mergeCell ref="B24:C24"/>
    <mergeCell ref="A25:A26"/>
    <mergeCell ref="B25:C25"/>
    <mergeCell ref="P25:P26"/>
    <mergeCell ref="Q25:Q26"/>
    <mergeCell ref="R25:R26"/>
    <mergeCell ref="S25:S26"/>
    <mergeCell ref="T25:T26"/>
    <mergeCell ref="U25:U26"/>
    <mergeCell ref="V25:V26"/>
    <mergeCell ref="W25:W26"/>
    <mergeCell ref="X25:Y26"/>
    <mergeCell ref="Z25:Z26"/>
    <mergeCell ref="AA25:AA26"/>
    <mergeCell ref="AB25:AC26"/>
    <mergeCell ref="B26:C26"/>
    <mergeCell ref="A29:C29"/>
    <mergeCell ref="D29:F29"/>
    <mergeCell ref="G29:I29"/>
    <mergeCell ref="J29:L29"/>
    <mergeCell ref="M29:O29"/>
    <mergeCell ref="V29:W29"/>
    <mergeCell ref="X29:Y29"/>
    <mergeCell ref="Z29:AA29"/>
    <mergeCell ref="AB29:AC29"/>
    <mergeCell ref="A30:A31"/>
    <mergeCell ref="B30:C30"/>
    <mergeCell ref="P30:P31"/>
    <mergeCell ref="Q30:Q31"/>
    <mergeCell ref="R30:R31"/>
    <mergeCell ref="S30:S31"/>
    <mergeCell ref="T30:T31"/>
    <mergeCell ref="U30:U31"/>
    <mergeCell ref="V30:V31"/>
    <mergeCell ref="W30:W31"/>
    <mergeCell ref="X30:Y31"/>
    <mergeCell ref="Z30:Z31"/>
    <mergeCell ref="AA30:AA31"/>
    <mergeCell ref="AB30:AC31"/>
    <mergeCell ref="B31:C31"/>
    <mergeCell ref="A32:A33"/>
    <mergeCell ref="B32:C32"/>
    <mergeCell ref="P32:P33"/>
    <mergeCell ref="Q32:Q33"/>
    <mergeCell ref="R32:R33"/>
    <mergeCell ref="S32:S33"/>
    <mergeCell ref="T32:T33"/>
    <mergeCell ref="U32:U33"/>
    <mergeCell ref="V32:V33"/>
    <mergeCell ref="W32:W33"/>
    <mergeCell ref="X32:Y33"/>
    <mergeCell ref="Z32:Z33"/>
    <mergeCell ref="AA32:AA33"/>
    <mergeCell ref="AB32:AC33"/>
    <mergeCell ref="B33:C33"/>
    <mergeCell ref="A34:A35"/>
    <mergeCell ref="B34:C34"/>
    <mergeCell ref="P34:P35"/>
    <mergeCell ref="Q34:Q35"/>
    <mergeCell ref="R34:R35"/>
    <mergeCell ref="S34:S35"/>
    <mergeCell ref="T34:T35"/>
    <mergeCell ref="U34:U35"/>
    <mergeCell ref="V34:V35"/>
    <mergeCell ref="W34:W35"/>
    <mergeCell ref="X34:Y35"/>
    <mergeCell ref="Z34:Z35"/>
    <mergeCell ref="AA34:AA35"/>
    <mergeCell ref="AB34:AC35"/>
    <mergeCell ref="B35:C35"/>
    <mergeCell ref="A36:A37"/>
    <mergeCell ref="B36:C36"/>
    <mergeCell ref="P36:P37"/>
    <mergeCell ref="Q36:Q37"/>
    <mergeCell ref="R36:R37"/>
    <mergeCell ref="S36:S37"/>
    <mergeCell ref="T36:T37"/>
    <mergeCell ref="U36:U37"/>
    <mergeCell ref="V36:V37"/>
    <mergeCell ref="W36:W37"/>
    <mergeCell ref="X36:Y37"/>
    <mergeCell ref="Z36:Z37"/>
    <mergeCell ref="AA36:AA37"/>
    <mergeCell ref="AB36:AC37"/>
    <mergeCell ref="B37:C37"/>
    <mergeCell ref="A40:C40"/>
    <mergeCell ref="D40:F40"/>
    <mergeCell ref="G40:I40"/>
    <mergeCell ref="J40:L40"/>
    <mergeCell ref="M40:O40"/>
    <mergeCell ref="V40:W40"/>
    <mergeCell ref="X40:Y40"/>
    <mergeCell ref="Z40:AA40"/>
    <mergeCell ref="AB40:AC40"/>
    <mergeCell ref="A41:A42"/>
    <mergeCell ref="B41:C41"/>
    <mergeCell ref="P41:P42"/>
    <mergeCell ref="Q41:Q42"/>
    <mergeCell ref="R41:R42"/>
    <mergeCell ref="S41:S42"/>
    <mergeCell ref="T41:T42"/>
    <mergeCell ref="U41:U42"/>
    <mergeCell ref="V41:V42"/>
    <mergeCell ref="W41:W42"/>
    <mergeCell ref="X41:Y42"/>
    <mergeCell ref="Z41:Z42"/>
    <mergeCell ref="AA41:AA42"/>
    <mergeCell ref="AB41:AC42"/>
    <mergeCell ref="B42:C42"/>
    <mergeCell ref="A43:A44"/>
    <mergeCell ref="B43:C43"/>
    <mergeCell ref="P43:P44"/>
    <mergeCell ref="Q43:Q44"/>
    <mergeCell ref="R43:R44"/>
    <mergeCell ref="S43:S44"/>
    <mergeCell ref="T43:T44"/>
    <mergeCell ref="U43:U44"/>
    <mergeCell ref="V43:V44"/>
    <mergeCell ref="W43:W44"/>
    <mergeCell ref="X43:Y44"/>
    <mergeCell ref="Z43:Z44"/>
    <mergeCell ref="AA43:AA44"/>
    <mergeCell ref="AB43:AC44"/>
    <mergeCell ref="B44:C44"/>
    <mergeCell ref="A45:A46"/>
    <mergeCell ref="B45:C45"/>
    <mergeCell ref="P45:P46"/>
    <mergeCell ref="Q45:Q46"/>
    <mergeCell ref="R45:R46"/>
    <mergeCell ref="S45:S46"/>
    <mergeCell ref="T45:T46"/>
    <mergeCell ref="U45:U46"/>
    <mergeCell ref="V45:V46"/>
    <mergeCell ref="W45:W46"/>
    <mergeCell ref="X45:Y46"/>
    <mergeCell ref="Z45:Z46"/>
    <mergeCell ref="AA45:AA46"/>
    <mergeCell ref="AB45:AC46"/>
    <mergeCell ref="B46:C46"/>
    <mergeCell ref="A47:A48"/>
    <mergeCell ref="B47:C47"/>
    <mergeCell ref="P47:P48"/>
    <mergeCell ref="Q47:Q48"/>
    <mergeCell ref="R47:R48"/>
    <mergeCell ref="S47:S48"/>
    <mergeCell ref="T47:T48"/>
    <mergeCell ref="U47:U48"/>
    <mergeCell ref="V47:V48"/>
    <mergeCell ref="W47:W48"/>
    <mergeCell ref="X47:Y48"/>
    <mergeCell ref="Z47:Z48"/>
    <mergeCell ref="AA47:AA48"/>
    <mergeCell ref="AB47:AC48"/>
    <mergeCell ref="B48:C48"/>
    <mergeCell ref="A51:C51"/>
    <mergeCell ref="D51:F51"/>
    <mergeCell ref="G51:I51"/>
    <mergeCell ref="J51:L51"/>
    <mergeCell ref="M51:O51"/>
    <mergeCell ref="V51:W51"/>
    <mergeCell ref="X51:Y51"/>
    <mergeCell ref="Z51:AA51"/>
    <mergeCell ref="AB51:AC51"/>
    <mergeCell ref="A52:A53"/>
    <mergeCell ref="B52:C52"/>
    <mergeCell ref="P52:P53"/>
    <mergeCell ref="Q52:Q53"/>
    <mergeCell ref="R52:R53"/>
    <mergeCell ref="S52:S53"/>
    <mergeCell ref="T52:T53"/>
    <mergeCell ref="U52:U53"/>
    <mergeCell ref="V52:V53"/>
    <mergeCell ref="W52:W53"/>
    <mergeCell ref="X52:Y53"/>
    <mergeCell ref="Z52:Z53"/>
    <mergeCell ref="AA52:AA53"/>
    <mergeCell ref="AB52:AC53"/>
    <mergeCell ref="B53:C53"/>
    <mergeCell ref="A54:A55"/>
    <mergeCell ref="B54:C54"/>
    <mergeCell ref="P54:P55"/>
    <mergeCell ref="Q54:Q55"/>
    <mergeCell ref="R54:R55"/>
    <mergeCell ref="S54:S55"/>
    <mergeCell ref="T54:T55"/>
    <mergeCell ref="U54:U55"/>
    <mergeCell ref="V54:V55"/>
    <mergeCell ref="W54:W55"/>
    <mergeCell ref="X54:Y55"/>
    <mergeCell ref="Z54:Z55"/>
    <mergeCell ref="AA54:AA55"/>
    <mergeCell ref="AB54:AC55"/>
    <mergeCell ref="B55:C55"/>
    <mergeCell ref="A56:A57"/>
    <mergeCell ref="B56:C56"/>
    <mergeCell ref="P56:P57"/>
    <mergeCell ref="Q56:Q57"/>
    <mergeCell ref="R56:R57"/>
    <mergeCell ref="S56:S57"/>
    <mergeCell ref="T56:T57"/>
    <mergeCell ref="U56:U57"/>
    <mergeCell ref="V56:V57"/>
    <mergeCell ref="W56:W57"/>
    <mergeCell ref="X56:Y57"/>
    <mergeCell ref="Z56:Z57"/>
    <mergeCell ref="AA56:AA57"/>
    <mergeCell ref="AB58:AC59"/>
    <mergeCell ref="AB56:AC57"/>
    <mergeCell ref="B57:C57"/>
    <mergeCell ref="A58:A59"/>
    <mergeCell ref="B58:C58"/>
    <mergeCell ref="P58:P59"/>
    <mergeCell ref="Q58:Q59"/>
    <mergeCell ref="R58:R59"/>
    <mergeCell ref="S58:S59"/>
    <mergeCell ref="T58:T59"/>
    <mergeCell ref="B59:C59"/>
    <mergeCell ref="V58:V59"/>
    <mergeCell ref="W58:W59"/>
    <mergeCell ref="X58:Y59"/>
    <mergeCell ref="Z58:Z59"/>
    <mergeCell ref="AA58:AA59"/>
    <mergeCell ref="U58:U5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 Toshiko</dc:creator>
  <cp:keywords/>
  <dc:description/>
  <cp:lastModifiedBy>takashi-ueno</cp:lastModifiedBy>
  <dcterms:created xsi:type="dcterms:W3CDTF">2015-06-06T05:26:46Z</dcterms:created>
  <dcterms:modified xsi:type="dcterms:W3CDTF">2015-07-06T13:08:54Z</dcterms:modified>
  <cp:category/>
  <cp:version/>
  <cp:contentType/>
  <cp:contentStatus/>
</cp:coreProperties>
</file>