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0" windowWidth="9600" windowHeight="8745" tabRatio="691" activeTab="4"/>
  </bookViews>
  <sheets>
    <sheet name="実施要綱" sheetId="1" r:id="rId1"/>
    <sheet name="予選組合せ" sheetId="2" r:id="rId2"/>
    <sheet name="予選リーグ日程" sheetId="3" r:id="rId3"/>
    <sheet name="予選星取表" sheetId="4" r:id="rId4"/>
    <sheet name="2013決勝トーナメント" sheetId="5" r:id="rId5"/>
    <sheet name="大在東G使用上の注意" sheetId="6" r:id="rId6"/>
    <sheet name="決勝T会場設営図" sheetId="7" r:id="rId7"/>
  </sheets>
  <definedNames>
    <definedName name="_xlnm.Print_Area" localSheetId="4">'2013決勝トーナメント'!$A$1:$BT$36</definedName>
    <definedName name="_xlnm.Print_Area" localSheetId="3">'予選星取表'!$A$1:$X$47,'予選星取表'!$A$49:$X$95,'予選星取表'!$A$97:$X$143,'予選星取表'!$A$145:$X$193</definedName>
    <definedName name="_xlnm.Print_Area" localSheetId="1">'予選組合せ'!$A$1:$S$38</definedName>
  </definedNames>
  <calcPr fullCalcOnLoad="1"/>
</workbook>
</file>

<file path=xl/sharedStrings.xml><?xml version="1.0" encoding="utf-8"?>
<sst xmlns="http://schemas.openxmlformats.org/spreadsheetml/2006/main" count="1359" uniqueCount="454">
  <si>
    <t>－</t>
  </si>
  <si>
    <t>予選リーグ日程</t>
  </si>
  <si>
    <t>日</t>
  </si>
  <si>
    <t>パート</t>
  </si>
  <si>
    <t>Aパート</t>
  </si>
  <si>
    <t>Ｂパート</t>
  </si>
  <si>
    <t>Cパート</t>
  </si>
  <si>
    <t>Dパート</t>
  </si>
  <si>
    <t>Eパート</t>
  </si>
  <si>
    <t>Ｆパート</t>
  </si>
  <si>
    <t>Ｇパート</t>
  </si>
  <si>
    <t>試合時間</t>
  </si>
  <si>
    <t>主審</t>
  </si>
  <si>
    <t>月</t>
  </si>
  <si>
    <t>Ｊパート</t>
  </si>
  <si>
    <t>Ｋパート</t>
  </si>
  <si>
    <t>Ｌパート</t>
  </si>
  <si>
    <t>Ｍパート</t>
  </si>
  <si>
    <t>Ｎパート</t>
  </si>
  <si>
    <t>Ｏパート</t>
  </si>
  <si>
    <t>試合方法</t>
  </si>
  <si>
    <t>試合日程</t>
  </si>
  <si>
    <t>（相互審判）</t>
  </si>
  <si>
    <t>　</t>
  </si>
  <si>
    <t xml:space="preserve">      予選リーグ戦組分け</t>
  </si>
  <si>
    <t>(１)　１０：００－</t>
  </si>
  <si>
    <t>Ｈパート</t>
  </si>
  <si>
    <t>明野東小</t>
  </si>
  <si>
    <t>Pパート</t>
  </si>
  <si>
    <t>勝</t>
  </si>
  <si>
    <t>負</t>
  </si>
  <si>
    <t>分</t>
  </si>
  <si>
    <t>勝点</t>
  </si>
  <si>
    <t>得点</t>
  </si>
  <si>
    <t>失点</t>
  </si>
  <si>
    <t>得失点差</t>
  </si>
  <si>
    <t>順位</t>
  </si>
  <si>
    <t>-</t>
  </si>
  <si>
    <t>Bパート</t>
  </si>
  <si>
    <t>(１)　１０：００－</t>
  </si>
  <si>
    <t>Cパート</t>
  </si>
  <si>
    <t>Dパート</t>
  </si>
  <si>
    <t>Eパート</t>
  </si>
  <si>
    <t>Fパート</t>
  </si>
  <si>
    <t>Gパート</t>
  </si>
  <si>
    <t>Hパート</t>
  </si>
  <si>
    <t>Iパート</t>
  </si>
  <si>
    <t>Jパート</t>
  </si>
  <si>
    <t>Kパート</t>
  </si>
  <si>
    <t>Lパート</t>
  </si>
  <si>
    <t>Mパート</t>
  </si>
  <si>
    <t>Nパート</t>
  </si>
  <si>
    <t>Oパート</t>
  </si>
  <si>
    <t>－</t>
  </si>
  <si>
    <t>試合時間は４０分とし、予選リーグ戦においては延長はせず、勝ち点方式（勝３、分１、負０）とする。得失点差、同一対戦チームの勝者、抽選できめる。</t>
  </si>
  <si>
    <t>会場について</t>
  </si>
  <si>
    <t>予選リーグ　　　　　</t>
  </si>
  <si>
    <t>決勝トーナメント　　</t>
  </si>
  <si>
    <t>（相互審判）但し、第１試合及び準々決勝（本部審判）</t>
  </si>
  <si>
    <t xml:space="preserve">準決勝・決勝戦     </t>
  </si>
  <si>
    <t>（本部審判）</t>
  </si>
  <si>
    <t>Ａ</t>
  </si>
  <si>
    <t xml:space="preserve"> Ｂ</t>
  </si>
  <si>
    <t>Ｃ</t>
  </si>
  <si>
    <t>Ｄ</t>
  </si>
  <si>
    <t>Ｅ</t>
  </si>
  <si>
    <t xml:space="preserve"> Ｆ</t>
  </si>
  <si>
    <t xml:space="preserve"> Ｇ</t>
  </si>
  <si>
    <t xml:space="preserve"> Ｈ</t>
  </si>
  <si>
    <t>Ｉ</t>
  </si>
  <si>
    <t>Ｊ</t>
  </si>
  <si>
    <t>Ｋ</t>
  </si>
  <si>
    <t>Ｌ</t>
  </si>
  <si>
    <t>Ｍ</t>
  </si>
  <si>
    <t>Ｎ</t>
  </si>
  <si>
    <t>O</t>
  </si>
  <si>
    <t>◎開　会　式</t>
  </si>
  <si>
    <t>◎試合開始時間</t>
  </si>
  <si>
    <t>優勝：</t>
  </si>
  <si>
    <t>準優勝：</t>
  </si>
  <si>
    <t>フェアプレイ賞：</t>
  </si>
  <si>
    <t>Aパート</t>
  </si>
  <si>
    <t>勝点RANK</t>
  </si>
  <si>
    <t>得失点RANK</t>
  </si>
  <si>
    <t>得失点RANK</t>
  </si>
  <si>
    <t>敢闘賞：</t>
  </si>
  <si>
    <t>３位：</t>
  </si>
  <si>
    <t>グッドマナー賞：</t>
  </si>
  <si>
    <t>南大分北</t>
  </si>
  <si>
    <t>西の台小</t>
  </si>
  <si>
    <t>明野北小</t>
  </si>
  <si>
    <t>宗方小</t>
  </si>
  <si>
    <t xml:space="preserve"> 南大分南・北＝南大分スポーツパーク（南側･北側）</t>
  </si>
  <si>
    <t>1</t>
  </si>
  <si>
    <t>A1</t>
  </si>
  <si>
    <t>A2</t>
  </si>
  <si>
    <t>2</t>
  </si>
  <si>
    <t>3</t>
  </si>
  <si>
    <t>4</t>
  </si>
  <si>
    <t>B2</t>
  </si>
  <si>
    <t>B1</t>
  </si>
  <si>
    <t>サッカーラグビー場A-1</t>
  </si>
  <si>
    <t>サッカーラグビー場A-2</t>
  </si>
  <si>
    <t>サッカーラグビー場B-2</t>
  </si>
  <si>
    <t>Ｐ</t>
  </si>
  <si>
    <t>Ｐパート</t>
  </si>
  <si>
    <t>Ｂ1</t>
  </si>
  <si>
    <t>Ｂ2</t>
  </si>
  <si>
    <t>七瀬山　</t>
  </si>
  <si>
    <t>七瀬川</t>
  </si>
  <si>
    <t>西部Ａ</t>
  </si>
  <si>
    <t>南大分南</t>
  </si>
  <si>
    <t>田尻小</t>
  </si>
  <si>
    <t>西部Ｂ</t>
  </si>
  <si>
    <t>豊府小</t>
  </si>
  <si>
    <t>予選リーグは参加チームを１６パートに分け１回戦総当たりのリーグ戦を行い、各組みの１・２位をもって決勝トーナメント出場チームとする。</t>
  </si>
  <si>
    <t>寒　田</t>
  </si>
  <si>
    <t>東稙田</t>
  </si>
  <si>
    <t>田　尻</t>
  </si>
  <si>
    <t>宗　方</t>
  </si>
  <si>
    <t>豊　府</t>
  </si>
  <si>
    <t>春　日</t>
  </si>
  <si>
    <t>大　道</t>
  </si>
  <si>
    <t>滝尾下郡</t>
  </si>
  <si>
    <t>明野東</t>
  </si>
  <si>
    <t>明野西</t>
  </si>
  <si>
    <t>北郡坂ノ市</t>
  </si>
  <si>
    <t>緑ヶ丘</t>
  </si>
  <si>
    <t>判　田</t>
  </si>
  <si>
    <t>中津豊南</t>
  </si>
  <si>
    <t>大平山</t>
  </si>
  <si>
    <t>鶴　居</t>
  </si>
  <si>
    <t>西の台</t>
  </si>
  <si>
    <t>金池長浜</t>
  </si>
  <si>
    <t>東大分</t>
  </si>
  <si>
    <t>ＦＣ中津</t>
  </si>
  <si>
    <t>湯布院</t>
  </si>
  <si>
    <t>はやぶさ</t>
  </si>
  <si>
    <t>中島荷揚</t>
  </si>
  <si>
    <t>渡町台</t>
  </si>
  <si>
    <t>三光本耶馬溪</t>
  </si>
  <si>
    <t>佐伯リベロ</t>
  </si>
  <si>
    <t>咸宜日隈</t>
  </si>
  <si>
    <t>きつき</t>
  </si>
  <si>
    <t>豊後高田</t>
  </si>
  <si>
    <t>上堅田</t>
  </si>
  <si>
    <t>明治北</t>
  </si>
  <si>
    <t>ＦＣ大野</t>
  </si>
  <si>
    <t>下毛南</t>
  </si>
  <si>
    <t>由布川</t>
  </si>
  <si>
    <t>くにみ</t>
  </si>
  <si>
    <t>若 宮</t>
  </si>
  <si>
    <t>玖　珠</t>
  </si>
  <si>
    <t>敷　戸</t>
  </si>
  <si>
    <t>鶴　 崎</t>
  </si>
  <si>
    <t>城　南</t>
  </si>
  <si>
    <t>日　岡</t>
  </si>
  <si>
    <t>鶴　見</t>
  </si>
  <si>
    <t>鶴　岡</t>
  </si>
  <si>
    <t>森　岡</t>
  </si>
  <si>
    <t>三　花</t>
  </si>
  <si>
    <t>横　瀬</t>
  </si>
  <si>
    <t>八　幡</t>
  </si>
  <si>
    <t>武　蔵</t>
  </si>
  <si>
    <t>三　芳</t>
  </si>
  <si>
    <t>戸　次</t>
  </si>
  <si>
    <t>桃　園</t>
  </si>
  <si>
    <t>東　陽</t>
  </si>
  <si>
    <t>天　瀬</t>
  </si>
  <si>
    <t>庄　内</t>
  </si>
  <si>
    <t>千　怒</t>
  </si>
  <si>
    <t>稙　田</t>
  </si>
  <si>
    <t>弥　生</t>
  </si>
  <si>
    <t>吉　野</t>
  </si>
  <si>
    <t>賀　来</t>
  </si>
  <si>
    <t>彦　陽</t>
  </si>
  <si>
    <t>青　江</t>
  </si>
  <si>
    <t>挾　間</t>
  </si>
  <si>
    <t>明　治</t>
  </si>
  <si>
    <t>日　出</t>
  </si>
  <si>
    <t>三　保</t>
  </si>
  <si>
    <t>大　在</t>
  </si>
  <si>
    <t>別　保</t>
  </si>
  <si>
    <t>荏　隈</t>
  </si>
  <si>
    <t>Ｉパート</t>
  </si>
  <si>
    <t>由布市</t>
  </si>
  <si>
    <t>大分市</t>
  </si>
  <si>
    <t>大分市</t>
  </si>
  <si>
    <t>中津市</t>
  </si>
  <si>
    <t>中津市</t>
  </si>
  <si>
    <t>別府市</t>
  </si>
  <si>
    <t>日田市</t>
  </si>
  <si>
    <t>佐伯市</t>
  </si>
  <si>
    <t>国東市</t>
  </si>
  <si>
    <t>豊後高田市</t>
  </si>
  <si>
    <t>津久見市</t>
  </si>
  <si>
    <t>豊後大野市</t>
  </si>
  <si>
    <t>鴛　野</t>
  </si>
  <si>
    <t>竹田市</t>
  </si>
  <si>
    <t>中津沖代</t>
  </si>
  <si>
    <t>FC安岐</t>
  </si>
  <si>
    <t>三　佐</t>
  </si>
  <si>
    <t>　　　第３７回大分県スポーツ少年団サッカー交流大会</t>
  </si>
  <si>
    <t>8月17日・18日</t>
  </si>
  <si>
    <t>日岡</t>
  </si>
  <si>
    <t>大在東Ａ</t>
  </si>
  <si>
    <t>大在東Ｂ</t>
  </si>
  <si>
    <t>下郡小</t>
  </si>
  <si>
    <t>南大分SC</t>
  </si>
  <si>
    <t>竹田直入</t>
  </si>
  <si>
    <t>南大分SS</t>
  </si>
  <si>
    <t>住　吉</t>
  </si>
  <si>
    <t>津久見小</t>
  </si>
  <si>
    <t>杵築市</t>
  </si>
  <si>
    <t>くにさき</t>
  </si>
  <si>
    <t>明野北</t>
  </si>
  <si>
    <t>木　立</t>
  </si>
  <si>
    <t>速見郡</t>
  </si>
  <si>
    <t>◇８月１７日　午前９時００分</t>
  </si>
  <si>
    <t>◇南大分スポーツパーク　＝１０チームのみ</t>
  </si>
  <si>
    <t>◇予選１７・１８日　各会場１０時００分キックオフ　</t>
  </si>
  <si>
    <t>七瀬川=七瀬川自然公園グランド（山側・川側）</t>
  </si>
  <si>
    <t xml:space="preserve"> 西部ＡB＝西部スポーツ交流広場　Ａ（サッカー）B(野球)</t>
  </si>
  <si>
    <t xml:space="preserve"> 大在東ＡB＝大在東グランド</t>
  </si>
  <si>
    <t xml:space="preserve"> 日岡＝日岡グランド</t>
  </si>
  <si>
    <t>(２)　１１：００－</t>
  </si>
  <si>
    <t>8/19
（月）</t>
  </si>
  <si>
    <t>第３７回大分県スポーツ少年団サッカー交流大会決勝トーナメント</t>
  </si>
  <si>
    <t>8/20
（火）</t>
  </si>
  <si>
    <t>(３)　１２：３０－</t>
  </si>
  <si>
    <t>(４)　１３：３０－</t>
  </si>
  <si>
    <t>(５)　１４：３０－</t>
  </si>
  <si>
    <t>◇決勝トーナメント</t>
  </si>
  <si>
    <t>第３７回大分県スポーツ少年団（知事杯・大分合同新聞社旗争奪）</t>
  </si>
  <si>
    <t>　　　　</t>
  </si>
  <si>
    <t xml:space="preserve">　　　サッカー交流大会実施要項 </t>
  </si>
  <si>
    <t>趣　　　　旨</t>
  </si>
  <si>
    <t>　　　スポーツ少年団では育成事業の１つとして地域種目別交流方式の確立と団活動の</t>
  </si>
  <si>
    <t>　　　活性化を促進いたしております。　　この事業もその一環としてサッカーによる交流</t>
  </si>
  <si>
    <t>　　　大会を開催いたします。</t>
  </si>
  <si>
    <t>　　　この大会を通じて、県下のサッカースポーツ少年団が日頃習得した秀れたる精神</t>
  </si>
  <si>
    <t>　　　と技を遺憾なく発揮し、団員相互の交流の絆をより深く、友情と仲間意識、連帯と</t>
  </si>
  <si>
    <t>　　　協和を高めるためよりよき研修の場となることを期待して実施するものであります。</t>
  </si>
  <si>
    <t>大 会 の 名 称</t>
  </si>
  <si>
    <t>主　　　　　　催</t>
  </si>
  <si>
    <t>（公益財法）大分県体育協会大分県ｽﾎﾟｰﾂ少年団・大分合同新聞社</t>
  </si>
  <si>
    <t>大分県スポーツ少年団指導者協議会</t>
  </si>
  <si>
    <t>主　　　　　　管</t>
  </si>
  <si>
    <t>大分市スポーツ少年団</t>
  </si>
  <si>
    <t>後　　　　　　援</t>
  </si>
  <si>
    <t>大分県、大分県教育委員会、（一社）大分県サッカー協会</t>
  </si>
  <si>
    <t>大分市、大分市教育委員会、大分市サッカー協会</t>
  </si>
  <si>
    <t>協　　　　　　賛</t>
  </si>
  <si>
    <t>㈱モルテン、㈱アルペン・スポーツデポ大分店、丸果大分大同青果㈱、大塚製薬㈱</t>
  </si>
  <si>
    <t>期　　　　　　間</t>
  </si>
  <si>
    <t>平成２５年８月１７日（土）～２０日（火）　　４日間（雨天決行）</t>
  </si>
  <si>
    <t>会　　　　　　場</t>
  </si>
  <si>
    <t>大分スポーツ公園だいぎんサッカー・ラクビー場、大分市内各小学校　他</t>
  </si>
  <si>
    <t>参  加  資  格</t>
  </si>
  <si>
    <t>（イ）平成２５年度日本スポーツ少年団登録の団員、指導者であること。</t>
  </si>
  <si>
    <t>（ロ）</t>
  </si>
  <si>
    <t>小学生で編成されているチームであること、性別は問わない。</t>
  </si>
  <si>
    <t>（ハ）</t>
  </si>
  <si>
    <t>選手（団員）は、スポーツ傷害保険に加入し、保護者の承諾を得た者であること、</t>
  </si>
  <si>
    <t>指導者はスポーツ賠償保険に加入していること。</t>
  </si>
  <si>
    <t>（ニ）</t>
  </si>
  <si>
    <t>６年生の登録数が１６名以上で、常に１チームに６年生８名以上を登録できる団は、</t>
  </si>
  <si>
    <r>
      <t>２チームエントリーも可</t>
    </r>
    <r>
      <rPr>
        <sz val="11"/>
        <color indexed="8"/>
        <rFont val="ＭＳ Ｐゴシック"/>
        <family val="3"/>
      </rPr>
      <t>とするが、</t>
    </r>
    <r>
      <rPr>
        <sz val="11"/>
        <color indexed="10"/>
        <rFont val="ＭＳ Ｐゴシック"/>
        <family val="3"/>
      </rPr>
      <t>参加チーム数が、８０を大幅に超えた場合は、</t>
    </r>
  </si>
  <si>
    <r>
      <rPr>
        <sz val="11"/>
        <color indexed="10"/>
        <rFont val="ＭＳ Ｐゴシック"/>
        <family val="3"/>
      </rPr>
      <t>登録６年生数が多いチームを優先</t>
    </r>
    <r>
      <rPr>
        <sz val="11"/>
        <color indexed="8"/>
        <rFont val="ＭＳ Ｐゴシック"/>
        <family val="3"/>
      </rPr>
      <t>とし、</t>
    </r>
    <r>
      <rPr>
        <sz val="11"/>
        <color indexed="10"/>
        <rFont val="ＭＳ Ｐゴシック"/>
        <family val="3"/>
      </rPr>
      <t>同数の場合は抽選を</t>
    </r>
    <r>
      <rPr>
        <sz val="11"/>
        <color indexed="8"/>
        <rFont val="ＭＳ Ｐゴシック"/>
        <family val="3"/>
      </rPr>
      <t>行う。なお、大会中</t>
    </r>
  </si>
  <si>
    <t>の選手のチーム移動はできないので注意のこと。</t>
  </si>
  <si>
    <t>参  加  団  数</t>
  </si>
  <si>
    <t>８０団程度とする（５ないし６チームで１５もしくは１６パートにする）</t>
  </si>
  <si>
    <t>（チーム）</t>
  </si>
  <si>
    <t>８．の資格ある県内サッカースポーツ少年団</t>
  </si>
  <si>
    <t>チ ー ム 編 成</t>
  </si>
  <si>
    <t>団員（選手）２０名以内とする。</t>
  </si>
  <si>
    <t>登録団員の変更は、８月１４日（水）までに事務局へ連絡すること。</t>
  </si>
  <si>
    <t>交流競技日程</t>
  </si>
  <si>
    <t>別紙交流（競技）日程表による。</t>
  </si>
  <si>
    <t>交流競技方法</t>
  </si>
  <si>
    <t>（イ）</t>
  </si>
  <si>
    <r>
      <rPr>
        <sz val="11"/>
        <color indexed="10"/>
        <rFont val="ＭＳ Ｐゴシック"/>
        <family val="3"/>
      </rPr>
      <t>８人制</t>
    </r>
    <r>
      <rPr>
        <sz val="11"/>
        <rFont val="ＭＳ Ｐゴシック"/>
        <family val="3"/>
      </rPr>
      <t>とし、予選リーグ制を採り、これを通過したチームによる決勝トーナメント</t>
    </r>
  </si>
  <si>
    <t>方式。決勝トーナメント進出チームは各パート１・２位チームとする。</t>
  </si>
  <si>
    <r>
      <t>競技場の大きさは、</t>
    </r>
    <r>
      <rPr>
        <sz val="11"/>
        <color indexed="10"/>
        <rFont val="ＭＳ Ｐゴシック"/>
        <family val="3"/>
      </rPr>
      <t>縦６８ｍ横５０ｍ</t>
    </r>
    <r>
      <rPr>
        <sz val="11"/>
        <rFont val="ＭＳ Ｐゴシック"/>
        <family val="3"/>
      </rPr>
      <t>、センターサークル半径７ｍ、ゴールエリア４ｍ、</t>
    </r>
  </si>
  <si>
    <t>ぺナルテｲエリア１２ｍ、ぺナルテｲマーク８ｍ、ぺナルテｲアーク半径７ｍとし、</t>
  </si>
  <si>
    <t>ゴールポストは少年用を使用する。</t>
  </si>
  <si>
    <r>
      <t>予選リーグ戦は、試合時間</t>
    </r>
    <r>
      <rPr>
        <sz val="11"/>
        <color indexed="10"/>
        <rFont val="ＭＳ Ｐゴシック"/>
        <family val="3"/>
      </rPr>
      <t>40分（20分・10分ﾊｰﾌﾀｲﾑ・20分）</t>
    </r>
    <r>
      <rPr>
        <sz val="11"/>
        <rFont val="ＭＳ Ｐゴシック"/>
        <family val="3"/>
      </rPr>
      <t>、</t>
    </r>
    <r>
      <rPr>
        <sz val="11"/>
        <color indexed="10"/>
        <rFont val="ＭＳ Ｐゴシック"/>
        <family val="3"/>
      </rPr>
      <t>６チームの場合</t>
    </r>
  </si>
  <si>
    <r>
      <rPr>
        <sz val="11"/>
        <color indexed="10"/>
        <rFont val="ＭＳ Ｐゴシック"/>
        <family val="3"/>
      </rPr>
      <t>30分（15分・5分ﾊｰﾌﾀｲﾑ・15分）</t>
    </r>
    <r>
      <rPr>
        <sz val="11"/>
        <rFont val="ＭＳ Ｐゴシック"/>
        <family val="3"/>
      </rPr>
      <t>とする。</t>
    </r>
    <r>
      <rPr>
        <u val="single"/>
        <sz val="11"/>
        <rFont val="ＭＳ Ｐゴシック"/>
        <family val="3"/>
      </rPr>
      <t>決勝トーナメント３回戦までは、30分</t>
    </r>
    <r>
      <rPr>
        <sz val="11"/>
        <rFont val="ＭＳ Ｐゴシック"/>
        <family val="3"/>
      </rPr>
      <t>、</t>
    </r>
  </si>
  <si>
    <t>準決勝・決勝は40分とする。</t>
  </si>
  <si>
    <t>（ニ）</t>
  </si>
  <si>
    <t>予選リーグ戦は延長戦はなく勝点方式、決勝トーナメン戦は準々決勝戦</t>
  </si>
  <si>
    <t>までは延長戦はなくＰＫ戦、準決勝、決勝戦は延長１０分とし、なお勝敗</t>
  </si>
  <si>
    <t>の決しない時はＰＫ戦とする。</t>
  </si>
  <si>
    <t>（ホ）</t>
  </si>
  <si>
    <t>予選リーグ戦で勝点が同点の場合は得失点差で決勝トーナメント進出</t>
  </si>
  <si>
    <t>の順位を決する。　なお得失点差も同点の場合は同一の対戦チームの</t>
  </si>
  <si>
    <t>勝チーム、なお引き分けの場合は抽選で決める。</t>
  </si>
  <si>
    <t>（へ）</t>
  </si>
  <si>
    <t>試合球は４号球とし各チームの持ち寄りとする。</t>
  </si>
  <si>
    <t>（ト）</t>
  </si>
  <si>
    <t>交替は登録団員であれば自由とする。ただし、準決勝・決勝はメンバー票を</t>
  </si>
  <si>
    <t>提出し、交替用紙に記入することとする。</t>
  </si>
  <si>
    <t>（チ）</t>
  </si>
  <si>
    <t>大会期間中、累計２回の警告・退場を宣告された選手は次回戦に出場できない。</t>
  </si>
  <si>
    <t>（リ）</t>
  </si>
  <si>
    <t>天候により飲水タイムを取る、又雷による一時中断もある。</t>
  </si>
  <si>
    <t>（ヌ）</t>
  </si>
  <si>
    <t>ＰＫ時ＧＫとＦＰが交替する時、主審に交代を告げ互いの上着交換すればよい。</t>
  </si>
  <si>
    <t>競 技 ル ー ル</t>
  </si>
  <si>
    <t>８人制とし、平成２５年度日本サッカー協会競技規則による。</t>
  </si>
  <si>
    <t>（ただし、交代は主審の許可を得て、アウトオブプレー中に行う）</t>
  </si>
  <si>
    <t>審　　　　　　判</t>
  </si>
  <si>
    <t>予選リーグ戦、決勝トーナメント戦の２回戦までは相互審判とします</t>
  </si>
  <si>
    <t>ので必ず団で主審、副審（中学生以上）の帯同をお願いします。</t>
  </si>
  <si>
    <t>決勝トーナメント１・２回戦副審は、高校生を本部で準備します。</t>
  </si>
  <si>
    <t>準々決勝からは、主審は本部審判とし準決勝・決勝主審副審は本部とします。</t>
  </si>
  <si>
    <t>資格ワッペンを用意し、審判服は必ず着用して下さい。</t>
  </si>
  <si>
    <t>参  　加　 　料</t>
  </si>
  <si>
    <r>
      <t>１団（１チーム）</t>
    </r>
    <r>
      <rPr>
        <sz val="11"/>
        <color indexed="10"/>
        <rFont val="ＭＳ Ｐゴシック"/>
        <family val="3"/>
      </rPr>
      <t>金１０，０００円</t>
    </r>
  </si>
  <si>
    <t>表　　　　　　彰</t>
  </si>
  <si>
    <t>優勝チームに賞状、大分県スポーツ少年団本部長杯，大分県知事杯</t>
  </si>
  <si>
    <t>大分県スポーツ少年団指導者協議会会長杯，大分合同新聞社優勝旗</t>
  </si>
  <si>
    <t>※（いずれも持ち回り）及び金メダル(１６名以内）を授与し表彰する。</t>
  </si>
  <si>
    <t>準優勝、第3位（2チーム）に賞状賞品（トロフィー・盾）</t>
  </si>
  <si>
    <t>及び銀、銅メダル(１６名以内）を授与し表彰する。</t>
  </si>
  <si>
    <t>優秀チームにグッドマナー賞等、賞状、賞品を授与し表彰する。</t>
  </si>
  <si>
    <t>申　込　方　法</t>
  </si>
  <si>
    <t>別紙の申込書に必要事項を正確に記入のうえ（ロ）の申込先にメール送信し</t>
  </si>
  <si>
    <t>参加料を下記に必ずチーム名で振り込むこと。</t>
  </si>
  <si>
    <r>
      <t>申込先：メールアドレス　</t>
    </r>
    <r>
      <rPr>
        <b/>
        <sz val="12"/>
        <color indexed="10"/>
        <rFont val="ＭＳ Ｐゴシック"/>
        <family val="3"/>
      </rPr>
      <t>chijihai@gmail.com</t>
    </r>
  </si>
  <si>
    <t>問合せ先：</t>
  </si>
  <si>
    <t>福元　研治</t>
  </si>
  <si>
    <t>ＴＥＬ．０９０－９６０３－６２６７</t>
  </si>
  <si>
    <t>〒870-0163　大分市明野南２-２０-１</t>
  </si>
  <si>
    <t>大分県サッカー協会ジュニアのホームページより要項・申込みはダウンロードできます</t>
  </si>
  <si>
    <t>（ニ）参加料振込先　　　郵便局　　口座番号　　普通１７２９０　１４５９１４９１</t>
  </si>
  <si>
    <t>口座名義　　　竹内　　　進</t>
  </si>
  <si>
    <t>　振り込みは　○○○サッカースポーツ少年団　とチーム名で</t>
  </si>
  <si>
    <t>申込締め切り</t>
  </si>
  <si>
    <t>平成２５年７月１２日（金）必着</t>
  </si>
  <si>
    <t>組み合わせ抽選</t>
  </si>
  <si>
    <t>平成２５年７月１８日（木）主管団体役員立会のもとで厳正に抽選する。</t>
  </si>
  <si>
    <t>組み合わせ通知は、平成２５年７月２２日（月）までに参加各団に通知する。</t>
  </si>
  <si>
    <t>開会式</t>
  </si>
  <si>
    <t>開会式は、南大分スポーツパークで行う。（会場の１０チーム参加）</t>
  </si>
  <si>
    <t>（受付　８時半～　　開会式　９時）</t>
  </si>
  <si>
    <t>そ　　　の　　　他</t>
  </si>
  <si>
    <t>交通費、宿泊費などの費用は参加団の負担とする。</t>
  </si>
  <si>
    <t>ユニホームは正・副を用意し、背番号は団員本人と一致すること。</t>
  </si>
  <si>
    <t>出場団員は保護者の出場承諾を必ず受けること。</t>
  </si>
  <si>
    <t>申込書には楷書で丁寧に記入のこと。</t>
  </si>
  <si>
    <t>救急箱は必ず持参すること。</t>
  </si>
  <si>
    <t>（ヘ）</t>
  </si>
  <si>
    <t>会場の清掃美化には各団責任をもって、ゴミは持ち帰りにご協力ください。</t>
  </si>
  <si>
    <t>ベンチ入り指導者は、参加申込み書に記入した中から３名までする。</t>
  </si>
  <si>
    <t>「個人情報保護法案」の趣旨に沿って、個人情報を取り扱います。</t>
  </si>
  <si>
    <t>①個人情報を大会本部に提出し、表記の大会に出場することに同意する。</t>
  </si>
  <si>
    <t>②提出した情報を大会本部は、連絡・選手チェックに利用することに同意する。</t>
  </si>
  <si>
    <t>③名簿が提出された時点で、選手及び保護者が同意されたものとして取り扱わ</t>
  </si>
  <si>
    <t>　 せてもらいます。</t>
  </si>
  <si>
    <t>以上の他は大会本部の指示に従うこと。</t>
  </si>
  <si>
    <t>大在東グランド使用心得</t>
  </si>
  <si>
    <r>
      <t>１．駐車場内停車中は</t>
    </r>
    <r>
      <rPr>
        <sz val="12"/>
        <color indexed="10"/>
        <rFont val="ＭＳ Ｐゴシック"/>
        <family val="3"/>
      </rPr>
      <t>エンジンストップ</t>
    </r>
    <r>
      <rPr>
        <sz val="12"/>
        <color indexed="8"/>
        <rFont val="ＭＳ Ｐゴシック"/>
        <family val="3"/>
      </rPr>
      <t>の事</t>
    </r>
  </si>
  <si>
    <t>２．駐車場内、周辺道路での自動車速度超過をしない事（30km/h以内）</t>
  </si>
  <si>
    <t>　　（周辺は住宅地ですので、子供の飛び出しなど危険な状況が想定されます）</t>
  </si>
  <si>
    <r>
      <t>３．</t>
    </r>
    <r>
      <rPr>
        <sz val="12"/>
        <color indexed="10"/>
        <rFont val="ＭＳ Ｐゴシック"/>
        <family val="3"/>
      </rPr>
      <t>路上駐車は厳禁</t>
    </r>
    <r>
      <rPr>
        <sz val="12"/>
        <color indexed="8"/>
        <rFont val="ＭＳ Ｐゴシック"/>
        <family val="3"/>
      </rPr>
      <t>です。</t>
    </r>
  </si>
  <si>
    <t xml:space="preserve">   （近隣住民より苦情が発生した場合は、大会が中止になる可能性もあります）</t>
  </si>
  <si>
    <r>
      <t>４．施設内（グランド・駐車場）は全て</t>
    </r>
    <r>
      <rPr>
        <sz val="12"/>
        <color indexed="10"/>
        <rFont val="ＭＳ Ｐゴシック"/>
        <family val="3"/>
      </rPr>
      <t>禁煙</t>
    </r>
    <r>
      <rPr>
        <sz val="12"/>
        <color indexed="8"/>
        <rFont val="ＭＳ Ｐゴシック"/>
        <family val="3"/>
      </rPr>
      <t>です。所定の場所で喫煙をお願いします。</t>
    </r>
  </si>
  <si>
    <r>
      <t>　　（喫煙は</t>
    </r>
    <r>
      <rPr>
        <sz val="12"/>
        <color indexed="10"/>
        <rFont val="ＭＳ Ｐゴシック"/>
        <family val="3"/>
      </rPr>
      <t>駐車場出入り口に灰皿を準備</t>
    </r>
    <r>
      <rPr>
        <sz val="12"/>
        <color indexed="8"/>
        <rFont val="ＭＳ Ｐゴシック"/>
        <family val="3"/>
      </rPr>
      <t>しますので、お願致します）</t>
    </r>
  </si>
  <si>
    <t>５．ゴミのポイ捨て禁止。ゴミは必ず持ち帰るようにお願いします。</t>
  </si>
  <si>
    <t>６．駐車場内でネットフェンスに向かってボールを蹴らない事。</t>
  </si>
  <si>
    <t xml:space="preserve">    (ネット破損防止のため、登ったり、ボールを蹴ったりしないようにしてください)</t>
  </si>
  <si>
    <t xml:space="preserve">    (駐車所は奥から詰めて駐車をお願いします）</t>
  </si>
  <si>
    <t>代表責任者・指導者は、チーム関係者（選手・応援者）に
必ず徹底をしてください。</t>
  </si>
  <si>
    <t>第３７回大分県スポーツ少年団サッカー交流大会　会場図</t>
  </si>
  <si>
    <t>①芝生・応援席</t>
  </si>
  <si>
    <t>芝生・応援席</t>
  </si>
  <si>
    <t>50m</t>
  </si>
  <si>
    <t>○</t>
  </si>
  <si>
    <t>センターサークル半径７ｍ、ゴールエリア４ｍ、
ぺナルテｲエリア１２ｍ、ぺナルテｲマーク８ｍ、ぺナルテｲアーク半径７ｍ</t>
  </si>
  <si>
    <t>ベンチ</t>
  </si>
  <si>
    <t>68m</t>
  </si>
  <si>
    <t>ベンチ</t>
  </si>
  <si>
    <t>5m</t>
  </si>
  <si>
    <t>↑</t>
  </si>
  <si>
    <t>本部ﾃﾝﾄ</t>
  </si>
  <si>
    <t>①応援席(スタンド）</t>
  </si>
  <si>
    <t>④管理棟（来賓・役員）</t>
  </si>
  <si>
    <t>②応援出入り口</t>
  </si>
  <si>
    <t>⑥車進入禁止</t>
  </si>
  <si>
    <t>③出入口締切</t>
  </si>
  <si>
    <t>（役員のみ）</t>
  </si>
  <si>
    <t>⑥Ｂ駐車場</t>
  </si>
  <si>
    <t>テント設営可</t>
  </si>
  <si>
    <t>倉庫</t>
  </si>
  <si>
    <t>WC</t>
  </si>
  <si>
    <t>②</t>
  </si>
  <si>
    <t>出</t>
  </si>
  <si>
    <t>←</t>
  </si>
  <si>
    <t>応</t>
  </si>
  <si>
    <t>入</t>
  </si>
  <si>
    <t>↓</t>
  </si>
  <si>
    <t>援</t>
  </si>
  <si>
    <t>口</t>
  </si>
  <si>
    <t>③出入口締切</t>
  </si>
  <si>
    <t>本部ﾃﾝﾄ</t>
  </si>
  <si>
    <t>→</t>
  </si>
  <si>
    <t>50m</t>
  </si>
  <si>
    <t>5m</t>
  </si>
  <si>
    <t>○</t>
  </si>
  <si>
    <t>ベンチ</t>
  </si>
  <si>
    <t>センターサークル半径７ｍ、ゴールエリア４ｍ、
ぺナルテｲエリア１２ｍ、ぺナルテｲマーク８ｍ、ぺナルテｲアーク半径７ｍ</t>
  </si>
  <si>
    <t>68m</t>
  </si>
  <si>
    <t>※チーム用テントの搬入は、②応援出入り口より行うこと。</t>
  </si>
  <si>
    <t>※喫煙は、本部テント裏の吸い殻入れ付近のみとする。</t>
  </si>
  <si>
    <t>※チーム用横断幕は、ネットへの取り付け不可。</t>
  </si>
  <si>
    <t>Ａ管理棟裏を含む。</t>
  </si>
  <si>
    <t>　　・・別紙　組み合わせ日程表による。</t>
  </si>
  <si>
    <t>　　・・別紙　トーナメント表による。</t>
  </si>
  <si>
    <t>大分県スポーツ公園　サッカーラグビー場</t>
  </si>
  <si>
    <t>第３７回大分県スポーツ少年団サッカー交流大会</t>
  </si>
  <si>
    <r>
      <rPr>
        <b/>
        <sz val="16"/>
        <color indexed="10"/>
        <rFont val="ＭＳ Ｐゴシック"/>
        <family val="3"/>
      </rPr>
      <t>注意</t>
    </r>
    <r>
      <rPr>
        <sz val="16"/>
        <color indexed="10"/>
        <rFont val="ＭＳ Ｐゴシック"/>
        <family val="3"/>
      </rPr>
      <t>）予選各パート１位、２位は、決勝トーナメント会場（大分県スポーツ公園　だいぎんサッカーラグビー場）の設営を１６時頃から順次行い（設営図参照）、設営完了後、Aコートの管理棟で抽選会を行います。抽選時は、指導者１名、選手１名のみの入室とさせていただきます。</t>
    </r>
  </si>
  <si>
    <r>
      <rPr>
        <b/>
        <sz val="16"/>
        <color indexed="10"/>
        <rFont val="ＭＳ Ｐゴシック"/>
        <family val="3"/>
      </rPr>
      <t>注意）</t>
    </r>
    <r>
      <rPr>
        <sz val="16"/>
        <color indexed="10"/>
        <rFont val="ＭＳ Ｐゴシック"/>
        <family val="3"/>
      </rPr>
      <t>予選各パート１位、２位は、決勝トーナメント会場（大分県スポーツ公園　だいぎんサッカーラグビー場）の設営を１６時頃から順次行い（設営図参照）、設営完了後、Aコートの管理棟で抽選会を行います。抽選時は、指導者１名、選手１名のみの入室とさせていただきます。</t>
    </r>
  </si>
  <si>
    <r>
      <t>７．各チームの</t>
    </r>
    <r>
      <rPr>
        <sz val="12"/>
        <color indexed="10"/>
        <rFont val="ＭＳ Ｐゴシック"/>
        <family val="3"/>
      </rPr>
      <t>車輌制限を７台</t>
    </r>
    <r>
      <rPr>
        <sz val="12"/>
        <color indexed="8"/>
        <rFont val="ＭＳ Ｐゴシック"/>
        <family val="3"/>
      </rPr>
      <t>とします。</t>
    </r>
  </si>
  <si>
    <r>
      <t>注意）大分市の</t>
    </r>
    <r>
      <rPr>
        <b/>
        <sz val="16"/>
        <color indexed="10"/>
        <rFont val="ＭＳ Ｐゴシック"/>
        <family val="3"/>
      </rPr>
      <t>朱書き</t>
    </r>
    <r>
      <rPr>
        <sz val="16"/>
        <color indexed="8"/>
        <rFont val="ＭＳ Ｐゴシック"/>
        <family val="3"/>
      </rPr>
      <t>の</t>
    </r>
    <r>
      <rPr>
        <sz val="16"/>
        <rFont val="ＭＳ Ｐゴシック"/>
        <family val="3"/>
      </rPr>
      <t>チームが会場担当です。後日、会場担当チームへの依頼/連絡事項を送付しますので、よろしくお願いします。</t>
    </r>
  </si>
  <si>
    <t>南大分ＳＳ</t>
  </si>
  <si>
    <t>荏　隈</t>
  </si>
  <si>
    <t>中津沖代</t>
  </si>
  <si>
    <t>明野東</t>
  </si>
  <si>
    <t>鶴岡S</t>
  </si>
  <si>
    <t>明野西</t>
  </si>
  <si>
    <t>中島荷揚</t>
  </si>
  <si>
    <t>FC中津</t>
  </si>
  <si>
    <t>FC大野</t>
  </si>
  <si>
    <t>竹田直入</t>
  </si>
  <si>
    <t>挾　間</t>
  </si>
  <si>
    <t>別　保</t>
  </si>
  <si>
    <t>鶴　居</t>
  </si>
  <si>
    <t>金池長浜</t>
  </si>
  <si>
    <t>三　佐</t>
  </si>
  <si>
    <t>サッカーラグビー場A-2</t>
  </si>
  <si>
    <t>サッカーラグビー場B-1</t>
  </si>
  <si>
    <t>P</t>
  </si>
  <si>
    <t>K</t>
  </si>
  <si>
    <t>サッカーラグビー場A-1</t>
  </si>
  <si>
    <t>荏　隈</t>
  </si>
  <si>
    <t>竹田直入</t>
  </si>
  <si>
    <t>吉野</t>
  </si>
  <si>
    <t>南大分ＳＳ</t>
  </si>
  <si>
    <t>明治北</t>
  </si>
  <si>
    <t>荏隈</t>
  </si>
  <si>
    <t>FC中津</t>
  </si>
  <si>
    <t>田　尻</t>
  </si>
  <si>
    <t>田尻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</si>
</sst>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3">
    <font>
      <sz val="11"/>
      <name val="ＭＳ Ｐゴシック"/>
      <family val="3"/>
    </font>
    <font>
      <sz val="11"/>
      <color indexed="8"/>
      <name val="ＭＳ Ｐゴシック"/>
      <family val="3"/>
    </font>
    <font>
      <sz val="6"/>
      <name val="ＭＳ Ｐゴシック"/>
      <family val="3"/>
    </font>
    <font>
      <sz val="12"/>
      <name val="ＭＳ Ｐゴシック"/>
      <family val="3"/>
    </font>
    <font>
      <b/>
      <sz val="16"/>
      <name val="ＭＳ Ｐゴシック"/>
      <family val="3"/>
    </font>
    <font>
      <sz val="36"/>
      <name val="ＭＳ Ｐゴシック"/>
      <family val="3"/>
    </font>
    <font>
      <b/>
      <sz val="14"/>
      <name val="ＭＳ Ｐゴシック"/>
      <family val="3"/>
    </font>
    <font>
      <sz val="18"/>
      <name val="ＭＳ Ｐゴシック"/>
      <family val="3"/>
    </font>
    <font>
      <sz val="24"/>
      <name val="ＭＳ Ｐゴシック"/>
      <family val="3"/>
    </font>
    <font>
      <sz val="22"/>
      <name val="ＭＳ Ｐゴシック"/>
      <family val="3"/>
    </font>
    <font>
      <sz val="16"/>
      <name val="ＭＳ Ｐゴシック"/>
      <family val="3"/>
    </font>
    <font>
      <sz val="26"/>
      <name val="ＭＳ Ｐゴシック"/>
      <family val="3"/>
    </font>
    <font>
      <sz val="14"/>
      <name val="ＭＳ Ｐゴシック"/>
      <family val="3"/>
    </font>
    <font>
      <b/>
      <u val="single"/>
      <sz val="16"/>
      <name val="ＭＳ Ｐゴシック"/>
      <family val="3"/>
    </font>
    <font>
      <u val="single"/>
      <sz val="16"/>
      <name val="ＭＳ Ｐゴシック"/>
      <family val="3"/>
    </font>
    <font>
      <u val="single"/>
      <sz val="8.25"/>
      <color indexed="12"/>
      <name val="ＭＳ Ｐゴシック"/>
      <family val="3"/>
    </font>
    <font>
      <b/>
      <sz val="12"/>
      <color indexed="10"/>
      <name val="ＭＳ Ｐゴシック"/>
      <family val="3"/>
    </font>
    <font>
      <sz val="11"/>
      <color indexed="10"/>
      <name val="ＭＳ Ｐゴシック"/>
      <family val="3"/>
    </font>
    <font>
      <b/>
      <sz val="11"/>
      <name val="ＭＳ Ｐゴシック"/>
      <family val="3"/>
    </font>
    <font>
      <sz val="10"/>
      <name val="ＭＳ Ｐゴシック"/>
      <family val="3"/>
    </font>
    <font>
      <sz val="9"/>
      <name val="ＭＳ Ｐゴシック"/>
      <family val="3"/>
    </font>
    <font>
      <sz val="8"/>
      <name val="ＭＳ Ｐゴシック"/>
      <family val="3"/>
    </font>
    <font>
      <sz val="9"/>
      <color indexed="10"/>
      <name val="ＭＳ Ｐゴシック"/>
      <family val="3"/>
    </font>
    <font>
      <b/>
      <sz val="12"/>
      <name val="ＭＳ Ｐゴシック"/>
      <family val="3"/>
    </font>
    <font>
      <u val="single"/>
      <sz val="11"/>
      <name val="ＭＳ Ｐゴシック"/>
      <family val="3"/>
    </font>
    <font>
      <sz val="16"/>
      <color indexed="8"/>
      <name val="ＭＳ Ｐゴシック"/>
      <family val="3"/>
    </font>
    <font>
      <b/>
      <sz val="14"/>
      <color indexed="8"/>
      <name val="ＭＳ Ｐゴシック"/>
      <family val="3"/>
    </font>
    <font>
      <sz val="14"/>
      <color indexed="10"/>
      <name val="ＭＳ Ｐゴシック"/>
      <family val="3"/>
    </font>
    <font>
      <b/>
      <sz val="11"/>
      <color indexed="10"/>
      <name val="ＭＳ Ｐゴシック"/>
      <family val="3"/>
    </font>
    <font>
      <b/>
      <sz val="20"/>
      <color indexed="8"/>
      <name val="ＭＳ Ｐゴシック"/>
      <family val="3"/>
    </font>
    <font>
      <sz val="12"/>
      <color indexed="8"/>
      <name val="ＭＳ Ｐゴシック"/>
      <family val="3"/>
    </font>
    <font>
      <sz val="12"/>
      <color indexed="10"/>
      <name val="ＭＳ Ｐゴシック"/>
      <family val="3"/>
    </font>
    <font>
      <b/>
      <sz val="12"/>
      <color indexed="8"/>
      <name val="ＭＳ Ｐゴシック"/>
      <family val="3"/>
    </font>
    <font>
      <u val="single"/>
      <sz val="11"/>
      <color indexed="12"/>
      <name val="ＭＳ Ｐゴシック"/>
      <family val="3"/>
    </font>
    <font>
      <sz val="20"/>
      <name val="ＭＳ Ｐゴシック"/>
      <family val="3"/>
    </font>
    <font>
      <b/>
      <sz val="16"/>
      <color indexed="10"/>
      <name val="ＭＳ Ｐゴシック"/>
      <family val="3"/>
    </font>
    <font>
      <sz val="16"/>
      <color indexed="12"/>
      <name val="ＭＳ Ｐゴシック"/>
      <family val="3"/>
    </font>
    <font>
      <sz val="20"/>
      <color indexed="10"/>
      <name val="ＭＳ Ｐゴシック"/>
      <family val="3"/>
    </font>
    <font>
      <sz val="9"/>
      <color indexed="8"/>
      <name val="ＭＳ Ｐゴシック"/>
      <family val="3"/>
    </font>
    <font>
      <b/>
      <sz val="18"/>
      <name val="ＭＳ Ｐゴシック"/>
      <family val="3"/>
    </font>
    <font>
      <sz val="12"/>
      <color indexed="9"/>
      <name val="ＭＳ Ｐゴシック"/>
      <family val="3"/>
    </font>
    <font>
      <sz val="12"/>
      <color indexed="60"/>
      <name val="ＭＳ Ｐゴシック"/>
      <family val="3"/>
    </font>
    <font>
      <sz val="16"/>
      <color indexed="10"/>
      <name val="ＭＳ Ｐゴシック"/>
      <family val="3"/>
    </font>
    <font>
      <u val="single"/>
      <sz val="11"/>
      <color indexed="10"/>
      <name val="ＭＳ Ｐゴシック"/>
      <family val="3"/>
    </font>
    <font>
      <sz val="26"/>
      <color indexed="10"/>
      <name val="ＭＳ Ｐゴシック"/>
      <family val="3"/>
    </font>
    <font>
      <sz val="10"/>
      <color indexed="10"/>
      <name val="ＭＳ Ｐゴシック"/>
      <family val="3"/>
    </font>
    <font>
      <sz val="10"/>
      <color indexed="8"/>
      <name val="ＭＳ Ｐゴシック"/>
      <family val="3"/>
    </font>
    <font>
      <b/>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indexed="13"/>
        <bgColor indexed="64"/>
      </patternFill>
    </fill>
    <fill>
      <patternFill patternType="solid">
        <fgColor indexed="45"/>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49"/>
      </top>
      <bottom style="double">
        <color indexed="49"/>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medium"/>
      <right style="medium"/>
      <top style="medium"/>
      <bottom style="thin"/>
    </border>
    <border>
      <left style="medium"/>
      <right style="medium"/>
      <top style="thin"/>
      <bottom style="thin"/>
    </border>
    <border>
      <left style="double"/>
      <right style="medium"/>
      <top style="thin"/>
      <bottom style="thin"/>
    </border>
    <border>
      <left style="medium"/>
      <right/>
      <top/>
      <bottom/>
    </border>
    <border>
      <left/>
      <right/>
      <top style="thin"/>
      <bottom style="thin"/>
    </border>
    <border>
      <left style="medium"/>
      <right/>
      <top style="thin"/>
      <bottom/>
    </border>
    <border>
      <left style="medium"/>
      <right/>
      <top style="thin"/>
      <bottom style="thin"/>
    </border>
    <border>
      <left style="medium"/>
      <right/>
      <top/>
      <bottom style="medium"/>
    </border>
    <border>
      <left style="medium"/>
      <right/>
      <top style="medium"/>
      <bottom/>
    </border>
    <border>
      <left/>
      <right/>
      <top style="medium"/>
      <bottom style="thin"/>
    </border>
    <border>
      <left style="double"/>
      <right style="medium"/>
      <top style="medium"/>
      <bottom style="thin"/>
    </border>
    <border>
      <left style="medium"/>
      <right/>
      <top style="medium"/>
      <bottom style="thin"/>
    </border>
    <border>
      <left/>
      <right style="thin"/>
      <top style="medium"/>
      <bottom style="thin"/>
    </border>
    <border>
      <left/>
      <right style="double"/>
      <top style="thin"/>
      <bottom style="thin"/>
    </border>
    <border>
      <left/>
      <right style="double"/>
      <top style="thin"/>
      <bottom/>
    </border>
    <border>
      <left/>
      <right style="medium"/>
      <top style="thin"/>
      <bottom/>
    </border>
    <border>
      <left/>
      <right style="medium"/>
      <top/>
      <bottom/>
    </border>
    <border>
      <left/>
      <right style="medium"/>
      <top style="thin"/>
      <bottom style="thin"/>
    </border>
    <border>
      <left/>
      <right style="double"/>
      <top/>
      <bottom/>
    </border>
    <border>
      <left style="medium"/>
      <right/>
      <top/>
      <bottom style="thin"/>
    </border>
    <border>
      <left/>
      <right style="double"/>
      <top/>
      <bottom style="thin"/>
    </border>
    <border>
      <left/>
      <right style="medium"/>
      <top/>
      <bottom style="thin"/>
    </border>
    <border>
      <left/>
      <right style="thin"/>
      <top/>
      <bottom/>
    </border>
    <border>
      <left style="thin"/>
      <right/>
      <top/>
      <bottom style="medium"/>
    </border>
    <border>
      <left style="thin"/>
      <right/>
      <top/>
      <bottom/>
    </border>
    <border>
      <left style="thin"/>
      <right style="thin"/>
      <top style="medium"/>
      <bottom style="dotted"/>
    </border>
    <border>
      <left style="thin"/>
      <right style="thin"/>
      <top style="dotted"/>
      <bottom style="medium"/>
    </border>
    <border>
      <left style="medium"/>
      <right style="medium"/>
      <top style="medium"/>
      <bottom/>
    </border>
    <border>
      <left style="medium"/>
      <right style="thin"/>
      <top style="medium"/>
      <bottom/>
    </border>
    <border>
      <left style="thin"/>
      <right style="thin"/>
      <top style="medium"/>
      <bottom/>
    </border>
    <border>
      <left style="thin"/>
      <right style="thin"/>
      <top style="medium"/>
      <bottom style="medium"/>
    </border>
    <border>
      <left style="thin"/>
      <right/>
      <top style="medium"/>
      <bottom/>
    </border>
    <border>
      <left style="thin"/>
      <right style="medium"/>
      <top style="medium"/>
      <bottom/>
    </border>
    <border>
      <left style="medium"/>
      <right style="medium"/>
      <top/>
      <bottom/>
    </border>
    <border>
      <left style="thin"/>
      <right/>
      <top style="medium"/>
      <bottom style="medium"/>
    </border>
    <border>
      <left style="thin"/>
      <right style="medium"/>
      <top style="medium"/>
      <bottom style="medium"/>
    </border>
    <border>
      <left style="thin"/>
      <right/>
      <top style="medium"/>
      <bottom style="dotted"/>
    </border>
    <border>
      <left style="thin"/>
      <right style="medium"/>
      <top style="medium"/>
      <bottom style="dotted"/>
    </border>
    <border>
      <left style="medium"/>
      <right style="medium"/>
      <top/>
      <bottom style="medium"/>
    </border>
    <border>
      <left style="thin"/>
      <right style="thin"/>
      <top/>
      <bottom style="medium"/>
    </border>
    <border>
      <left style="thin"/>
      <right style="medium"/>
      <top/>
      <bottom style="medium"/>
    </border>
    <border>
      <left/>
      <right/>
      <top style="medium"/>
      <bottom style="dotted"/>
    </border>
    <border>
      <left/>
      <right/>
      <top/>
      <bottom style="medium"/>
    </border>
    <border>
      <left/>
      <right style="thin"/>
      <top/>
      <bottom style="medium"/>
    </border>
    <border>
      <left style="medium"/>
      <right style="medium"/>
      <top style="thin"/>
      <bottom style="medium"/>
    </border>
    <border>
      <left/>
      <right/>
      <top style="thin"/>
      <bottom/>
    </border>
    <border>
      <left/>
      <right style="thin"/>
      <top style="thin"/>
      <bottom/>
    </border>
    <border>
      <left style="double"/>
      <right style="medium"/>
      <top style="thin"/>
      <bottom/>
    </border>
    <border>
      <left style="medium"/>
      <right/>
      <top style="thin"/>
      <bottom style="medium"/>
    </border>
    <border>
      <left/>
      <right style="double"/>
      <top style="thin"/>
      <bottom style="medium"/>
    </border>
    <border>
      <left/>
      <right style="medium"/>
      <top style="thin"/>
      <bottom style="medium"/>
    </border>
    <border>
      <left/>
      <right/>
      <top style="thin"/>
      <bottom style="medium"/>
    </border>
    <border>
      <left/>
      <right style="thin"/>
      <top style="thin"/>
      <bottom style="medium"/>
    </border>
    <border>
      <left style="double"/>
      <right style="medium"/>
      <top style="thin"/>
      <bottom style="medium"/>
    </border>
    <border>
      <left/>
      <right style="double"/>
      <top/>
      <bottom style="medium"/>
    </border>
    <border>
      <left/>
      <right style="medium"/>
      <top/>
      <bottom style="medium"/>
    </border>
    <border>
      <left style="medium"/>
      <right/>
      <top style="medium"/>
      <bottom style="medium"/>
    </border>
    <border>
      <left/>
      <right/>
      <top style="medium"/>
      <bottom style="medium"/>
    </border>
    <border>
      <left style="medium"/>
      <right style="medium"/>
      <top style="medium"/>
      <bottom style="medium"/>
    </border>
    <border>
      <left/>
      <right/>
      <top style="medium"/>
      <bottom/>
    </border>
    <border>
      <left/>
      <right style="medium"/>
      <top style="medium"/>
      <bottom/>
    </border>
    <border>
      <left/>
      <right style="medium"/>
      <top style="medium"/>
      <bottom style="medium"/>
    </border>
    <border>
      <left/>
      <right/>
      <top style="thick"/>
      <bottom/>
    </border>
    <border>
      <left/>
      <right/>
      <top/>
      <bottom style="thick"/>
    </border>
    <border>
      <left style="thin"/>
      <right/>
      <top/>
      <bottom style="dotted"/>
    </border>
    <border>
      <left style="medium"/>
      <right style="thin"/>
      <top style="medium"/>
      <bottom style="dotted"/>
    </border>
    <border>
      <left style="medium"/>
      <right/>
      <top/>
      <bottom style="dotted"/>
    </border>
    <border>
      <left style="medium"/>
      <right/>
      <top style="medium"/>
      <bottom style="dotted"/>
    </border>
    <border>
      <left style="medium"/>
      <right style="thin"/>
      <top/>
      <bottom style="medium"/>
    </border>
    <border>
      <left/>
      <right/>
      <top/>
      <bottom style="mediumDashed"/>
    </border>
    <border>
      <left style="thick">
        <color indexed="10"/>
      </left>
      <right/>
      <top/>
      <bottom/>
    </border>
    <border>
      <left/>
      <right style="thick">
        <color indexed="10"/>
      </right>
      <top/>
      <bottom/>
    </border>
    <border>
      <left style="thick">
        <color indexed="10"/>
      </left>
      <right/>
      <top/>
      <bottom style="thin"/>
    </border>
    <border>
      <left/>
      <right style="thick">
        <color indexed="10"/>
      </right>
      <top/>
      <bottom style="thick">
        <color indexed="10"/>
      </bottom>
    </border>
    <border>
      <left style="thick">
        <color indexed="10"/>
      </left>
      <right/>
      <top/>
      <bottom style="thick">
        <color indexed="10"/>
      </bottom>
    </border>
    <border>
      <left/>
      <right style="thin">
        <color indexed="8"/>
      </right>
      <top/>
      <bottom/>
    </border>
    <border>
      <left/>
      <right/>
      <top/>
      <bottom style="thick">
        <color indexed="10"/>
      </bottom>
    </border>
    <border>
      <left/>
      <right/>
      <top style="thin"/>
      <bottom style="thick">
        <color indexed="10"/>
      </bottom>
    </border>
    <border>
      <left/>
      <right style="thick">
        <color indexed="10"/>
      </right>
      <top style="thin"/>
      <bottom style="thick">
        <color indexed="10"/>
      </bottom>
    </border>
    <border>
      <left style="thick">
        <color indexed="10"/>
      </left>
      <right/>
      <top style="thin"/>
      <bottom/>
    </border>
    <border>
      <left/>
      <right style="thick">
        <color indexed="10"/>
      </right>
      <top/>
      <bottom style="thin"/>
    </border>
    <border>
      <left style="thick">
        <color indexed="10"/>
      </left>
      <right/>
      <top style="thin"/>
      <bottom style="thick">
        <color indexed="10"/>
      </bottom>
    </border>
    <border>
      <left/>
      <right style="thick">
        <color indexed="10"/>
      </right>
      <top style="thin"/>
      <bottom style="thin"/>
    </border>
    <border>
      <left/>
      <right style="thick">
        <color indexed="10"/>
      </right>
      <top style="thin"/>
      <bottom/>
    </border>
    <border>
      <left style="thick">
        <color indexed="10"/>
      </left>
      <right/>
      <top style="thick">
        <color indexed="10"/>
      </top>
      <bottom/>
    </border>
    <border>
      <left/>
      <right/>
      <top style="thick">
        <color indexed="10"/>
      </top>
      <bottom/>
    </border>
    <border>
      <left style="thick">
        <color rgb="FFFF0000"/>
      </left>
      <right/>
      <top/>
      <bottom style="thin"/>
    </border>
    <border>
      <left style="thick">
        <color rgb="FFFF0000"/>
      </left>
      <right/>
      <top style="thin"/>
      <bottom/>
    </border>
    <border>
      <left style="thick">
        <color rgb="FFFF0000"/>
      </left>
      <right/>
      <top style="thin"/>
      <bottom style="thick">
        <color rgb="FFFF0000"/>
      </bottom>
    </border>
    <border>
      <left/>
      <right/>
      <top/>
      <bottom style="thick">
        <color rgb="FFFF0000"/>
      </bottom>
    </border>
    <border>
      <left/>
      <right style="thick">
        <color rgb="FFFF0000"/>
      </right>
      <top/>
      <bottom style="thick">
        <color rgb="FFFF0000"/>
      </bottom>
    </border>
    <border>
      <left style="thin"/>
      <right/>
      <top style="thin"/>
      <bottom style="thin"/>
    </border>
    <border>
      <left style="medium"/>
      <right style="medium"/>
      <top/>
      <bottom style="thin"/>
    </border>
    <border>
      <left/>
      <right style="medium"/>
      <top style="medium"/>
      <bottom style="thin"/>
    </border>
    <border>
      <left style="thin"/>
      <right style="thin"/>
      <top style="thin"/>
      <bottom/>
    </border>
    <border>
      <left style="thin"/>
      <right style="thin"/>
      <top/>
      <bottom style="thin"/>
    </border>
    <border>
      <left style="thin"/>
      <right/>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color indexed="8"/>
      </right>
      <top style="thin">
        <color indexed="8"/>
      </top>
      <bottom/>
    </border>
    <border>
      <left style="medium"/>
      <right style="medium"/>
      <top/>
      <bottom style="medium">
        <color indexed="8"/>
      </bottom>
    </border>
    <border>
      <left/>
      <right style="thick"/>
      <top style="thick"/>
      <bottom/>
    </border>
    <border>
      <left/>
      <right style="thick"/>
      <top/>
      <bottom/>
    </border>
    <border>
      <left/>
      <right style="thick"/>
      <top/>
      <bottom style="thick"/>
    </border>
    <border>
      <left style="thick"/>
      <right/>
      <top style="thick"/>
      <bottom/>
    </border>
    <border>
      <left style="thick"/>
      <right/>
      <top/>
      <bottom/>
    </border>
    <border>
      <left style="thick"/>
      <right/>
      <top/>
      <bottom style="thick"/>
    </border>
    <border>
      <left style="dashed"/>
      <right/>
      <top style="dashed"/>
      <bottom style="dashed"/>
    </border>
    <border>
      <left/>
      <right/>
      <top style="dashed"/>
      <bottom style="dashed"/>
    </border>
    <border>
      <left/>
      <right style="medium"/>
      <top style="dashed"/>
      <bottom style="dashed"/>
    </border>
  </borders>
  <cellStyleXfs count="9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9"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9"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40" fillId="2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8" borderId="0" applyNumberFormat="0" applyBorder="0" applyAlignment="0" applyProtection="0"/>
    <xf numFmtId="0" fontId="40" fillId="28" borderId="0" applyNumberFormat="0" applyBorder="0" applyAlignment="0" applyProtection="0"/>
    <xf numFmtId="0" fontId="40" fillId="9"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66" fillId="34" borderId="0" applyNumberFormat="0" applyBorder="0" applyAlignment="0" applyProtection="0"/>
    <xf numFmtId="0" fontId="67" fillId="0" borderId="0" applyNumberFormat="0" applyFill="0" applyBorder="0" applyAlignment="0" applyProtection="0"/>
    <xf numFmtId="0" fontId="68" fillId="35" borderId="1" applyNumberFormat="0" applyAlignment="0" applyProtection="0"/>
    <xf numFmtId="0" fontId="69" fillId="36"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33" fillId="0" borderId="0" applyNumberFormat="0" applyFill="0" applyBorder="0" applyAlignment="0" applyProtection="0"/>
    <xf numFmtId="0" fontId="0" fillId="37" borderId="2" applyNumberFormat="0" applyFont="0" applyAlignment="0" applyProtection="0"/>
    <xf numFmtId="0" fontId="70" fillId="0" borderId="3" applyNumberFormat="0" applyFill="0" applyAlignment="0" applyProtection="0"/>
    <xf numFmtId="0" fontId="71" fillId="38" borderId="0" applyNumberFormat="0" applyBorder="0" applyAlignment="0" applyProtection="0"/>
    <xf numFmtId="0" fontId="72" fillId="39"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32" fillId="0" borderId="8" applyNumberFormat="0" applyFill="0" applyAlignment="0" applyProtection="0"/>
    <xf numFmtId="0" fontId="77" fillId="0" borderId="9" applyNumberFormat="0" applyFill="0" applyAlignment="0" applyProtection="0"/>
    <xf numFmtId="0" fontId="78" fillId="39" borderId="10"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0" fillId="40"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0" fillId="0" borderId="0">
      <alignment/>
      <protection/>
    </xf>
    <xf numFmtId="0" fontId="41" fillId="20" borderId="0" applyNumberFormat="0" applyBorder="0" applyAlignment="0" applyProtection="0"/>
    <xf numFmtId="0" fontId="81" fillId="41" borderId="0" applyNumberFormat="0" applyBorder="0" applyAlignment="0" applyProtection="0"/>
  </cellStyleXfs>
  <cellXfs count="586">
    <xf numFmtId="0" fontId="0" fillId="0" borderId="0" xfId="0" applyAlignment="1">
      <alignment vertical="center"/>
    </xf>
    <xf numFmtId="0" fontId="8" fillId="0" borderId="0" xfId="0" applyFont="1" applyAlignment="1">
      <alignment horizontal="left"/>
    </xf>
    <xf numFmtId="0" fontId="9" fillId="0" borderId="0" xfId="0" applyFont="1" applyAlignment="1">
      <alignment horizontal="left" vertical="center" wrapText="1"/>
    </xf>
    <xf numFmtId="0" fontId="10"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xf>
    <xf numFmtId="0" fontId="10" fillId="0" borderId="0" xfId="0" applyFont="1" applyAlignment="1">
      <alignment horizontal="left" vertical="center" wrapText="1"/>
    </xf>
    <xf numFmtId="0" fontId="13" fillId="0" borderId="0" xfId="0" applyFont="1" applyAlignment="1">
      <alignment horizontal="left"/>
    </xf>
    <xf numFmtId="0" fontId="4" fillId="0" borderId="0" xfId="0" applyFont="1" applyAlignment="1">
      <alignment horizontal="left" vertical="center" wrapText="1"/>
    </xf>
    <xf numFmtId="0" fontId="0" fillId="0" borderId="0" xfId="0" applyAlignment="1" quotePrefix="1">
      <alignment vertical="center"/>
    </xf>
    <xf numFmtId="0" fontId="10" fillId="0" borderId="0" xfId="0" applyFont="1" applyAlignment="1">
      <alignment vertical="center"/>
    </xf>
    <xf numFmtId="0" fontId="10" fillId="0" borderId="0" xfId="0" applyFont="1" applyAlignment="1">
      <alignment horizontal="left"/>
    </xf>
    <xf numFmtId="0" fontId="10" fillId="0" borderId="0" xfId="0" applyFont="1" applyAlignment="1">
      <alignment vertical="center"/>
    </xf>
    <xf numFmtId="0" fontId="14" fillId="0" borderId="0" xfId="0" applyFont="1" applyAlignment="1">
      <alignment horizontal="left" vertical="center"/>
    </xf>
    <xf numFmtId="0" fontId="6" fillId="0" borderId="0" xfId="0" applyFont="1" applyBorder="1" applyAlignment="1">
      <alignment horizontal="left" vertical="center"/>
    </xf>
    <xf numFmtId="0" fontId="10" fillId="0" borderId="0" xfId="0" applyFont="1" applyBorder="1" applyAlignment="1">
      <alignment horizontal="left" vertical="center"/>
    </xf>
    <xf numFmtId="0" fontId="0" fillId="0" borderId="0" xfId="0" applyAlignment="1">
      <alignment horizontal="left"/>
    </xf>
    <xf numFmtId="56" fontId="10" fillId="0" borderId="0" xfId="0" applyNumberFormat="1" applyFont="1" applyAlignment="1" quotePrefix="1">
      <alignment horizontal="left" vertical="center"/>
    </xf>
    <xf numFmtId="0" fontId="6" fillId="0" borderId="0" xfId="0" applyFont="1" applyBorder="1" applyAlignment="1">
      <alignment horizontal="left" vertical="top"/>
    </xf>
    <xf numFmtId="0" fontId="10" fillId="0" borderId="0" xfId="0" applyFont="1" applyAlignment="1" quotePrefix="1">
      <alignment horizontal="left"/>
    </xf>
    <xf numFmtId="0" fontId="6" fillId="0" borderId="0" xfId="0" applyFont="1" applyBorder="1" applyAlignment="1">
      <alignment vertical="top"/>
    </xf>
    <xf numFmtId="0" fontId="4" fillId="0" borderId="0" xfId="0" applyFont="1" applyBorder="1" applyAlignment="1">
      <alignment horizontal="left" vertical="center"/>
    </xf>
    <xf numFmtId="0" fontId="4" fillId="0" borderId="0" xfId="0" applyFont="1" applyAlignment="1">
      <alignment vertical="top"/>
    </xf>
    <xf numFmtId="0" fontId="10" fillId="0" borderId="0" xfId="0" applyFont="1" applyAlignment="1">
      <alignment vertical="top" wrapText="1"/>
    </xf>
    <xf numFmtId="0" fontId="10" fillId="0" borderId="0" xfId="0" applyFont="1" applyAlignment="1">
      <alignment vertical="top"/>
    </xf>
    <xf numFmtId="0" fontId="10" fillId="0" borderId="0" xfId="0" applyFont="1" applyBorder="1" applyAlignment="1">
      <alignment horizontal="center" vertical="center" wrapText="1"/>
    </xf>
    <xf numFmtId="0" fontId="12" fillId="0" borderId="0" xfId="0" applyFont="1" applyBorder="1" applyAlignment="1">
      <alignment horizontal="center" vertical="center" shrinkToFit="1"/>
    </xf>
    <xf numFmtId="0" fontId="0" fillId="0" borderId="0" xfId="0" applyAlignment="1">
      <alignment shrinkToFit="1"/>
    </xf>
    <xf numFmtId="0" fontId="3" fillId="0" borderId="0" xfId="0" applyFont="1" applyBorder="1" applyAlignment="1">
      <alignment horizontal="center" vertical="center" wrapText="1"/>
    </xf>
    <xf numFmtId="56" fontId="10" fillId="0" borderId="0" xfId="0" applyNumberFormat="1" applyFont="1" applyAlignment="1">
      <alignment horizontal="left" vertical="center"/>
    </xf>
    <xf numFmtId="0" fontId="12" fillId="0" borderId="0" xfId="0" applyFont="1" applyAlignment="1">
      <alignment vertical="center"/>
    </xf>
    <xf numFmtId="0" fontId="12" fillId="0" borderId="0" xfId="0" applyFont="1" applyAlignment="1">
      <alignment horizontal="left" vertical="center"/>
    </xf>
    <xf numFmtId="0" fontId="10" fillId="0" borderId="0" xfId="0" applyFont="1" applyAlignment="1">
      <alignment horizontal="left" wrapText="1"/>
    </xf>
    <xf numFmtId="0" fontId="6" fillId="0" borderId="0" xfId="0" applyFont="1" applyAlignment="1">
      <alignment vertical="center"/>
    </xf>
    <xf numFmtId="0" fontId="3" fillId="0" borderId="0" xfId="0" applyFont="1" applyBorder="1" applyAlignment="1">
      <alignment horizontal="distributed" vertical="center" shrinkToFit="1"/>
    </xf>
    <xf numFmtId="0" fontId="10" fillId="0" borderId="0" xfId="0" applyFont="1" applyBorder="1" applyAlignment="1">
      <alignment horizontal="center" vertical="center" shrinkToFit="1"/>
    </xf>
    <xf numFmtId="0" fontId="0" fillId="0" borderId="0" xfId="0" applyBorder="1" applyAlignment="1">
      <alignment vertical="center"/>
    </xf>
    <xf numFmtId="0" fontId="0" fillId="0" borderId="11" xfId="0" applyNumberFormat="1" applyFont="1" applyBorder="1" applyAlignment="1">
      <alignment horizontal="center" vertical="center" shrinkToFit="1"/>
    </xf>
    <xf numFmtId="0" fontId="0" fillId="0" borderId="0" xfId="0" applyNumberFormat="1" applyFont="1" applyFill="1" applyBorder="1" applyAlignment="1">
      <alignment horizontal="center" vertical="center" shrinkToFit="1"/>
    </xf>
    <xf numFmtId="0" fontId="17" fillId="0" borderId="0" xfId="0" applyNumberFormat="1" applyFont="1" applyFill="1" applyBorder="1" applyAlignment="1">
      <alignment horizontal="center" vertical="center" shrinkToFit="1"/>
    </xf>
    <xf numFmtId="0" fontId="0" fillId="42" borderId="11" xfId="0" applyNumberFormat="1" applyFont="1" applyFill="1" applyBorder="1" applyAlignment="1">
      <alignment horizontal="center" vertical="center" shrinkToFit="1"/>
    </xf>
    <xf numFmtId="0" fontId="0" fillId="0" borderId="12"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0" fillId="0" borderId="14" xfId="0" applyNumberFormat="1" applyFont="1" applyBorder="1" applyAlignment="1">
      <alignment horizontal="center" vertical="center" shrinkToFit="1"/>
    </xf>
    <xf numFmtId="0" fontId="0" fillId="0" borderId="15" xfId="0" applyNumberFormat="1" applyFont="1" applyBorder="1" applyAlignment="1">
      <alignment horizontal="center" vertical="center" shrinkToFit="1"/>
    </xf>
    <xf numFmtId="0" fontId="0" fillId="0" borderId="0" xfId="0" applyNumberFormat="1" applyFill="1" applyAlignment="1">
      <alignment vertical="center"/>
    </xf>
    <xf numFmtId="0" fontId="5" fillId="0" borderId="0" xfId="0" applyNumberFormat="1" applyFont="1" applyFill="1" applyAlignment="1">
      <alignment vertical="center"/>
    </xf>
    <xf numFmtId="0" fontId="3" fillId="0" borderId="0" xfId="0" applyNumberFormat="1" applyFont="1" applyFill="1" applyAlignment="1">
      <alignment vertical="center"/>
    </xf>
    <xf numFmtId="0" fontId="4" fillId="0" borderId="16"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19" xfId="0" applyNumberFormat="1" applyFont="1" applyFill="1" applyBorder="1" applyAlignment="1" quotePrefix="1">
      <alignment horizontal="center"/>
    </xf>
    <xf numFmtId="0" fontId="3" fillId="0" borderId="17" xfId="0" applyNumberFormat="1" applyFont="1" applyFill="1" applyBorder="1" applyAlignment="1" quotePrefix="1">
      <alignment horizontal="center" vertical="center"/>
    </xf>
    <xf numFmtId="0" fontId="3" fillId="0" borderId="20" xfId="0" applyNumberFormat="1" applyFont="1" applyFill="1" applyBorder="1" applyAlignment="1">
      <alignment horizontal="center" vertical="center" shrinkToFit="1"/>
    </xf>
    <xf numFmtId="0" fontId="3" fillId="0" borderId="18" xfId="0" applyNumberFormat="1" applyFont="1" applyFill="1" applyBorder="1" applyAlignment="1">
      <alignment horizontal="center" vertical="center" shrinkToFit="1"/>
    </xf>
    <xf numFmtId="0" fontId="3" fillId="0" borderId="21" xfId="0" applyNumberFormat="1" applyFont="1" applyFill="1" applyBorder="1" applyAlignment="1">
      <alignment horizontal="center" vertical="center" shrinkToFit="1"/>
    </xf>
    <xf numFmtId="0" fontId="3" fillId="0" borderId="22" xfId="0" applyNumberFormat="1" applyFont="1" applyFill="1" applyBorder="1" applyAlignment="1">
      <alignment horizontal="center" vertical="center" shrinkToFit="1"/>
    </xf>
    <xf numFmtId="0" fontId="3" fillId="0" borderId="12" xfId="0" applyNumberFormat="1" applyFont="1" applyFill="1" applyBorder="1" applyAlignment="1">
      <alignment horizontal="center" vertical="center" shrinkToFit="1"/>
    </xf>
    <xf numFmtId="0" fontId="3" fillId="0" borderId="19" xfId="0" applyNumberFormat="1" applyFont="1" applyFill="1" applyBorder="1" applyAlignment="1">
      <alignment horizontal="center"/>
    </xf>
    <xf numFmtId="0" fontId="3" fillId="0" borderId="23" xfId="0" applyNumberFormat="1" applyFont="1" applyFill="1" applyBorder="1" applyAlignment="1">
      <alignment horizontal="center"/>
    </xf>
    <xf numFmtId="0" fontId="3" fillId="0" borderId="24" xfId="0" applyNumberFormat="1" applyFont="1" applyFill="1" applyBorder="1" applyAlignment="1" quotePrefix="1">
      <alignment horizontal="center"/>
    </xf>
    <xf numFmtId="0" fontId="3" fillId="0" borderId="25" xfId="0" applyNumberFormat="1" applyFont="1" applyFill="1" applyBorder="1" applyAlignment="1">
      <alignment horizontal="center" vertical="center" shrinkToFit="1"/>
    </xf>
    <xf numFmtId="0" fontId="3" fillId="0" borderId="26" xfId="0" applyNumberFormat="1" applyFont="1" applyFill="1" applyBorder="1" applyAlignment="1">
      <alignment horizontal="center" vertical="center" shrinkToFit="1"/>
    </xf>
    <xf numFmtId="0" fontId="3" fillId="0" borderId="27" xfId="0" applyNumberFormat="1" applyFont="1" applyFill="1" applyBorder="1" applyAlignment="1">
      <alignment horizontal="center" vertical="center" shrinkToFit="1"/>
    </xf>
    <xf numFmtId="0" fontId="3" fillId="0" borderId="28" xfId="0" applyNumberFormat="1" applyFont="1" applyFill="1" applyBorder="1" applyAlignment="1">
      <alignment horizontal="center" vertical="center" shrinkToFit="1"/>
    </xf>
    <xf numFmtId="0" fontId="3" fillId="0" borderId="29" xfId="0" applyNumberFormat="1" applyFont="1" applyFill="1" applyBorder="1" applyAlignment="1">
      <alignment horizontal="center" vertical="center" shrinkToFit="1"/>
    </xf>
    <xf numFmtId="0" fontId="3" fillId="0" borderId="30" xfId="0" applyNumberFormat="1" applyFont="1" applyFill="1" applyBorder="1" applyAlignment="1">
      <alignment horizontal="center" vertical="center" shrinkToFit="1"/>
    </xf>
    <xf numFmtId="0" fontId="0" fillId="0" borderId="13" xfId="0" applyNumberFormat="1" applyFont="1" applyFill="1" applyBorder="1" applyAlignment="1">
      <alignment horizontal="center" vertical="center" shrinkToFit="1"/>
    </xf>
    <xf numFmtId="0" fontId="0" fillId="0" borderId="14" xfId="0" applyNumberFormat="1" applyFont="1" applyFill="1" applyBorder="1" applyAlignment="1">
      <alignment horizontal="center" vertical="center" shrinkToFit="1"/>
    </xf>
    <xf numFmtId="0" fontId="0" fillId="0" borderId="15" xfId="0" applyNumberFormat="1" applyFont="1" applyFill="1" applyBorder="1" applyAlignment="1">
      <alignment horizontal="center" vertical="center" shrinkToFit="1"/>
    </xf>
    <xf numFmtId="0" fontId="0" fillId="0" borderId="0" xfId="0" applyNumberFormat="1" applyFont="1" applyAlignment="1">
      <alignment horizontal="center" vertical="center" shrinkToFit="1"/>
    </xf>
    <xf numFmtId="0" fontId="0" fillId="0" borderId="0" xfId="0" applyNumberFormat="1" applyFont="1" applyFill="1" applyAlignment="1">
      <alignment horizontal="center" vertical="center" shrinkToFit="1"/>
    </xf>
    <xf numFmtId="0" fontId="3" fillId="0" borderId="31" xfId="0" applyNumberFormat="1" applyFont="1" applyFill="1" applyBorder="1" applyAlignment="1">
      <alignment horizontal="center" vertical="center" shrinkToFit="1"/>
    </xf>
    <xf numFmtId="0" fontId="3" fillId="0" borderId="19" xfId="0" applyNumberFormat="1" applyFont="1" applyFill="1" applyBorder="1" applyAlignment="1">
      <alignment horizontal="center" vertical="center" shrinkToFit="1"/>
    </xf>
    <xf numFmtId="0" fontId="3" fillId="0" borderId="32" xfId="0" applyNumberFormat="1" applyFont="1" applyFill="1" applyBorder="1" applyAlignment="1">
      <alignment horizontal="center" vertical="center" shrinkToFit="1"/>
    </xf>
    <xf numFmtId="56" fontId="10" fillId="0" borderId="0" xfId="0" applyNumberFormat="1" applyFont="1" applyAlignment="1" quotePrefix="1">
      <alignment horizontal="left"/>
    </xf>
    <xf numFmtId="0" fontId="3" fillId="0" borderId="33" xfId="0" applyNumberFormat="1" applyFont="1" applyFill="1" applyBorder="1" applyAlignment="1">
      <alignment horizontal="center" vertical="center"/>
    </xf>
    <xf numFmtId="0" fontId="3" fillId="0" borderId="33" xfId="0" applyNumberFormat="1" applyFont="1" applyFill="1" applyBorder="1" applyAlignment="1">
      <alignment horizontal="center" vertical="center" shrinkToFit="1"/>
    </xf>
    <xf numFmtId="0" fontId="3" fillId="0" borderId="34" xfId="0" applyNumberFormat="1" applyFont="1" applyFill="1" applyBorder="1" applyAlignment="1">
      <alignment horizontal="center" vertical="center" shrinkToFit="1"/>
    </xf>
    <xf numFmtId="0" fontId="3" fillId="0" borderId="35" xfId="0" applyNumberFormat="1" applyFont="1" applyFill="1" applyBorder="1" applyAlignment="1">
      <alignment horizontal="center" vertical="center" shrinkToFit="1"/>
    </xf>
    <xf numFmtId="0" fontId="3" fillId="0" borderId="36" xfId="0" applyNumberFormat="1" applyFont="1" applyFill="1" applyBorder="1" applyAlignment="1">
      <alignment horizontal="center" vertical="center" shrinkToFit="1"/>
    </xf>
    <xf numFmtId="0" fontId="3" fillId="0" borderId="37" xfId="0" applyNumberFormat="1" applyFont="1" applyFill="1" applyBorder="1" applyAlignment="1">
      <alignment horizontal="center" vertical="center" shrinkToFit="1"/>
    </xf>
    <xf numFmtId="0" fontId="12" fillId="0" borderId="0" xfId="87" applyFont="1" applyFill="1" applyBorder="1" applyAlignment="1">
      <alignment vertical="center"/>
      <protection/>
    </xf>
    <xf numFmtId="0" fontId="11" fillId="0" borderId="0" xfId="87" applyFont="1" applyFill="1" applyAlignment="1">
      <alignment horizontal="center" vertical="center"/>
      <protection/>
    </xf>
    <xf numFmtId="0" fontId="18" fillId="0" borderId="0" xfId="87" applyFont="1" applyFill="1" applyAlignment="1">
      <alignment vertical="center"/>
      <protection/>
    </xf>
    <xf numFmtId="0" fontId="5" fillId="0" borderId="0" xfId="87" applyFont="1" applyFill="1" applyAlignment="1">
      <alignment vertical="center"/>
      <protection/>
    </xf>
    <xf numFmtId="0" fontId="20" fillId="0" borderId="0" xfId="87" applyFont="1" applyFill="1" applyBorder="1" applyAlignment="1">
      <alignment horizontal="center" vertical="center"/>
      <protection/>
    </xf>
    <xf numFmtId="0" fontId="19" fillId="0" borderId="0" xfId="87" applyFont="1" applyFill="1" applyBorder="1" applyAlignment="1">
      <alignment horizontal="center" vertical="center"/>
      <protection/>
    </xf>
    <xf numFmtId="0" fontId="19" fillId="0" borderId="0" xfId="87" applyFont="1" applyFill="1" applyAlignment="1">
      <alignment horizontal="center" vertical="center"/>
      <protection/>
    </xf>
    <xf numFmtId="0" fontId="19" fillId="0" borderId="0" xfId="87" applyNumberFormat="1" applyFont="1" applyFill="1" applyBorder="1" applyAlignment="1" quotePrefix="1">
      <alignment horizontal="center" vertical="center"/>
      <protection/>
    </xf>
    <xf numFmtId="0" fontId="19" fillId="0" borderId="14" xfId="87" applyFont="1" applyFill="1" applyBorder="1" applyAlignment="1">
      <alignment horizontal="center" vertical="center"/>
      <protection/>
    </xf>
    <xf numFmtId="0" fontId="20" fillId="0" borderId="0" xfId="87" applyFont="1" applyFill="1" applyAlignment="1">
      <alignment vertical="center"/>
      <protection/>
    </xf>
    <xf numFmtId="0" fontId="20" fillId="0" borderId="0" xfId="87" applyFont="1" applyFill="1" applyAlignment="1">
      <alignment horizontal="center" vertical="center"/>
      <protection/>
    </xf>
    <xf numFmtId="0" fontId="21" fillId="0" borderId="0" xfId="87" applyFont="1" applyFill="1" applyBorder="1" applyAlignment="1">
      <alignment horizontal="center" vertical="center"/>
      <protection/>
    </xf>
    <xf numFmtId="56" fontId="20" fillId="0" borderId="0" xfId="87" applyNumberFormat="1" applyFont="1" applyFill="1" applyAlignment="1">
      <alignment horizontal="center" vertical="center"/>
      <protection/>
    </xf>
    <xf numFmtId="0" fontId="21" fillId="0" borderId="0" xfId="87" applyFont="1" applyFill="1" applyAlignment="1">
      <alignment horizontal="center" vertical="center"/>
      <protection/>
    </xf>
    <xf numFmtId="0" fontId="21" fillId="0" borderId="38" xfId="87" applyFont="1" applyFill="1" applyBorder="1" applyAlignment="1">
      <alignment horizontal="center" vertical="center"/>
      <protection/>
    </xf>
    <xf numFmtId="0" fontId="10" fillId="0" borderId="39" xfId="0" applyFont="1" applyFill="1" applyBorder="1" applyAlignment="1">
      <alignment horizontal="center" vertical="center" shrinkToFit="1"/>
    </xf>
    <xf numFmtId="0" fontId="20" fillId="0" borderId="14" xfId="87" applyFont="1" applyFill="1" applyBorder="1" applyAlignment="1">
      <alignment horizontal="center" vertical="center"/>
      <protection/>
    </xf>
    <xf numFmtId="0" fontId="17" fillId="0" borderId="0" xfId="87" applyFont="1" applyFill="1" applyAlignment="1">
      <alignment vertical="center"/>
      <protection/>
    </xf>
    <xf numFmtId="0" fontId="21" fillId="0" borderId="40" xfId="87" applyFont="1" applyFill="1" applyBorder="1" applyAlignment="1">
      <alignment horizontal="center" vertical="center"/>
      <protection/>
    </xf>
    <xf numFmtId="0" fontId="10" fillId="0" borderId="0" xfId="0" applyFont="1" applyBorder="1" applyAlignment="1">
      <alignment horizontal="center" shrinkToFit="1"/>
    </xf>
    <xf numFmtId="0" fontId="0" fillId="0" borderId="0" xfId="0" applyBorder="1" applyAlignment="1">
      <alignment shrinkToFit="1"/>
    </xf>
    <xf numFmtId="0" fontId="3" fillId="0" borderId="41" xfId="0" applyFont="1" applyFill="1" applyBorder="1" applyAlignment="1">
      <alignment horizontal="distributed" vertical="center" shrinkToFit="1"/>
    </xf>
    <xf numFmtId="0" fontId="10" fillId="0" borderId="42" xfId="0" applyFont="1" applyFill="1" applyBorder="1" applyAlignment="1">
      <alignment horizontal="center" vertical="center" shrinkToFit="1"/>
    </xf>
    <xf numFmtId="0" fontId="10" fillId="0" borderId="0" xfId="0" applyFont="1" applyBorder="1" applyAlignment="1">
      <alignment horizontal="distributed" vertical="center" shrinkToFit="1"/>
    </xf>
    <xf numFmtId="0" fontId="3" fillId="0" borderId="0" xfId="0" applyFont="1" applyFill="1" applyBorder="1" applyAlignment="1">
      <alignment horizontal="distributed" vertical="center" shrinkToFit="1"/>
    </xf>
    <xf numFmtId="0" fontId="10" fillId="0" borderId="0" xfId="0" applyFont="1" applyFill="1" applyBorder="1" applyAlignment="1">
      <alignment horizontal="center" vertical="center" shrinkToFit="1"/>
    </xf>
    <xf numFmtId="0" fontId="10" fillId="0" borderId="0" xfId="0" applyFont="1" applyBorder="1" applyAlignment="1" quotePrefix="1">
      <alignment horizontal="left" vertical="center"/>
    </xf>
    <xf numFmtId="0" fontId="10" fillId="0" borderId="43" xfId="0" applyFont="1" applyFill="1" applyBorder="1" applyAlignment="1">
      <alignment horizontal="left"/>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left" shrinkToFit="1"/>
    </xf>
    <xf numFmtId="0" fontId="10" fillId="0" borderId="50"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10" fillId="0" borderId="46" xfId="0" applyFont="1" applyFill="1" applyBorder="1" applyAlignment="1">
      <alignment horizontal="center" shrinkToFit="1"/>
    </xf>
    <xf numFmtId="0" fontId="10" fillId="0" borderId="51" xfId="0" applyFont="1" applyFill="1" applyBorder="1" applyAlignment="1">
      <alignment horizontal="center" vertical="center" shrinkToFit="1"/>
    </xf>
    <xf numFmtId="0" fontId="3" fillId="0" borderId="52" xfId="0" applyFont="1" applyFill="1" applyBorder="1" applyAlignment="1">
      <alignment horizontal="distributed" vertical="center" shrinkToFit="1"/>
    </xf>
    <xf numFmtId="0" fontId="3" fillId="0" borderId="53" xfId="0" applyFont="1" applyFill="1" applyBorder="1" applyAlignment="1">
      <alignment horizontal="distributed" vertical="center" shrinkToFit="1"/>
    </xf>
    <xf numFmtId="0" fontId="10" fillId="0" borderId="54" xfId="0" applyFont="1" applyFill="1" applyBorder="1" applyAlignment="1">
      <alignment horizontal="center" vertical="top"/>
    </xf>
    <xf numFmtId="0" fontId="10" fillId="0" borderId="55" xfId="0" applyFont="1" applyFill="1" applyBorder="1" applyAlignment="1">
      <alignment horizontal="center" vertical="center" shrinkToFit="1"/>
    </xf>
    <xf numFmtId="0" fontId="10" fillId="0" borderId="56" xfId="0" applyFont="1" applyFill="1" applyBorder="1" applyAlignment="1">
      <alignment horizontal="center" vertical="center" shrinkToFit="1"/>
    </xf>
    <xf numFmtId="0" fontId="10" fillId="0" borderId="43" xfId="0" applyFont="1" applyFill="1" applyBorder="1" applyAlignment="1">
      <alignment horizontal="center" vertical="top"/>
    </xf>
    <xf numFmtId="0" fontId="3" fillId="0" borderId="57" xfId="0" applyFont="1" applyFill="1" applyBorder="1" applyAlignment="1">
      <alignment horizontal="distributed" vertical="center" shrinkToFit="1"/>
    </xf>
    <xf numFmtId="0" fontId="10" fillId="0" borderId="58" xfId="0" applyFont="1" applyFill="1" applyBorder="1" applyAlignment="1">
      <alignment horizontal="center" vertical="center" shrinkToFit="1"/>
    </xf>
    <xf numFmtId="0" fontId="10" fillId="0" borderId="49" xfId="0" applyFont="1" applyFill="1" applyBorder="1" applyAlignment="1">
      <alignment horizontal="center" vertical="top"/>
    </xf>
    <xf numFmtId="0" fontId="10" fillId="0" borderId="59" xfId="0" applyFont="1" applyFill="1" applyBorder="1" applyAlignment="1">
      <alignment horizontal="center" vertical="center" shrinkToFit="1"/>
    </xf>
    <xf numFmtId="0" fontId="10" fillId="0" borderId="39" xfId="0" applyFont="1" applyFill="1" applyBorder="1" applyAlignment="1">
      <alignment horizontal="distributed" vertical="center" shrinkToFit="1"/>
    </xf>
    <xf numFmtId="0" fontId="3" fillId="20" borderId="17" xfId="0" applyNumberFormat="1" applyFont="1" applyFill="1" applyBorder="1" applyAlignment="1" quotePrefix="1">
      <alignment horizontal="center" vertical="center"/>
    </xf>
    <xf numFmtId="0" fontId="3" fillId="20" borderId="22" xfId="0" applyNumberFormat="1" applyFont="1" applyFill="1" applyBorder="1" applyAlignment="1">
      <alignment horizontal="center" vertical="center" shrinkToFit="1"/>
    </xf>
    <xf numFmtId="0" fontId="3" fillId="20" borderId="20" xfId="0" applyNumberFormat="1" applyFont="1" applyFill="1" applyBorder="1" applyAlignment="1">
      <alignment horizontal="center" vertical="center" shrinkToFit="1"/>
    </xf>
    <xf numFmtId="0" fontId="3" fillId="20" borderId="12" xfId="0" applyNumberFormat="1" applyFont="1" applyFill="1" applyBorder="1" applyAlignment="1">
      <alignment horizontal="center" vertical="center" shrinkToFit="1"/>
    </xf>
    <xf numFmtId="0" fontId="3" fillId="20" borderId="18" xfId="0" applyNumberFormat="1" applyFont="1" applyFill="1" applyBorder="1" applyAlignment="1">
      <alignment horizontal="center" vertical="center" shrinkToFit="1"/>
    </xf>
    <xf numFmtId="0" fontId="3" fillId="20" borderId="19" xfId="0" applyNumberFormat="1" applyFont="1" applyFill="1" applyBorder="1" applyAlignment="1">
      <alignment horizontal="center" vertical="center" shrinkToFit="1"/>
    </xf>
    <xf numFmtId="0" fontId="3" fillId="20" borderId="34" xfId="0" applyNumberFormat="1" applyFont="1" applyFill="1" applyBorder="1" applyAlignment="1">
      <alignment horizontal="center" vertical="center" shrinkToFit="1"/>
    </xf>
    <xf numFmtId="0" fontId="3" fillId="20" borderId="32" xfId="0" applyNumberFormat="1" applyFont="1" applyFill="1" applyBorder="1" applyAlignment="1">
      <alignment horizontal="center" vertical="center" shrinkToFit="1"/>
    </xf>
    <xf numFmtId="0" fontId="3" fillId="20" borderId="29" xfId="0" applyNumberFormat="1" applyFont="1" applyFill="1" applyBorder="1" applyAlignment="1">
      <alignment horizontal="center" vertical="center" shrinkToFit="1"/>
    </xf>
    <xf numFmtId="0" fontId="3" fillId="20" borderId="33" xfId="0" applyNumberFormat="1" applyFont="1" applyFill="1" applyBorder="1" applyAlignment="1">
      <alignment horizontal="center" vertical="center" shrinkToFit="1"/>
    </xf>
    <xf numFmtId="0" fontId="3" fillId="20" borderId="60" xfId="0" applyNumberFormat="1" applyFont="1" applyFill="1" applyBorder="1" applyAlignment="1" quotePrefix="1">
      <alignment horizontal="center" vertical="center"/>
    </xf>
    <xf numFmtId="0" fontId="3" fillId="20" borderId="21" xfId="0" applyNumberFormat="1" applyFont="1" applyFill="1" applyBorder="1" applyAlignment="1">
      <alignment horizontal="center" vertical="center" shrinkToFit="1"/>
    </xf>
    <xf numFmtId="0" fontId="3" fillId="20" borderId="61" xfId="0" applyNumberFormat="1" applyFont="1" applyFill="1" applyBorder="1" applyAlignment="1">
      <alignment horizontal="center" vertical="center" shrinkToFit="1"/>
    </xf>
    <xf numFmtId="0" fontId="3" fillId="20" borderId="62" xfId="0" applyNumberFormat="1" applyFont="1" applyFill="1" applyBorder="1" applyAlignment="1">
      <alignment horizontal="center" vertical="center" shrinkToFit="1"/>
    </xf>
    <xf numFmtId="0" fontId="3" fillId="20" borderId="63" xfId="0" applyNumberFormat="1" applyFont="1" applyFill="1" applyBorder="1" applyAlignment="1">
      <alignment horizontal="center" vertical="center" shrinkToFit="1"/>
    </xf>
    <xf numFmtId="0" fontId="3" fillId="20" borderId="64" xfId="0" applyNumberFormat="1" applyFont="1" applyFill="1" applyBorder="1" applyAlignment="1">
      <alignment horizontal="center" vertical="center" shrinkToFit="1"/>
    </xf>
    <xf numFmtId="0" fontId="3" fillId="20" borderId="65" xfId="0" applyNumberFormat="1" applyFont="1" applyFill="1" applyBorder="1" applyAlignment="1">
      <alignment horizontal="center" vertical="center" shrinkToFit="1"/>
    </xf>
    <xf numFmtId="0" fontId="3" fillId="20" borderId="66" xfId="0" applyNumberFormat="1" applyFont="1" applyFill="1" applyBorder="1" applyAlignment="1">
      <alignment horizontal="center" vertical="center" shrinkToFit="1"/>
    </xf>
    <xf numFmtId="0" fontId="3" fillId="20" borderId="67" xfId="0" applyNumberFormat="1" applyFont="1" applyFill="1" applyBorder="1" applyAlignment="1">
      <alignment horizontal="center" vertical="center" shrinkToFit="1"/>
    </xf>
    <xf numFmtId="0" fontId="3" fillId="20" borderId="68" xfId="0" applyNumberFormat="1" applyFont="1" applyFill="1" applyBorder="1" applyAlignment="1">
      <alignment horizontal="center" vertical="center" shrinkToFit="1"/>
    </xf>
    <xf numFmtId="0" fontId="3" fillId="20" borderId="69" xfId="0" applyNumberFormat="1" applyFont="1" applyFill="1" applyBorder="1" applyAlignment="1">
      <alignment horizontal="center" vertical="center" shrinkToFit="1"/>
    </xf>
    <xf numFmtId="0" fontId="3" fillId="20" borderId="23" xfId="0" applyNumberFormat="1" applyFont="1" applyFill="1" applyBorder="1" applyAlignment="1">
      <alignment horizontal="center" vertical="center" shrinkToFit="1"/>
    </xf>
    <xf numFmtId="0" fontId="3" fillId="20" borderId="70" xfId="0" applyNumberFormat="1" applyFont="1" applyFill="1" applyBorder="1" applyAlignment="1">
      <alignment horizontal="center" vertical="center" shrinkToFit="1"/>
    </xf>
    <xf numFmtId="0" fontId="3" fillId="20" borderId="71" xfId="0" applyNumberFormat="1" applyFont="1" applyFill="1" applyBorder="1" applyAlignment="1">
      <alignment horizontal="center" vertical="center" shrinkToFit="1"/>
    </xf>
    <xf numFmtId="0" fontId="0" fillId="0" borderId="0" xfId="83">
      <alignment/>
      <protection/>
    </xf>
    <xf numFmtId="0" fontId="23" fillId="0" borderId="0" xfId="83" applyFont="1">
      <alignment/>
      <protection/>
    </xf>
    <xf numFmtId="0" fontId="0" fillId="0" borderId="0" xfId="83" quotePrefix="1">
      <alignment/>
      <protection/>
    </xf>
    <xf numFmtId="0" fontId="0" fillId="0" borderId="0" xfId="83" applyAlignment="1">
      <alignment horizontal="center"/>
      <protection/>
    </xf>
    <xf numFmtId="0" fontId="17" fillId="0" borderId="0" xfId="83" applyFont="1">
      <alignment/>
      <protection/>
    </xf>
    <xf numFmtId="0" fontId="18" fillId="0" borderId="0" xfId="83" applyFont="1">
      <alignment/>
      <protection/>
    </xf>
    <xf numFmtId="0" fontId="0" fillId="0" borderId="0" xfId="83" applyFont="1">
      <alignment/>
      <protection/>
    </xf>
    <xf numFmtId="0" fontId="24" fillId="0" borderId="0" xfId="83" applyFont="1">
      <alignment/>
      <protection/>
    </xf>
    <xf numFmtId="0" fontId="25" fillId="0" borderId="0" xfId="83" applyFont="1" applyAlignment="1">
      <alignment vertical="center"/>
      <protection/>
    </xf>
    <xf numFmtId="0" fontId="1" fillId="0" borderId="0" xfId="83" applyFont="1" applyAlignment="1">
      <alignment vertical="center"/>
      <protection/>
    </xf>
    <xf numFmtId="0" fontId="0" fillId="0" borderId="0" xfId="83" applyAlignment="1">
      <alignment vertical="top"/>
      <protection/>
    </xf>
    <xf numFmtId="0" fontId="20" fillId="0" borderId="0" xfId="83" applyFont="1">
      <alignment/>
      <protection/>
    </xf>
    <xf numFmtId="0" fontId="26" fillId="0" borderId="72" xfId="83" applyFont="1" applyBorder="1" applyAlignment="1">
      <alignment vertical="center"/>
      <protection/>
    </xf>
    <xf numFmtId="0" fontId="0" fillId="0" borderId="73" xfId="83" applyBorder="1">
      <alignment/>
      <protection/>
    </xf>
    <xf numFmtId="0" fontId="27" fillId="0" borderId="73" xfId="83" applyFont="1" applyBorder="1">
      <alignment/>
      <protection/>
    </xf>
    <xf numFmtId="0" fontId="27" fillId="0" borderId="73" xfId="83" applyFont="1" applyBorder="1" applyAlignment="1">
      <alignment vertical="center"/>
      <protection/>
    </xf>
    <xf numFmtId="0" fontId="27" fillId="0" borderId="74" xfId="83" applyFont="1" applyBorder="1" applyAlignment="1">
      <alignment vertical="center"/>
      <protection/>
    </xf>
    <xf numFmtId="0" fontId="0" fillId="0" borderId="0" xfId="83" applyBorder="1">
      <alignment/>
      <protection/>
    </xf>
    <xf numFmtId="0" fontId="18" fillId="0" borderId="0" xfId="83" applyFont="1" applyBorder="1" applyAlignment="1">
      <alignment vertical="center"/>
      <protection/>
    </xf>
    <xf numFmtId="0" fontId="0" fillId="0" borderId="0" xfId="83" applyBorder="1" applyAlignment="1">
      <alignment vertical="center"/>
      <protection/>
    </xf>
    <xf numFmtId="0" fontId="28" fillId="0" borderId="0" xfId="83" applyFont="1">
      <alignment/>
      <protection/>
    </xf>
    <xf numFmtId="0" fontId="0" fillId="0" borderId="0" xfId="83" applyFont="1">
      <alignment/>
      <protection/>
    </xf>
    <xf numFmtId="0" fontId="17" fillId="0" borderId="0" xfId="83" applyFont="1">
      <alignment/>
      <protection/>
    </xf>
    <xf numFmtId="0" fontId="0" fillId="0" borderId="0" xfId="83" applyAlignment="1">
      <alignment vertical="center"/>
      <protection/>
    </xf>
    <xf numFmtId="0" fontId="30" fillId="0" borderId="0" xfId="83" applyFont="1" applyAlignment="1">
      <alignment vertical="center"/>
      <protection/>
    </xf>
    <xf numFmtId="0" fontId="32" fillId="0" borderId="0" xfId="83" applyFont="1" applyAlignment="1">
      <alignment vertical="center"/>
      <protection/>
    </xf>
    <xf numFmtId="0" fontId="16" fillId="0" borderId="0" xfId="83" applyFont="1" applyAlignment="1">
      <alignment vertical="center"/>
      <protection/>
    </xf>
    <xf numFmtId="0" fontId="30" fillId="0" borderId="0" xfId="88" applyAlignment="1">
      <alignment vertical="center"/>
      <protection/>
    </xf>
    <xf numFmtId="0" fontId="30" fillId="0" borderId="24" xfId="88" applyBorder="1" applyAlignment="1">
      <alignment vertical="center"/>
      <protection/>
    </xf>
    <xf numFmtId="0" fontId="30" fillId="0" borderId="75" xfId="88" applyBorder="1" applyAlignment="1">
      <alignment vertical="center"/>
      <protection/>
    </xf>
    <xf numFmtId="0" fontId="10" fillId="0" borderId="75" xfId="88" applyFont="1" applyBorder="1" applyAlignment="1">
      <alignment vertical="center"/>
      <protection/>
    </xf>
    <xf numFmtId="0" fontId="30" fillId="0" borderId="76" xfId="88" applyBorder="1" applyAlignment="1">
      <alignment vertical="center"/>
      <protection/>
    </xf>
    <xf numFmtId="0" fontId="30" fillId="0" borderId="19" xfId="88" applyBorder="1" applyAlignment="1">
      <alignment vertical="center"/>
      <protection/>
    </xf>
    <xf numFmtId="0" fontId="30" fillId="0" borderId="0" xfId="88" applyBorder="1" applyAlignment="1">
      <alignment vertical="center"/>
      <protection/>
    </xf>
    <xf numFmtId="0" fontId="10" fillId="0" borderId="58" xfId="88" applyFont="1" applyBorder="1" applyAlignment="1">
      <alignment vertical="center"/>
      <protection/>
    </xf>
    <xf numFmtId="0" fontId="30" fillId="0" borderId="32" xfId="88" applyBorder="1" applyAlignment="1">
      <alignment vertical="center"/>
      <protection/>
    </xf>
    <xf numFmtId="0" fontId="34" fillId="0" borderId="0" xfId="88" applyFont="1" applyBorder="1" applyAlignment="1">
      <alignment horizontal="center" vertical="center"/>
      <protection/>
    </xf>
    <xf numFmtId="0" fontId="34" fillId="0" borderId="24" xfId="88" applyFont="1" applyBorder="1" applyAlignment="1">
      <alignment horizontal="center" vertical="center"/>
      <protection/>
    </xf>
    <xf numFmtId="0" fontId="30" fillId="0" borderId="0" xfId="88" applyFont="1" applyBorder="1" applyAlignment="1">
      <alignment horizontal="center" vertical="center"/>
      <protection/>
    </xf>
    <xf numFmtId="0" fontId="34" fillId="0" borderId="75" xfId="88" applyFont="1" applyBorder="1" applyAlignment="1">
      <alignment horizontal="center" vertical="center"/>
      <protection/>
    </xf>
    <xf numFmtId="0" fontId="34" fillId="0" borderId="43" xfId="88" applyFont="1" applyBorder="1" applyAlignment="1">
      <alignment horizontal="center" vertical="center"/>
      <protection/>
    </xf>
    <xf numFmtId="0" fontId="30" fillId="0" borderId="49" xfId="88" applyBorder="1" applyAlignment="1">
      <alignment vertical="center"/>
      <protection/>
    </xf>
    <xf numFmtId="0" fontId="34" fillId="0" borderId="0" xfId="88" applyFont="1" applyBorder="1" applyAlignment="1">
      <alignment vertical="center" wrapText="1"/>
      <protection/>
    </xf>
    <xf numFmtId="0" fontId="34" fillId="0" borderId="40" xfId="88" applyFont="1" applyFill="1" applyBorder="1" applyAlignment="1">
      <alignment vertical="center" wrapText="1"/>
      <protection/>
    </xf>
    <xf numFmtId="0" fontId="34" fillId="0" borderId="0" xfId="88" applyFont="1" applyFill="1" applyBorder="1" applyAlignment="1">
      <alignment vertical="center" wrapText="1"/>
      <protection/>
    </xf>
    <xf numFmtId="0" fontId="34" fillId="0" borderId="38" xfId="88" applyFont="1" applyFill="1" applyBorder="1" applyAlignment="1">
      <alignment vertical="center" wrapText="1"/>
      <protection/>
    </xf>
    <xf numFmtId="0" fontId="10" fillId="0" borderId="0" xfId="88" applyFont="1" applyFill="1" applyBorder="1" applyAlignment="1">
      <alignment vertical="center" wrapText="1"/>
      <protection/>
    </xf>
    <xf numFmtId="0" fontId="10" fillId="0" borderId="0" xfId="88" applyFont="1" applyBorder="1" applyAlignment="1">
      <alignment vertical="center" wrapText="1"/>
      <protection/>
    </xf>
    <xf numFmtId="0" fontId="30" fillId="0" borderId="49" xfId="88" applyBorder="1" applyAlignment="1">
      <alignment horizontal="center" vertical="center"/>
      <protection/>
    </xf>
    <xf numFmtId="0" fontId="34" fillId="0" borderId="39" xfId="88" applyFont="1" applyFill="1" applyBorder="1" applyAlignment="1">
      <alignment vertical="center" wrapText="1"/>
      <protection/>
    </xf>
    <xf numFmtId="0" fontId="34" fillId="0" borderId="74" xfId="88" applyFont="1" applyFill="1" applyBorder="1" applyAlignment="1">
      <alignment vertical="center" wrapText="1"/>
      <protection/>
    </xf>
    <xf numFmtId="0" fontId="34" fillId="0" borderId="59" xfId="88" applyFont="1" applyFill="1" applyBorder="1" applyAlignment="1">
      <alignment vertical="center" wrapText="1"/>
      <protection/>
    </xf>
    <xf numFmtId="0" fontId="19" fillId="0" borderId="0" xfId="88" applyFont="1" applyFill="1" applyBorder="1" applyAlignment="1">
      <alignment horizontal="center" vertical="center" wrapText="1"/>
      <protection/>
    </xf>
    <xf numFmtId="0" fontId="30" fillId="0" borderId="24" xfId="88" applyFill="1" applyBorder="1" applyAlignment="1">
      <alignment vertical="center"/>
      <protection/>
    </xf>
    <xf numFmtId="0" fontId="34" fillId="0" borderId="75" xfId="88" applyFont="1" applyFill="1" applyBorder="1" applyAlignment="1">
      <alignment vertical="center" wrapText="1"/>
      <protection/>
    </xf>
    <xf numFmtId="0" fontId="35" fillId="0" borderId="72" xfId="88" applyFont="1" applyFill="1" applyBorder="1" applyAlignment="1">
      <alignment horizontal="center" vertical="center" textRotation="255" wrapText="1"/>
      <protection/>
    </xf>
    <xf numFmtId="0" fontId="35" fillId="0" borderId="73" xfId="88" applyFont="1" applyFill="1" applyBorder="1" applyAlignment="1">
      <alignment horizontal="center" vertical="center" textRotation="255" wrapText="1"/>
      <protection/>
    </xf>
    <xf numFmtId="0" fontId="34" fillId="0" borderId="77" xfId="88" applyFont="1" applyFill="1" applyBorder="1" applyAlignment="1">
      <alignment vertical="center" wrapText="1"/>
      <protection/>
    </xf>
    <xf numFmtId="0" fontId="34" fillId="0" borderId="76" xfId="88" applyFont="1" applyFill="1" applyBorder="1" applyAlignment="1">
      <alignment vertical="center" wrapText="1"/>
      <protection/>
    </xf>
    <xf numFmtId="0" fontId="34" fillId="0" borderId="21" xfId="88" applyFont="1" applyFill="1" applyBorder="1" applyAlignment="1">
      <alignment vertical="center" wrapText="1"/>
      <protection/>
    </xf>
    <xf numFmtId="0" fontId="34" fillId="0" borderId="61" xfId="88" applyFont="1" applyFill="1" applyBorder="1" applyAlignment="1">
      <alignment vertical="center" wrapText="1"/>
      <protection/>
    </xf>
    <xf numFmtId="0" fontId="10" fillId="0" borderId="61" xfId="88" applyFont="1" applyFill="1" applyBorder="1" applyAlignment="1">
      <alignment vertical="center" wrapText="1"/>
      <protection/>
    </xf>
    <xf numFmtId="0" fontId="30" fillId="0" borderId="0" xfId="88" applyFill="1" applyBorder="1" applyAlignment="1">
      <alignment vertical="center"/>
      <protection/>
    </xf>
    <xf numFmtId="0" fontId="10" fillId="0" borderId="19" xfId="88" applyFont="1" applyBorder="1" applyAlignment="1">
      <alignment vertical="center" wrapText="1"/>
      <protection/>
    </xf>
    <xf numFmtId="0" fontId="30" fillId="0" borderId="19" xfId="88" applyFill="1" applyBorder="1" applyAlignment="1">
      <alignment vertical="center"/>
      <protection/>
    </xf>
    <xf numFmtId="0" fontId="30" fillId="0" borderId="23" xfId="88" applyFill="1" applyBorder="1" applyAlignment="1">
      <alignment vertical="center"/>
      <protection/>
    </xf>
    <xf numFmtId="0" fontId="10" fillId="0" borderId="58" xfId="88" applyFont="1" applyFill="1" applyBorder="1" applyAlignment="1">
      <alignment vertical="center" wrapText="1"/>
      <protection/>
    </xf>
    <xf numFmtId="0" fontId="35" fillId="0" borderId="58" xfId="88" applyFont="1" applyFill="1" applyBorder="1" applyAlignment="1">
      <alignment horizontal="center" vertical="center" textRotation="255" wrapText="1"/>
      <protection/>
    </xf>
    <xf numFmtId="0" fontId="34" fillId="0" borderId="58" xfId="88" applyFont="1" applyFill="1" applyBorder="1" applyAlignment="1">
      <alignment vertical="center" wrapText="1"/>
      <protection/>
    </xf>
    <xf numFmtId="0" fontId="34" fillId="0" borderId="71" xfId="88" applyFont="1" applyFill="1" applyBorder="1" applyAlignment="1">
      <alignment vertical="center" wrapText="1"/>
      <protection/>
    </xf>
    <xf numFmtId="0" fontId="34" fillId="0" borderId="32" xfId="88" applyFont="1" applyFill="1" applyBorder="1" applyAlignment="1">
      <alignment vertical="center" wrapText="1"/>
      <protection/>
    </xf>
    <xf numFmtId="0" fontId="19" fillId="0" borderId="49" xfId="88" applyFont="1" applyBorder="1" applyAlignment="1">
      <alignment horizontal="center" vertical="center" textRotation="255" shrinkToFit="1"/>
      <protection/>
    </xf>
    <xf numFmtId="0" fontId="36" fillId="0" borderId="0" xfId="88" applyFont="1" applyBorder="1" applyAlignment="1">
      <alignment vertical="center" wrapText="1"/>
      <protection/>
    </xf>
    <xf numFmtId="0" fontId="37" fillId="0" borderId="32" xfId="88" applyFont="1" applyFill="1" applyBorder="1" applyAlignment="1">
      <alignment vertical="center" wrapText="1"/>
      <protection/>
    </xf>
    <xf numFmtId="0" fontId="37" fillId="0" borderId="0" xfId="88" applyFont="1" applyFill="1" applyBorder="1" applyAlignment="1">
      <alignment vertical="center" wrapText="1"/>
      <protection/>
    </xf>
    <xf numFmtId="0" fontId="36" fillId="0" borderId="0" xfId="88" applyFont="1" applyFill="1" applyBorder="1" applyAlignment="1">
      <alignment vertical="center" wrapText="1"/>
      <protection/>
    </xf>
    <xf numFmtId="0" fontId="35" fillId="0" borderId="0" xfId="88" applyFont="1" applyFill="1" applyBorder="1" applyAlignment="1">
      <alignment horizontal="center" vertical="center" textRotation="255" wrapText="1"/>
      <protection/>
    </xf>
    <xf numFmtId="0" fontId="10" fillId="0" borderId="19" xfId="88" applyFont="1" applyFill="1" applyBorder="1" applyAlignment="1">
      <alignment vertical="center" wrapText="1"/>
      <protection/>
    </xf>
    <xf numFmtId="0" fontId="35" fillId="0" borderId="0" xfId="88" applyFont="1" applyBorder="1" applyAlignment="1">
      <alignment vertical="center" textRotation="255" wrapText="1"/>
      <protection/>
    </xf>
    <xf numFmtId="0" fontId="34" fillId="0" borderId="23" xfId="88" applyFont="1" applyFill="1" applyBorder="1" applyAlignment="1">
      <alignment vertical="center" wrapText="1"/>
      <protection/>
    </xf>
    <xf numFmtId="0" fontId="30" fillId="0" borderId="0" xfId="88" applyFont="1" applyFill="1" applyBorder="1" applyAlignment="1">
      <alignment vertical="center"/>
      <protection/>
    </xf>
    <xf numFmtId="0" fontId="34" fillId="0" borderId="19" xfId="88" applyFont="1" applyFill="1" applyBorder="1" applyAlignment="1">
      <alignment vertical="center" wrapText="1"/>
      <protection/>
    </xf>
    <xf numFmtId="0" fontId="35" fillId="0" borderId="0" xfId="88" applyFont="1" applyFill="1" applyBorder="1" applyAlignment="1">
      <alignment vertical="center" textRotation="255" wrapText="1"/>
      <protection/>
    </xf>
    <xf numFmtId="0" fontId="35" fillId="0" borderId="58" xfId="88" applyFont="1" applyFill="1" applyBorder="1" applyAlignment="1">
      <alignment vertical="center" textRotation="255" wrapText="1"/>
      <protection/>
    </xf>
    <xf numFmtId="0" fontId="10" fillId="0" borderId="24" xfId="88" applyFont="1" applyFill="1" applyBorder="1" applyAlignment="1">
      <alignment vertical="center" wrapText="1"/>
      <protection/>
    </xf>
    <xf numFmtId="0" fontId="10" fillId="0" borderId="75" xfId="88" applyFont="1" applyFill="1" applyBorder="1" applyAlignment="1">
      <alignment vertical="center" wrapText="1"/>
      <protection/>
    </xf>
    <xf numFmtId="0" fontId="30" fillId="0" borderId="49" xfId="88" applyFill="1" applyBorder="1" applyAlignment="1">
      <alignment horizontal="center" vertical="center"/>
      <protection/>
    </xf>
    <xf numFmtId="0" fontId="20" fillId="0" borderId="0" xfId="88" applyFont="1" applyBorder="1" applyAlignment="1">
      <alignment vertical="center" shrinkToFit="1"/>
      <protection/>
    </xf>
    <xf numFmtId="0" fontId="10" fillId="0" borderId="23" xfId="88" applyFont="1" applyFill="1" applyBorder="1" applyAlignment="1">
      <alignment vertical="center" wrapText="1"/>
      <protection/>
    </xf>
    <xf numFmtId="0" fontId="34" fillId="0" borderId="72" xfId="88" applyFont="1" applyFill="1" applyBorder="1" applyAlignment="1">
      <alignment vertical="center" wrapText="1"/>
      <protection/>
    </xf>
    <xf numFmtId="0" fontId="34" fillId="0" borderId="73" xfId="88" applyFont="1" applyFill="1" applyBorder="1" applyAlignment="1">
      <alignment vertical="center" wrapText="1"/>
      <protection/>
    </xf>
    <xf numFmtId="0" fontId="34" fillId="0" borderId="35" xfId="88" applyFont="1" applyFill="1" applyBorder="1" applyAlignment="1">
      <alignment vertical="center" wrapText="1"/>
      <protection/>
    </xf>
    <xf numFmtId="0" fontId="30" fillId="0" borderId="14" xfId="88" applyFill="1" applyBorder="1" applyAlignment="1">
      <alignment vertical="center"/>
      <protection/>
    </xf>
    <xf numFmtId="0" fontId="10" fillId="0" borderId="14" xfId="88" applyFont="1" applyFill="1" applyBorder="1" applyAlignment="1">
      <alignment vertical="center" wrapText="1"/>
      <protection/>
    </xf>
    <xf numFmtId="0" fontId="38" fillId="0" borderId="0" xfId="88" applyFont="1" applyBorder="1" applyAlignment="1">
      <alignment vertical="center" shrinkToFit="1"/>
      <protection/>
    </xf>
    <xf numFmtId="0" fontId="20" fillId="0" borderId="0" xfId="88" applyFont="1" applyFill="1" applyBorder="1" applyAlignment="1">
      <alignment vertical="center" shrinkToFit="1"/>
      <protection/>
    </xf>
    <xf numFmtId="0" fontId="30" fillId="20" borderId="0" xfId="88" applyFill="1" applyBorder="1" applyAlignment="1">
      <alignment horizontal="center" vertical="center"/>
      <protection/>
    </xf>
    <xf numFmtId="0" fontId="30" fillId="0" borderId="23" xfId="88" applyBorder="1" applyAlignment="1">
      <alignment vertical="center"/>
      <protection/>
    </xf>
    <xf numFmtId="0" fontId="30" fillId="0" borderId="71" xfId="88" applyBorder="1" applyAlignment="1">
      <alignment vertical="center"/>
      <protection/>
    </xf>
    <xf numFmtId="0" fontId="30" fillId="0" borderId="58" xfId="88" applyBorder="1" applyAlignment="1">
      <alignment vertical="center"/>
      <protection/>
    </xf>
    <xf numFmtId="0" fontId="30" fillId="0" borderId="76" xfId="88" applyFill="1" applyBorder="1" applyAlignment="1">
      <alignment vertical="center"/>
      <protection/>
    </xf>
    <xf numFmtId="0" fontId="39" fillId="0" borderId="0" xfId="88" applyFont="1" applyAlignment="1">
      <alignment vertical="center"/>
      <protection/>
    </xf>
    <xf numFmtId="0" fontId="30" fillId="0" borderId="0" xfId="88" applyAlignment="1">
      <alignment horizontal="left" vertical="center"/>
      <protection/>
    </xf>
    <xf numFmtId="0" fontId="30" fillId="0" borderId="78" xfId="88" applyBorder="1" applyAlignment="1">
      <alignment vertical="center"/>
      <protection/>
    </xf>
    <xf numFmtId="0" fontId="30" fillId="0" borderId="79" xfId="88" applyBorder="1" applyAlignment="1">
      <alignment vertical="center"/>
      <protection/>
    </xf>
    <xf numFmtId="0" fontId="34" fillId="0" borderId="24" xfId="88" applyFont="1" applyBorder="1" applyAlignment="1">
      <alignment vertical="center"/>
      <protection/>
    </xf>
    <xf numFmtId="0" fontId="34" fillId="0" borderId="75" xfId="88" applyFont="1" applyBorder="1" applyAlignment="1">
      <alignment vertical="center"/>
      <protection/>
    </xf>
    <xf numFmtId="0" fontId="30" fillId="9" borderId="75" xfId="88" applyFill="1" applyBorder="1" applyAlignment="1">
      <alignment vertical="center"/>
      <protection/>
    </xf>
    <xf numFmtId="0" fontId="30" fillId="9" borderId="0" xfId="88" applyFill="1" applyAlignment="1">
      <alignment vertical="center"/>
      <protection/>
    </xf>
    <xf numFmtId="0" fontId="0" fillId="0" borderId="0" xfId="88" applyFont="1" applyFill="1" applyBorder="1" applyAlignment="1">
      <alignment horizontal="center" vertical="center"/>
      <protection/>
    </xf>
    <xf numFmtId="0" fontId="30" fillId="9" borderId="0" xfId="88" applyFill="1" applyBorder="1" applyAlignment="1">
      <alignment vertical="center"/>
      <protection/>
    </xf>
    <xf numFmtId="0" fontId="30" fillId="9" borderId="58" xfId="88" applyFill="1" applyBorder="1" applyAlignment="1">
      <alignment vertical="center"/>
      <protection/>
    </xf>
    <xf numFmtId="0" fontId="30" fillId="0" borderId="58" xfId="88" applyFill="1" applyBorder="1" applyAlignment="1">
      <alignment vertical="center"/>
      <protection/>
    </xf>
    <xf numFmtId="0" fontId="34" fillId="0" borderId="0" xfId="88" applyFont="1" applyBorder="1" applyAlignment="1">
      <alignment vertical="center"/>
      <protection/>
    </xf>
    <xf numFmtId="0" fontId="30" fillId="0" borderId="32" xfId="88" applyFill="1" applyBorder="1" applyAlignment="1">
      <alignment vertical="center"/>
      <protection/>
    </xf>
    <xf numFmtId="0" fontId="34" fillId="0" borderId="32" xfId="88" applyFont="1" applyBorder="1" applyAlignment="1">
      <alignment horizontal="center" vertical="center"/>
      <protection/>
    </xf>
    <xf numFmtId="0" fontId="34" fillId="0" borderId="19" xfId="88" applyFont="1" applyBorder="1" applyAlignment="1">
      <alignment horizontal="center" vertical="center"/>
      <protection/>
    </xf>
    <xf numFmtId="0" fontId="19" fillId="0" borderId="0" xfId="88" applyFont="1" applyFill="1" applyBorder="1" applyAlignment="1">
      <alignment vertical="center" wrapText="1"/>
      <protection/>
    </xf>
    <xf numFmtId="0" fontId="30" fillId="0" borderId="19" xfId="88" applyBorder="1" applyAlignment="1">
      <alignment horizontal="center" vertical="center"/>
      <protection/>
    </xf>
    <xf numFmtId="0" fontId="20" fillId="0" borderId="39" xfId="88" applyFont="1" applyFill="1" applyBorder="1" applyAlignment="1">
      <alignment vertical="center" shrinkToFit="1"/>
      <protection/>
    </xf>
    <xf numFmtId="0" fontId="30" fillId="0" borderId="0" xfId="88" applyBorder="1" applyAlignment="1">
      <alignment vertical="center" shrinkToFit="1"/>
      <protection/>
    </xf>
    <xf numFmtId="0" fontId="30" fillId="0" borderId="24" xfId="88" applyFont="1" applyFill="1" applyBorder="1" applyAlignment="1">
      <alignment vertical="center"/>
      <protection/>
    </xf>
    <xf numFmtId="0" fontId="19" fillId="0" borderId="32" xfId="88" applyFont="1" applyBorder="1" applyAlignment="1">
      <alignment horizontal="center" vertical="center" textRotation="255" shrinkToFit="1"/>
      <protection/>
    </xf>
    <xf numFmtId="0" fontId="30" fillId="0" borderId="32" xfId="88" applyFill="1" applyBorder="1" applyAlignment="1">
      <alignment horizontal="center" vertical="center"/>
      <protection/>
    </xf>
    <xf numFmtId="0" fontId="30" fillId="0" borderId="32" xfId="88" applyBorder="1" applyAlignment="1">
      <alignment horizontal="center" vertical="center"/>
      <protection/>
    </xf>
    <xf numFmtId="0" fontId="30" fillId="0" borderId="19" xfId="88" applyFill="1" applyBorder="1" applyAlignment="1">
      <alignment horizontal="center" vertical="center"/>
      <protection/>
    </xf>
    <xf numFmtId="0" fontId="34" fillId="0" borderId="58" xfId="88" applyFont="1" applyBorder="1" applyAlignment="1">
      <alignment vertical="center"/>
      <protection/>
    </xf>
    <xf numFmtId="0" fontId="42" fillId="0" borderId="39" xfId="0" applyFont="1" applyFill="1" applyBorder="1" applyAlignment="1">
      <alignment horizontal="center" vertical="center" shrinkToFit="1"/>
    </xf>
    <xf numFmtId="0" fontId="42" fillId="0" borderId="55" xfId="0" applyFont="1" applyFill="1" applyBorder="1" applyAlignment="1">
      <alignment horizontal="center" vertical="center" shrinkToFit="1"/>
    </xf>
    <xf numFmtId="0" fontId="42" fillId="0" borderId="80" xfId="0" applyFont="1" applyFill="1" applyBorder="1" applyAlignment="1">
      <alignment horizontal="distributed" vertical="center" shrinkToFit="1"/>
    </xf>
    <xf numFmtId="0" fontId="42" fillId="0" borderId="42" xfId="0" applyFont="1" applyFill="1" applyBorder="1" applyAlignment="1">
      <alignment horizontal="center" vertical="center" shrinkToFit="1"/>
    </xf>
    <xf numFmtId="0" fontId="27" fillId="0" borderId="80" xfId="0" applyFont="1" applyFill="1" applyBorder="1" applyAlignment="1">
      <alignment horizontal="distributed" vertical="center" shrinkToFit="1"/>
    </xf>
    <xf numFmtId="0" fontId="42" fillId="0" borderId="56" xfId="0" applyFont="1" applyFill="1" applyBorder="1" applyAlignment="1">
      <alignment horizontal="center" vertical="center" shrinkToFit="1"/>
    </xf>
    <xf numFmtId="0" fontId="31" fillId="0" borderId="52" xfId="0" applyFont="1" applyFill="1" applyBorder="1" applyAlignment="1">
      <alignment horizontal="distributed" vertical="center" shrinkToFit="1"/>
    </xf>
    <xf numFmtId="0" fontId="31" fillId="0" borderId="41" xfId="0" applyFont="1" applyFill="1" applyBorder="1" applyAlignment="1">
      <alignment horizontal="distributed" vertical="center" shrinkToFit="1"/>
    </xf>
    <xf numFmtId="0" fontId="31" fillId="0" borderId="53" xfId="0" applyFont="1" applyFill="1" applyBorder="1" applyAlignment="1">
      <alignment horizontal="distributed" vertical="center" shrinkToFit="1"/>
    </xf>
    <xf numFmtId="0" fontId="10" fillId="20" borderId="72" xfId="0" applyFont="1" applyFill="1" applyBorder="1" applyAlignment="1">
      <alignment horizontal="center" vertical="center" shrinkToFit="1"/>
    </xf>
    <xf numFmtId="0" fontId="10" fillId="20" borderId="50" xfId="0" applyFont="1" applyFill="1" applyBorder="1" applyAlignment="1">
      <alignment horizontal="center" vertical="center" shrinkToFit="1"/>
    </xf>
    <xf numFmtId="0" fontId="31" fillId="20" borderId="81" xfId="0" applyFont="1" applyFill="1" applyBorder="1" applyAlignment="1">
      <alignment horizontal="distributed" vertical="center" shrinkToFit="1"/>
    </xf>
    <xf numFmtId="0" fontId="31" fillId="20" borderId="52" xfId="0" applyFont="1" applyFill="1" applyBorder="1" applyAlignment="1">
      <alignment horizontal="distributed" vertical="center" shrinkToFit="1"/>
    </xf>
    <xf numFmtId="0" fontId="27" fillId="20" borderId="82" xfId="0" applyFont="1" applyFill="1" applyBorder="1" applyAlignment="1">
      <alignment horizontal="distributed" vertical="center" shrinkToFit="1"/>
    </xf>
    <xf numFmtId="0" fontId="42" fillId="20" borderId="39" xfId="0" applyFont="1" applyFill="1" applyBorder="1" applyAlignment="1">
      <alignment horizontal="center" vertical="center" shrinkToFit="1"/>
    </xf>
    <xf numFmtId="0" fontId="3" fillId="20" borderId="83" xfId="0" applyFont="1" applyFill="1" applyBorder="1" applyAlignment="1">
      <alignment horizontal="distributed" vertical="center" shrinkToFit="1"/>
    </xf>
    <xf numFmtId="0" fontId="3" fillId="20" borderId="52" xfId="0" applyFont="1" applyFill="1" applyBorder="1" applyAlignment="1">
      <alignment horizontal="distributed" vertical="center" shrinkToFit="1"/>
    </xf>
    <xf numFmtId="0" fontId="10" fillId="20" borderId="23" xfId="0" applyFont="1" applyFill="1" applyBorder="1" applyAlignment="1">
      <alignment horizontal="center" vertical="center" shrinkToFit="1"/>
    </xf>
    <xf numFmtId="0" fontId="10" fillId="20" borderId="39" xfId="0" applyFont="1" applyFill="1" applyBorder="1" applyAlignment="1">
      <alignment horizontal="center" vertical="center" shrinkToFit="1"/>
    </xf>
    <xf numFmtId="0" fontId="3" fillId="20" borderId="81" xfId="0" applyFont="1" applyFill="1" applyBorder="1" applyAlignment="1">
      <alignment horizontal="distributed" vertical="center" shrinkToFit="1"/>
    </xf>
    <xf numFmtId="0" fontId="3" fillId="20" borderId="41" xfId="0" applyFont="1" applyFill="1" applyBorder="1" applyAlignment="1">
      <alignment horizontal="distributed" vertical="center" shrinkToFit="1"/>
    </xf>
    <xf numFmtId="0" fontId="10" fillId="20" borderId="84" xfId="0" applyFont="1" applyFill="1" applyBorder="1" applyAlignment="1">
      <alignment horizontal="center" vertical="center" shrinkToFit="1"/>
    </xf>
    <xf numFmtId="0" fontId="10" fillId="20" borderId="42" xfId="0" applyFont="1" applyFill="1" applyBorder="1" applyAlignment="1">
      <alignment horizontal="center" vertical="center" shrinkToFit="1"/>
    </xf>
    <xf numFmtId="56" fontId="10" fillId="20" borderId="0" xfId="0" applyNumberFormat="1" applyFont="1" applyFill="1" applyAlignment="1">
      <alignment horizontal="left" vertical="center"/>
    </xf>
    <xf numFmtId="0" fontId="10" fillId="20" borderId="0" xfId="0" applyFont="1" applyFill="1" applyAlignment="1">
      <alignment horizontal="left"/>
    </xf>
    <xf numFmtId="0" fontId="10" fillId="20" borderId="0" xfId="0" applyFont="1" applyFill="1" applyAlignment="1">
      <alignment horizontal="left" vertical="center"/>
    </xf>
    <xf numFmtId="0" fontId="12" fillId="20" borderId="0" xfId="0" applyFont="1" applyFill="1" applyAlignment="1">
      <alignment vertical="center"/>
    </xf>
    <xf numFmtId="0" fontId="12" fillId="20" borderId="0" xfId="0" applyFont="1" applyFill="1" applyAlignment="1">
      <alignment horizontal="left" vertical="center"/>
    </xf>
    <xf numFmtId="0" fontId="43" fillId="0" borderId="0" xfId="83" applyFont="1">
      <alignment/>
      <protection/>
    </xf>
    <xf numFmtId="0" fontId="28" fillId="0" borderId="0" xfId="87" applyFont="1" applyFill="1" applyAlignment="1">
      <alignment vertical="center"/>
      <protection/>
    </xf>
    <xf numFmtId="0" fontId="44" fillId="0" borderId="0" xfId="87" applyFont="1" applyFill="1" applyAlignment="1">
      <alignment horizontal="center" vertical="center"/>
      <protection/>
    </xf>
    <xf numFmtId="0" fontId="0" fillId="0" borderId="0" xfId="87" applyFont="1" applyFill="1" applyAlignment="1">
      <alignment horizontal="right" vertical="center"/>
      <protection/>
    </xf>
    <xf numFmtId="0" fontId="0" fillId="0" borderId="0" xfId="87" applyFont="1" applyFill="1" applyAlignment="1">
      <alignment vertical="center"/>
      <protection/>
    </xf>
    <xf numFmtId="0" fontId="0" fillId="0" borderId="0" xfId="87" applyFont="1" applyFill="1" applyBorder="1" applyAlignment="1">
      <alignment vertical="center"/>
      <protection/>
    </xf>
    <xf numFmtId="0" fontId="0" fillId="0" borderId="0" xfId="0" applyFont="1" applyFill="1" applyAlignment="1">
      <alignment vertical="center"/>
    </xf>
    <xf numFmtId="0" fontId="0" fillId="0" borderId="0" xfId="87" applyFont="1" applyFill="1" applyBorder="1" applyAlignment="1">
      <alignment horizontal="center" vertical="center"/>
      <protection/>
    </xf>
    <xf numFmtId="0" fontId="0" fillId="0" borderId="61" xfId="87" applyFont="1" applyFill="1" applyBorder="1" applyAlignment="1">
      <alignment horizontal="center" vertical="center"/>
      <protection/>
    </xf>
    <xf numFmtId="0" fontId="0" fillId="0" borderId="14" xfId="87" applyFont="1" applyFill="1" applyBorder="1" applyAlignment="1">
      <alignment horizontal="center" vertical="center"/>
      <protection/>
    </xf>
    <xf numFmtId="56" fontId="0" fillId="0" borderId="0" xfId="87" applyNumberFormat="1" applyFont="1" applyFill="1" applyAlignment="1" quotePrefix="1">
      <alignment vertical="center"/>
      <protection/>
    </xf>
    <xf numFmtId="0" fontId="0" fillId="0" borderId="0" xfId="0" applyFont="1" applyFill="1" applyBorder="1" applyAlignment="1">
      <alignment vertical="center"/>
    </xf>
    <xf numFmtId="0" fontId="0" fillId="0" borderId="0" xfId="87" applyFont="1" applyFill="1" applyAlignment="1">
      <alignment horizontal="center" vertical="center"/>
      <protection/>
    </xf>
    <xf numFmtId="0" fontId="0" fillId="0" borderId="61" xfId="87" applyFont="1" applyFill="1" applyBorder="1" applyAlignment="1">
      <alignment vertical="center"/>
      <protection/>
    </xf>
    <xf numFmtId="0" fontId="0" fillId="0" borderId="0" xfId="87" applyFont="1" applyFill="1" applyBorder="1" applyAlignment="1">
      <alignment vertical="center" shrinkToFit="1"/>
      <protection/>
    </xf>
    <xf numFmtId="0" fontId="0" fillId="0" borderId="0" xfId="0" applyFont="1" applyFill="1" applyAlignment="1">
      <alignment horizontal="center" vertical="center"/>
    </xf>
    <xf numFmtId="0" fontId="0" fillId="0" borderId="85" xfId="87" applyFont="1" applyFill="1" applyBorder="1" applyAlignment="1">
      <alignment horizontal="center" vertical="center"/>
      <protection/>
    </xf>
    <xf numFmtId="0" fontId="0" fillId="0" borderId="20" xfId="87" applyFont="1" applyFill="1" applyBorder="1" applyAlignment="1">
      <alignment horizontal="center" vertical="center"/>
      <protection/>
    </xf>
    <xf numFmtId="0" fontId="0" fillId="0" borderId="0" xfId="87" applyNumberFormat="1" applyFont="1" applyFill="1" applyBorder="1" applyAlignment="1" quotePrefix="1">
      <alignment horizontal="center" vertical="center"/>
      <protection/>
    </xf>
    <xf numFmtId="0" fontId="0" fillId="0" borderId="38" xfId="87" applyFont="1" applyFill="1" applyBorder="1" applyAlignment="1">
      <alignment horizontal="center" vertical="center"/>
      <protection/>
    </xf>
    <xf numFmtId="0" fontId="0" fillId="0" borderId="20" xfId="87" applyFont="1" applyFill="1" applyBorder="1" applyAlignment="1">
      <alignment vertical="center"/>
      <protection/>
    </xf>
    <xf numFmtId="0" fontId="21" fillId="0" borderId="86" xfId="87" applyFont="1" applyFill="1" applyBorder="1" applyAlignment="1">
      <alignment horizontal="center" vertical="center"/>
      <protection/>
    </xf>
    <xf numFmtId="0" fontId="20" fillId="0" borderId="86" xfId="87" applyFont="1" applyFill="1" applyBorder="1" applyAlignment="1">
      <alignment horizontal="center" vertical="center"/>
      <protection/>
    </xf>
    <xf numFmtId="0" fontId="20" fillId="0" borderId="87" xfId="87" applyFont="1" applyFill="1" applyBorder="1" applyAlignment="1">
      <alignment horizontal="center" vertical="center"/>
      <protection/>
    </xf>
    <xf numFmtId="0" fontId="20" fillId="0" borderId="88" xfId="87" applyFont="1" applyFill="1" applyBorder="1" applyAlignment="1">
      <alignment horizontal="center" vertical="center"/>
      <protection/>
    </xf>
    <xf numFmtId="0" fontId="20" fillId="0" borderId="89" xfId="87" applyFont="1" applyFill="1" applyBorder="1" applyAlignment="1">
      <alignment horizontal="center" vertical="center"/>
      <protection/>
    </xf>
    <xf numFmtId="0" fontId="22" fillId="0" borderId="86" xfId="87" applyFont="1" applyFill="1" applyBorder="1" applyAlignment="1">
      <alignment horizontal="center" vertical="center"/>
      <protection/>
    </xf>
    <xf numFmtId="0" fontId="20" fillId="0" borderId="90" xfId="87" applyFont="1" applyFill="1" applyBorder="1" applyAlignment="1">
      <alignment horizontal="center" vertical="center"/>
      <protection/>
    </xf>
    <xf numFmtId="0" fontId="21" fillId="0" borderId="87" xfId="87" applyFont="1" applyFill="1" applyBorder="1" applyAlignment="1">
      <alignment horizontal="center" vertical="center"/>
      <protection/>
    </xf>
    <xf numFmtId="0" fontId="21" fillId="0" borderId="91" xfId="87" applyFont="1" applyFill="1" applyBorder="1" applyAlignment="1">
      <alignment horizontal="center" vertical="center"/>
      <protection/>
    </xf>
    <xf numFmtId="0" fontId="22" fillId="0" borderId="0" xfId="87" applyFont="1" applyFill="1" applyBorder="1" applyAlignment="1">
      <alignment horizontal="right" vertical="center"/>
      <protection/>
    </xf>
    <xf numFmtId="0" fontId="22" fillId="0" borderId="90" xfId="87" applyFont="1" applyFill="1" applyBorder="1" applyAlignment="1">
      <alignment horizontal="left" vertical="center"/>
      <protection/>
    </xf>
    <xf numFmtId="0" fontId="45" fillId="0" borderId="14" xfId="87" applyFont="1" applyFill="1" applyBorder="1" applyAlignment="1">
      <alignment horizontal="right" vertical="center"/>
      <protection/>
    </xf>
    <xf numFmtId="0" fontId="45" fillId="0" borderId="14" xfId="87" applyFont="1" applyFill="1" applyBorder="1" applyAlignment="1">
      <alignment horizontal="left" vertical="center"/>
      <protection/>
    </xf>
    <xf numFmtId="0" fontId="19" fillId="0" borderId="92" xfId="87" applyFont="1" applyFill="1" applyBorder="1" applyAlignment="1">
      <alignment horizontal="center" vertical="center"/>
      <protection/>
    </xf>
    <xf numFmtId="0" fontId="45" fillId="0" borderId="89" xfId="87" applyFont="1" applyFill="1" applyBorder="1" applyAlignment="1">
      <alignment horizontal="right" vertical="center"/>
      <protection/>
    </xf>
    <xf numFmtId="0" fontId="45" fillId="0" borderId="0" xfId="87" applyFont="1" applyFill="1" applyBorder="1" applyAlignment="1">
      <alignment horizontal="left" vertical="center"/>
      <protection/>
    </xf>
    <xf numFmtId="0" fontId="19" fillId="0" borderId="87" xfId="87" applyFont="1" applyFill="1" applyBorder="1" applyAlignment="1">
      <alignment horizontal="center" vertical="center"/>
      <protection/>
    </xf>
    <xf numFmtId="0" fontId="45" fillId="0" borderId="87" xfId="87" applyFont="1" applyFill="1" applyBorder="1" applyAlignment="1">
      <alignment horizontal="right" vertical="center"/>
      <protection/>
    </xf>
    <xf numFmtId="0" fontId="45" fillId="0" borderId="90" xfId="87" applyFont="1" applyFill="1" applyBorder="1" applyAlignment="1">
      <alignment horizontal="left" vertical="center"/>
      <protection/>
    </xf>
    <xf numFmtId="0" fontId="17" fillId="0" borderId="20" xfId="87" applyFont="1" applyFill="1" applyBorder="1" applyAlignment="1">
      <alignment horizontal="left" vertical="center"/>
      <protection/>
    </xf>
    <xf numFmtId="0" fontId="20" fillId="0" borderId="93" xfId="87" applyFont="1" applyFill="1" applyBorder="1" applyAlignment="1">
      <alignment horizontal="center" vertical="center"/>
      <protection/>
    </xf>
    <xf numFmtId="0" fontId="17" fillId="0" borderId="94" xfId="87" applyFont="1" applyFill="1" applyBorder="1" applyAlignment="1">
      <alignment horizontal="right" vertical="center"/>
      <protection/>
    </xf>
    <xf numFmtId="0" fontId="0" fillId="0" borderId="95" xfId="87" applyFont="1" applyFill="1" applyBorder="1" applyAlignment="1">
      <alignment horizontal="center" vertical="center"/>
      <protection/>
    </xf>
    <xf numFmtId="0" fontId="0" fillId="0" borderId="86" xfId="87" applyFont="1" applyFill="1" applyBorder="1" applyAlignment="1">
      <alignment horizontal="center" vertical="center"/>
      <protection/>
    </xf>
    <xf numFmtId="0" fontId="0" fillId="0" borderId="88" xfId="87" applyFont="1" applyFill="1" applyBorder="1" applyAlignment="1">
      <alignment horizontal="center" vertical="center"/>
      <protection/>
    </xf>
    <xf numFmtId="0" fontId="19" fillId="0" borderId="90" xfId="87" applyFont="1" applyFill="1" applyBorder="1" applyAlignment="1">
      <alignment horizontal="center" vertical="center"/>
      <protection/>
    </xf>
    <xf numFmtId="0" fontId="19" fillId="0" borderId="86" xfId="87" applyFont="1" applyFill="1" applyBorder="1" applyAlignment="1">
      <alignment horizontal="center" vertical="center"/>
      <protection/>
    </xf>
    <xf numFmtId="0" fontId="19" fillId="0" borderId="96" xfId="87" applyFont="1" applyFill="1" applyBorder="1" applyAlignment="1">
      <alignment horizontal="center" vertical="center"/>
      <protection/>
    </xf>
    <xf numFmtId="0" fontId="19" fillId="0" borderId="89" xfId="87" applyFont="1" applyFill="1" applyBorder="1" applyAlignment="1">
      <alignment horizontal="center" vertical="center"/>
      <protection/>
    </xf>
    <xf numFmtId="0" fontId="45" fillId="0" borderId="87" xfId="87" applyFont="1" applyFill="1" applyBorder="1" applyAlignment="1">
      <alignment vertical="center" shrinkToFit="1"/>
      <protection/>
    </xf>
    <xf numFmtId="0" fontId="0" fillId="0" borderId="97" xfId="87" applyFont="1" applyFill="1" applyBorder="1" applyAlignment="1">
      <alignment horizontal="center" vertical="center"/>
      <protection/>
    </xf>
    <xf numFmtId="0" fontId="0" fillId="0" borderId="93" xfId="87" applyFont="1" applyFill="1" applyBorder="1" applyAlignment="1">
      <alignment horizontal="center" vertical="center"/>
      <protection/>
    </xf>
    <xf numFmtId="0" fontId="45" fillId="0" borderId="88" xfId="87" applyFont="1" applyFill="1" applyBorder="1" applyAlignment="1">
      <alignment horizontal="left" vertical="center"/>
      <protection/>
    </xf>
    <xf numFmtId="0" fontId="0" fillId="0" borderId="0" xfId="87" applyFont="1" applyFill="1" applyAlignment="1">
      <alignment vertical="center"/>
      <protection/>
    </xf>
    <xf numFmtId="0" fontId="0" fillId="0" borderId="98" xfId="87" applyFont="1" applyFill="1" applyBorder="1" applyAlignment="1">
      <alignment horizontal="center" vertical="center"/>
      <protection/>
    </xf>
    <xf numFmtId="0" fontId="17" fillId="0" borderId="0" xfId="87" applyFont="1" applyFill="1" applyBorder="1" applyAlignment="1">
      <alignment horizontal="right" vertical="center"/>
      <protection/>
    </xf>
    <xf numFmtId="0" fontId="17" fillId="0" borderId="0" xfId="87" applyFont="1" applyFill="1" applyBorder="1" applyAlignment="1">
      <alignment horizontal="left" vertical="center"/>
      <protection/>
    </xf>
    <xf numFmtId="0" fontId="17" fillId="0" borderId="86" xfId="87" applyFont="1" applyFill="1" applyBorder="1" applyAlignment="1">
      <alignment horizontal="left" vertical="center"/>
      <protection/>
    </xf>
    <xf numFmtId="0" fontId="17" fillId="0" borderId="0" xfId="87" applyFont="1" applyFill="1" applyBorder="1" applyAlignment="1">
      <alignment horizontal="center" vertical="center"/>
      <protection/>
    </xf>
    <xf numFmtId="0" fontId="0" fillId="0" borderId="87" xfId="87" applyFont="1" applyFill="1" applyBorder="1" applyAlignment="1">
      <alignment horizontal="center" vertical="center"/>
      <protection/>
    </xf>
    <xf numFmtId="0" fontId="17" fillId="0" borderId="87" xfId="87" applyFont="1" applyFill="1" applyBorder="1" applyAlignment="1">
      <alignment horizontal="center" vertical="center"/>
      <protection/>
    </xf>
    <xf numFmtId="0" fontId="0" fillId="0" borderId="99" xfId="87" applyFont="1" applyFill="1" applyBorder="1" applyAlignment="1">
      <alignment horizontal="center" vertical="center"/>
      <protection/>
    </xf>
    <xf numFmtId="0" fontId="17" fillId="0" borderId="86" xfId="87" applyFont="1" applyFill="1" applyBorder="1" applyAlignment="1">
      <alignment horizontal="center" vertical="center"/>
      <protection/>
    </xf>
    <xf numFmtId="0" fontId="17" fillId="0" borderId="87" xfId="87" applyFont="1" applyFill="1" applyBorder="1" applyAlignment="1">
      <alignment horizontal="right" vertical="center"/>
      <protection/>
    </xf>
    <xf numFmtId="0" fontId="0" fillId="0" borderId="100" xfId="87" applyFont="1" applyFill="1" applyBorder="1" applyAlignment="1">
      <alignment horizontal="center" vertical="center"/>
      <protection/>
    </xf>
    <xf numFmtId="0" fontId="0" fillId="0" borderId="101" xfId="87" applyFont="1" applyFill="1" applyBorder="1" applyAlignment="1">
      <alignment horizontal="center" vertical="center"/>
      <protection/>
    </xf>
    <xf numFmtId="0" fontId="17" fillId="0" borderId="93" xfId="87" applyFont="1" applyFill="1" applyBorder="1" applyAlignment="1">
      <alignment horizontal="right" vertical="center"/>
      <protection/>
    </xf>
    <xf numFmtId="0" fontId="46" fillId="0" borderId="87" xfId="87" applyFont="1" applyFill="1" applyBorder="1" applyAlignment="1">
      <alignment vertical="center" shrinkToFit="1"/>
      <protection/>
    </xf>
    <xf numFmtId="0" fontId="46" fillId="0" borderId="0" xfId="87" applyFont="1" applyFill="1" applyBorder="1" applyAlignment="1">
      <alignment horizontal="center" vertical="center"/>
      <protection/>
    </xf>
    <xf numFmtId="0" fontId="46" fillId="0" borderId="0" xfId="87" applyFont="1" applyFill="1" applyAlignment="1">
      <alignment horizontal="center" vertical="center"/>
      <protection/>
    </xf>
    <xf numFmtId="0" fontId="46" fillId="0" borderId="87" xfId="87" applyFont="1" applyFill="1" applyBorder="1" applyAlignment="1">
      <alignment horizontal="center" vertical="center"/>
      <protection/>
    </xf>
    <xf numFmtId="0" fontId="46" fillId="0" borderId="86" xfId="87" applyFont="1" applyFill="1" applyBorder="1" applyAlignment="1">
      <alignment horizontal="center" vertical="center"/>
      <protection/>
    </xf>
    <xf numFmtId="0" fontId="3" fillId="0" borderId="0" xfId="87" applyFont="1" applyFill="1" applyBorder="1" applyAlignment="1">
      <alignment horizontal="center" vertical="center"/>
      <protection/>
    </xf>
    <xf numFmtId="0" fontId="3" fillId="0" borderId="0" xfId="87" applyFont="1" applyFill="1" applyAlignment="1">
      <alignment horizontal="center" vertical="center"/>
      <protection/>
    </xf>
    <xf numFmtId="0" fontId="0" fillId="0" borderId="102" xfId="87" applyFont="1" applyFill="1" applyBorder="1" applyAlignment="1">
      <alignment vertical="center"/>
      <protection/>
    </xf>
    <xf numFmtId="0" fontId="0" fillId="0" borderId="103" xfId="87" applyFont="1" applyFill="1" applyBorder="1" applyAlignment="1">
      <alignment vertical="center"/>
      <protection/>
    </xf>
    <xf numFmtId="0" fontId="0" fillId="0" borderId="102" xfId="87" applyFont="1" applyFill="1" applyBorder="1" applyAlignment="1">
      <alignment horizontal="center" vertical="center"/>
      <protection/>
    </xf>
    <xf numFmtId="0" fontId="82" fillId="0" borderId="0" xfId="87" applyFont="1" applyFill="1" applyAlignment="1">
      <alignment horizontal="center" vertical="center"/>
      <protection/>
    </xf>
    <xf numFmtId="0" fontId="82" fillId="0" borderId="86" xfId="87" applyFont="1" applyFill="1" applyBorder="1" applyAlignment="1">
      <alignment horizontal="center" vertical="center"/>
      <protection/>
    </xf>
    <xf numFmtId="0" fontId="0" fillId="0" borderId="104" xfId="87" applyFont="1" applyFill="1" applyBorder="1" applyAlignment="1">
      <alignment horizontal="center" vertical="center"/>
      <protection/>
    </xf>
    <xf numFmtId="0" fontId="0" fillId="0" borderId="105" xfId="87" applyFont="1" applyFill="1" applyBorder="1" applyAlignment="1">
      <alignment horizontal="center" vertical="center"/>
      <protection/>
    </xf>
    <xf numFmtId="0" fontId="82" fillId="0" borderId="102" xfId="87" applyFont="1" applyFill="1" applyBorder="1" applyAlignment="1">
      <alignment vertical="center"/>
      <protection/>
    </xf>
    <xf numFmtId="0" fontId="82" fillId="0" borderId="0" xfId="87" applyFont="1" applyFill="1" applyAlignment="1">
      <alignment vertical="center"/>
      <protection/>
    </xf>
    <xf numFmtId="0" fontId="0" fillId="0" borderId="106" xfId="87" applyFont="1" applyFill="1" applyBorder="1" applyAlignment="1">
      <alignment horizontal="center" vertical="center"/>
      <protection/>
    </xf>
    <xf numFmtId="0" fontId="23" fillId="0" borderId="0" xfId="83" applyFont="1" applyAlignment="1">
      <alignment horizontal="left" vertical="center" wrapText="1"/>
      <protection/>
    </xf>
    <xf numFmtId="0" fontId="23" fillId="0" borderId="0" xfId="83" applyFont="1" applyAlignment="1">
      <alignment horizontal="left" vertical="center"/>
      <protection/>
    </xf>
    <xf numFmtId="0" fontId="18" fillId="0" borderId="107" xfId="83" applyFont="1" applyBorder="1" applyAlignment="1">
      <alignment horizontal="center" vertical="center"/>
      <protection/>
    </xf>
    <xf numFmtId="0" fontId="18" fillId="0" borderId="20" xfId="83" applyFont="1" applyBorder="1" applyAlignment="1">
      <alignment horizontal="center" vertical="center"/>
      <protection/>
    </xf>
    <xf numFmtId="0" fontId="18" fillId="0" borderId="12" xfId="83" applyFont="1" applyBorder="1" applyAlignment="1">
      <alignment horizontal="center" vertical="center"/>
      <protection/>
    </xf>
    <xf numFmtId="0" fontId="10" fillId="0" borderId="58" xfId="0" applyFont="1" applyBorder="1" applyAlignment="1">
      <alignment horizontal="left" vertical="center" shrinkToFit="1"/>
    </xf>
    <xf numFmtId="0" fontId="3" fillId="0" borderId="43" xfId="0" applyNumberFormat="1" applyFont="1" applyFill="1" applyBorder="1" applyAlignment="1">
      <alignment horizontal="center" vertical="center"/>
    </xf>
    <xf numFmtId="0" fontId="3" fillId="0" borderId="108"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4" fillId="0" borderId="109" xfId="0" applyNumberFormat="1" applyFont="1" applyFill="1" applyBorder="1" applyAlignment="1">
      <alignment horizontal="center" vertical="center"/>
    </xf>
    <xf numFmtId="0" fontId="7" fillId="0" borderId="22"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xf>
    <xf numFmtId="0" fontId="42" fillId="0" borderId="73" xfId="0" applyNumberFormat="1" applyFont="1" applyFill="1" applyBorder="1" applyAlignment="1">
      <alignment horizontal="left" vertical="top" wrapText="1"/>
    </xf>
    <xf numFmtId="0" fontId="42" fillId="0" borderId="75" xfId="0" applyNumberFormat="1" applyFont="1" applyFill="1" applyBorder="1" applyAlignment="1">
      <alignment horizontal="left" vertical="top" wrapText="1"/>
    </xf>
    <xf numFmtId="0" fontId="15" fillId="0" borderId="0" xfId="61" applyNumberFormat="1" applyFill="1" applyAlignment="1" applyProtection="1">
      <alignment horizontal="left" vertical="center"/>
      <protection/>
    </xf>
    <xf numFmtId="0" fontId="6" fillId="0" borderId="0" xfId="0" applyNumberFormat="1" applyFont="1" applyFill="1" applyAlignment="1">
      <alignment horizontal="left" vertical="center"/>
    </xf>
    <xf numFmtId="0" fontId="0" fillId="0" borderId="0" xfId="0" applyNumberFormat="1" applyFont="1" applyAlignment="1">
      <alignment horizontal="center" vertical="center" shrinkToFit="1"/>
    </xf>
    <xf numFmtId="0" fontId="0" fillId="0" borderId="62" xfId="0" applyNumberFormat="1" applyFont="1" applyBorder="1" applyAlignment="1">
      <alignment horizontal="center" vertical="center" shrinkToFit="1"/>
    </xf>
    <xf numFmtId="0" fontId="0" fillId="0" borderId="15" xfId="0" applyNumberFormat="1" applyFont="1" applyBorder="1" applyAlignment="1">
      <alignment horizontal="center" vertical="center" shrinkToFit="1"/>
    </xf>
    <xf numFmtId="0" fontId="0" fillId="0" borderId="110" xfId="0" applyNumberFormat="1" applyFont="1" applyBorder="1" applyAlignment="1">
      <alignment horizontal="center" vertical="center" shrinkToFit="1"/>
    </xf>
    <xf numFmtId="0" fontId="0" fillId="0" borderId="111" xfId="0" applyNumberFormat="1" applyFont="1" applyBorder="1" applyAlignment="1">
      <alignment horizontal="center" vertical="center" shrinkToFit="1"/>
    </xf>
    <xf numFmtId="0" fontId="0" fillId="0" borderId="11" xfId="0" applyNumberFormat="1" applyFont="1" applyBorder="1" applyAlignment="1">
      <alignment horizontal="center" vertical="center" shrinkToFit="1"/>
    </xf>
    <xf numFmtId="0" fontId="17" fillId="0" borderId="110" xfId="0" applyNumberFormat="1" applyFont="1" applyBorder="1" applyAlignment="1">
      <alignment horizontal="center" vertical="center" shrinkToFit="1"/>
    </xf>
    <xf numFmtId="0" fontId="17" fillId="0" borderId="111" xfId="0" applyNumberFormat="1" applyFont="1" applyBorder="1" applyAlignment="1">
      <alignment horizontal="center" vertical="center" shrinkToFit="1"/>
    </xf>
    <xf numFmtId="0" fontId="4" fillId="0" borderId="11" xfId="0" applyNumberFormat="1" applyFont="1" applyBorder="1" applyAlignment="1">
      <alignment horizontal="center" vertical="center" shrinkToFit="1"/>
    </xf>
    <xf numFmtId="0" fontId="4" fillId="20" borderId="11" xfId="0" applyNumberFormat="1" applyFont="1" applyFill="1" applyBorder="1" applyAlignment="1">
      <alignment horizontal="center" vertical="center" shrinkToFit="1"/>
    </xf>
    <xf numFmtId="0" fontId="0" fillId="0" borderId="112" xfId="0" applyNumberFormat="1" applyFont="1" applyFill="1" applyBorder="1" applyAlignment="1">
      <alignment horizontal="center" vertical="center" shrinkToFit="1"/>
    </xf>
    <xf numFmtId="0" fontId="0" fillId="0" borderId="61" xfId="0" applyNumberFormat="1" applyFont="1" applyFill="1" applyBorder="1" applyAlignment="1">
      <alignment horizontal="center" vertical="center" shrinkToFit="1"/>
    </xf>
    <xf numFmtId="0" fontId="0" fillId="0" borderId="62" xfId="0" applyNumberFormat="1" applyFont="1" applyFill="1" applyBorder="1" applyAlignment="1">
      <alignment horizontal="center" vertical="center" shrinkToFit="1"/>
    </xf>
    <xf numFmtId="0" fontId="0" fillId="0" borderId="113" xfId="0" applyNumberFormat="1" applyFont="1" applyFill="1" applyBorder="1" applyAlignment="1">
      <alignment horizontal="center" vertical="center" shrinkToFit="1"/>
    </xf>
    <xf numFmtId="0" fontId="0" fillId="0" borderId="114" xfId="0" applyNumberFormat="1" applyFont="1" applyFill="1" applyBorder="1" applyAlignment="1">
      <alignment horizontal="center" vertical="center" shrinkToFit="1"/>
    </xf>
    <xf numFmtId="0" fontId="0" fillId="0" borderId="115" xfId="0" applyNumberFormat="1" applyFont="1" applyFill="1" applyBorder="1" applyAlignment="1">
      <alignment horizontal="center" vertical="center" shrinkToFit="1"/>
    </xf>
    <xf numFmtId="0" fontId="0" fillId="0" borderId="116" xfId="0" applyNumberFormat="1" applyFont="1" applyFill="1" applyBorder="1" applyAlignment="1">
      <alignment horizontal="center" vertical="center" shrinkToFit="1"/>
    </xf>
    <xf numFmtId="0" fontId="0" fillId="0" borderId="117" xfId="0" applyNumberFormat="1" applyFont="1" applyFill="1" applyBorder="1" applyAlignment="1">
      <alignment horizontal="center" vertical="center" shrinkToFit="1"/>
    </xf>
    <xf numFmtId="0" fontId="0" fillId="0" borderId="118" xfId="0" applyNumberFormat="1" applyFont="1" applyFill="1" applyBorder="1" applyAlignment="1">
      <alignment horizontal="center" vertical="center" shrinkToFit="1"/>
    </xf>
    <xf numFmtId="0" fontId="0" fillId="0" borderId="13" xfId="0" applyNumberFormat="1" applyFont="1" applyFill="1" applyBorder="1" applyAlignment="1">
      <alignment horizontal="center" vertical="center" shrinkToFit="1"/>
    </xf>
    <xf numFmtId="0" fontId="0" fillId="20" borderId="112" xfId="0" applyNumberFormat="1" applyFont="1" applyFill="1" applyBorder="1" applyAlignment="1">
      <alignment horizontal="center" vertical="center" shrinkToFit="1"/>
    </xf>
    <xf numFmtId="0" fontId="0" fillId="20" borderId="13" xfId="0" applyNumberFormat="1" applyFont="1" applyFill="1" applyBorder="1" applyAlignment="1">
      <alignment horizontal="center" vertical="center" shrinkToFit="1"/>
    </xf>
    <xf numFmtId="0" fontId="0" fillId="0" borderId="112"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0" fillId="20" borderId="110" xfId="0" applyNumberFormat="1" applyFont="1" applyFill="1" applyBorder="1" applyAlignment="1">
      <alignment horizontal="center" vertical="center" shrinkToFit="1"/>
    </xf>
    <xf numFmtId="0" fontId="0" fillId="20" borderId="111" xfId="0" applyNumberFormat="1" applyFont="1" applyFill="1" applyBorder="1" applyAlignment="1">
      <alignment horizontal="center" vertical="center" shrinkToFit="1"/>
    </xf>
    <xf numFmtId="0" fontId="0" fillId="0" borderId="110" xfId="0" applyNumberFormat="1" applyFont="1" applyFill="1" applyBorder="1" applyAlignment="1">
      <alignment horizontal="center" vertical="center" shrinkToFit="1"/>
    </xf>
    <xf numFmtId="0" fontId="0" fillId="0" borderId="111" xfId="0" applyNumberFormat="1" applyFont="1" applyFill="1" applyBorder="1" applyAlignment="1">
      <alignment horizontal="center" vertical="center" shrinkToFit="1"/>
    </xf>
    <xf numFmtId="0" fontId="0" fillId="0" borderId="11" xfId="0" applyNumberFormat="1" applyFont="1" applyFill="1" applyBorder="1" applyAlignment="1">
      <alignment horizontal="center" vertical="center" shrinkToFit="1"/>
    </xf>
    <xf numFmtId="0" fontId="0" fillId="0" borderId="107" xfId="0" applyNumberFormat="1" applyFont="1" applyBorder="1" applyAlignment="1">
      <alignment horizontal="center" vertical="center" shrinkToFit="1"/>
    </xf>
    <xf numFmtId="0" fontId="0" fillId="0" borderId="61" xfId="0" applyNumberFormat="1" applyFont="1" applyBorder="1" applyAlignment="1">
      <alignment horizontal="center" vertical="center" shrinkToFit="1"/>
    </xf>
    <xf numFmtId="20" fontId="19" fillId="0" borderId="0" xfId="87" applyNumberFormat="1" applyFont="1" applyFill="1" applyBorder="1" applyAlignment="1">
      <alignment horizontal="center" vertical="center"/>
      <protection/>
    </xf>
    <xf numFmtId="0" fontId="19" fillId="0" borderId="0" xfId="87" applyFont="1" applyFill="1" applyBorder="1" applyAlignment="1">
      <alignment horizontal="center" vertical="center"/>
      <protection/>
    </xf>
    <xf numFmtId="0" fontId="12" fillId="0" borderId="112" xfId="87" applyFont="1" applyFill="1" applyBorder="1" applyAlignment="1">
      <alignment horizontal="center" vertical="center"/>
      <protection/>
    </xf>
    <xf numFmtId="0" fontId="12" fillId="0" borderId="61" xfId="87" applyFont="1" applyFill="1" applyBorder="1" applyAlignment="1">
      <alignment horizontal="center" vertical="center"/>
      <protection/>
    </xf>
    <xf numFmtId="0" fontId="12" fillId="0" borderId="62" xfId="87" applyFont="1" applyFill="1" applyBorder="1" applyAlignment="1">
      <alignment horizontal="center" vertical="center"/>
      <protection/>
    </xf>
    <xf numFmtId="0" fontId="12" fillId="0" borderId="13" xfId="87" applyFont="1" applyFill="1" applyBorder="1" applyAlignment="1">
      <alignment horizontal="center" vertical="center"/>
      <protection/>
    </xf>
    <xf numFmtId="0" fontId="12" fillId="0" borderId="14" xfId="87" applyFont="1" applyFill="1" applyBorder="1" applyAlignment="1">
      <alignment horizontal="center" vertical="center"/>
      <protection/>
    </xf>
    <xf numFmtId="0" fontId="12" fillId="0" borderId="15" xfId="87" applyFont="1" applyFill="1" applyBorder="1" applyAlignment="1">
      <alignment horizontal="center" vertical="center"/>
      <protection/>
    </xf>
    <xf numFmtId="20" fontId="0" fillId="0" borderId="61" xfId="87" applyNumberFormat="1" applyFont="1" applyFill="1" applyBorder="1" applyAlignment="1">
      <alignment horizontal="center" vertical="center"/>
      <protection/>
    </xf>
    <xf numFmtId="0" fontId="0" fillId="0" borderId="61" xfId="87" applyFont="1" applyFill="1" applyBorder="1" applyAlignment="1">
      <alignment horizontal="center" vertical="center"/>
      <protection/>
    </xf>
    <xf numFmtId="0" fontId="0" fillId="0" borderId="0" xfId="87" applyFont="1" applyFill="1" applyBorder="1" applyAlignment="1">
      <alignment horizontal="center" vertical="center"/>
      <protection/>
    </xf>
    <xf numFmtId="0" fontId="0" fillId="0" borderId="0" xfId="87" applyFont="1" applyFill="1" applyBorder="1" applyAlignment="1">
      <alignment horizontal="center" vertical="center" shrinkToFit="1"/>
      <protection/>
    </xf>
    <xf numFmtId="56" fontId="0" fillId="0" borderId="0" xfId="87" applyNumberFormat="1" applyFont="1" applyFill="1" applyBorder="1" applyAlignment="1">
      <alignment horizontal="center" vertical="center" shrinkToFit="1"/>
      <protection/>
    </xf>
    <xf numFmtId="0" fontId="3" fillId="0" borderId="107" xfId="87" applyFont="1" applyFill="1" applyBorder="1" applyAlignment="1">
      <alignment horizontal="center" vertical="center" shrinkToFit="1"/>
      <protection/>
    </xf>
    <xf numFmtId="0" fontId="3" fillId="0" borderId="20" xfId="87" applyFont="1" applyFill="1" applyBorder="1" applyAlignment="1">
      <alignment horizontal="center" vertical="center" shrinkToFit="1"/>
      <protection/>
    </xf>
    <xf numFmtId="0" fontId="3" fillId="0" borderId="12" xfId="87" applyFont="1" applyFill="1" applyBorder="1" applyAlignment="1">
      <alignment horizontal="center" vertical="center" shrinkToFit="1"/>
      <protection/>
    </xf>
    <xf numFmtId="0" fontId="3" fillId="0" borderId="107" xfId="87" applyFont="1" applyFill="1" applyBorder="1" applyAlignment="1">
      <alignment horizontal="center" vertical="center"/>
      <protection/>
    </xf>
    <xf numFmtId="0" fontId="3" fillId="0" borderId="20" xfId="87" applyFont="1" applyFill="1" applyBorder="1" applyAlignment="1">
      <alignment horizontal="center" vertical="center"/>
      <protection/>
    </xf>
    <xf numFmtId="0" fontId="3" fillId="0" borderId="12" xfId="87" applyFont="1" applyFill="1" applyBorder="1" applyAlignment="1">
      <alignment horizontal="center" vertical="center"/>
      <protection/>
    </xf>
    <xf numFmtId="0" fontId="19" fillId="0" borderId="0" xfId="87" applyFont="1" applyFill="1" applyBorder="1" applyAlignment="1">
      <alignment horizontal="center" vertical="center" shrinkToFit="1"/>
      <protection/>
    </xf>
    <xf numFmtId="0" fontId="46" fillId="0" borderId="0" xfId="87" applyFont="1" applyFill="1" applyBorder="1" applyAlignment="1">
      <alignment horizontal="center" vertical="center" shrinkToFit="1"/>
      <protection/>
    </xf>
    <xf numFmtId="0" fontId="11" fillId="0" borderId="0" xfId="87" applyFont="1" applyFill="1" applyAlignment="1">
      <alignment horizontal="center" vertical="center"/>
      <protection/>
    </xf>
    <xf numFmtId="0" fontId="47" fillId="0" borderId="112" xfId="87" applyFont="1" applyFill="1" applyBorder="1" applyAlignment="1">
      <alignment horizontal="center" vertical="center"/>
      <protection/>
    </xf>
    <xf numFmtId="0" fontId="47" fillId="0" borderId="61" xfId="87" applyFont="1" applyFill="1" applyBorder="1" applyAlignment="1">
      <alignment horizontal="center" vertical="center"/>
      <protection/>
    </xf>
    <xf numFmtId="0" fontId="47" fillId="0" borderId="62" xfId="87" applyFont="1" applyFill="1" applyBorder="1" applyAlignment="1">
      <alignment horizontal="center" vertical="center"/>
      <protection/>
    </xf>
    <xf numFmtId="0" fontId="47" fillId="0" borderId="13" xfId="87" applyFont="1" applyFill="1" applyBorder="1" applyAlignment="1">
      <alignment horizontal="center" vertical="center"/>
      <protection/>
    </xf>
    <xf numFmtId="0" fontId="47" fillId="0" borderId="14" xfId="87" applyFont="1" applyFill="1" applyBorder="1" applyAlignment="1">
      <alignment horizontal="center" vertical="center"/>
      <protection/>
    </xf>
    <xf numFmtId="0" fontId="47" fillId="0" borderId="15" xfId="87" applyFont="1" applyFill="1" applyBorder="1" applyAlignment="1">
      <alignment horizontal="center" vertical="center"/>
      <protection/>
    </xf>
    <xf numFmtId="0" fontId="19" fillId="0" borderId="0" xfId="87" applyFont="1" applyFill="1" applyAlignment="1">
      <alignment horizontal="center" vertical="center" wrapText="1"/>
      <protection/>
    </xf>
    <xf numFmtId="20" fontId="0" fillId="0" borderId="0" xfId="87" applyNumberFormat="1" applyFont="1" applyFill="1" applyBorder="1" applyAlignment="1">
      <alignment horizontal="center" vertical="center" shrinkToFit="1"/>
      <protection/>
    </xf>
    <xf numFmtId="20" fontId="0" fillId="0" borderId="61" xfId="87" applyNumberFormat="1" applyFont="1" applyFill="1" applyBorder="1" applyAlignment="1">
      <alignment horizontal="center" vertical="center" shrinkToFit="1"/>
      <protection/>
    </xf>
    <xf numFmtId="0" fontId="0" fillId="0" borderId="0" xfId="87" applyFont="1" applyFill="1" applyBorder="1" applyAlignment="1" quotePrefix="1">
      <alignment horizontal="center" vertical="center"/>
      <protection/>
    </xf>
    <xf numFmtId="0" fontId="0" fillId="0" borderId="0" xfId="87" applyNumberFormat="1" applyFont="1" applyFill="1" applyBorder="1" applyAlignment="1" quotePrefix="1">
      <alignment horizontal="center" vertical="center"/>
      <protection/>
    </xf>
    <xf numFmtId="0" fontId="0" fillId="0" borderId="61" xfId="87" applyNumberFormat="1" applyFont="1" applyFill="1" applyBorder="1" applyAlignment="1">
      <alignment horizontal="center" vertical="center"/>
      <protection/>
    </xf>
    <xf numFmtId="0" fontId="0" fillId="0" borderId="0" xfId="87" applyNumberFormat="1" applyFont="1" applyFill="1" applyBorder="1" applyAlignment="1">
      <alignment horizontal="center" vertical="center"/>
      <protection/>
    </xf>
    <xf numFmtId="0" fontId="0" fillId="0" borderId="61" xfId="87" applyFont="1" applyFill="1" applyBorder="1" applyAlignment="1" quotePrefix="1">
      <alignment horizontal="center" vertical="center"/>
      <protection/>
    </xf>
    <xf numFmtId="20" fontId="20" fillId="0" borderId="86" xfId="87" applyNumberFormat="1" applyFont="1" applyFill="1" applyBorder="1" applyAlignment="1" quotePrefix="1">
      <alignment horizontal="center" vertical="center"/>
      <protection/>
    </xf>
    <xf numFmtId="0" fontId="20" fillId="0" borderId="0" xfId="87" applyFont="1" applyFill="1" applyBorder="1" applyAlignment="1">
      <alignment horizontal="center" vertical="center"/>
      <protection/>
    </xf>
    <xf numFmtId="0" fontId="20" fillId="0" borderId="87" xfId="87" applyFont="1" applyFill="1" applyBorder="1" applyAlignment="1">
      <alignment horizontal="center" vertical="center"/>
      <protection/>
    </xf>
    <xf numFmtId="20" fontId="20" fillId="0" borderId="86" xfId="87" applyNumberFormat="1" applyFont="1" applyFill="1" applyBorder="1" applyAlignment="1">
      <alignment horizontal="center" vertical="center"/>
      <protection/>
    </xf>
    <xf numFmtId="20" fontId="20" fillId="0" borderId="0" xfId="87" applyNumberFormat="1" applyFont="1" applyFill="1" applyBorder="1" applyAlignment="1" quotePrefix="1">
      <alignment horizontal="center" vertical="center"/>
      <protection/>
    </xf>
    <xf numFmtId="20" fontId="20" fillId="0" borderId="0" xfId="87" applyNumberFormat="1" applyFont="1" applyFill="1" applyBorder="1" applyAlignment="1">
      <alignment horizontal="center" vertical="center"/>
      <protection/>
    </xf>
    <xf numFmtId="49" fontId="0" fillId="0" borderId="86" xfId="87" applyNumberFormat="1" applyFont="1" applyFill="1" applyBorder="1" applyAlignment="1">
      <alignment horizontal="center" vertical="center"/>
      <protection/>
    </xf>
    <xf numFmtId="49" fontId="0" fillId="0" borderId="38" xfId="87" applyNumberFormat="1" applyFont="1" applyFill="1" applyBorder="1" applyAlignment="1">
      <alignment horizontal="center" vertical="center"/>
      <protection/>
    </xf>
    <xf numFmtId="49" fontId="0" fillId="0" borderId="112" xfId="87" applyNumberFormat="1" applyFont="1" applyFill="1" applyBorder="1" applyAlignment="1">
      <alignment horizontal="center" vertical="center"/>
      <protection/>
    </xf>
    <xf numFmtId="49" fontId="0" fillId="0" borderId="0" xfId="87" applyNumberFormat="1" applyFont="1" applyFill="1" applyBorder="1" applyAlignment="1">
      <alignment horizontal="center" vertical="center"/>
      <protection/>
    </xf>
    <xf numFmtId="49" fontId="0" fillId="0" borderId="62" xfId="87" applyNumberFormat="1" applyFont="1" applyFill="1" applyBorder="1" applyAlignment="1">
      <alignment horizontal="center" vertical="center"/>
      <protection/>
    </xf>
    <xf numFmtId="20" fontId="21" fillId="0" borderId="86" xfId="87" applyNumberFormat="1" applyFont="1" applyFill="1" applyBorder="1" applyAlignment="1">
      <alignment horizontal="center" vertical="center" shrinkToFit="1"/>
      <protection/>
    </xf>
    <xf numFmtId="0" fontId="0" fillId="0" borderId="38" xfId="87" applyFont="1" applyBorder="1" applyAlignment="1">
      <alignment horizontal="center" vertical="center"/>
      <protection/>
    </xf>
    <xf numFmtId="20" fontId="21" fillId="0" borderId="40" xfId="87" applyNumberFormat="1" applyFont="1" applyFill="1" applyBorder="1" applyAlignment="1">
      <alignment horizontal="center" vertical="center" shrinkToFit="1"/>
      <protection/>
    </xf>
    <xf numFmtId="0" fontId="0" fillId="0" borderId="0" xfId="87" applyFont="1" applyBorder="1" applyAlignment="1">
      <alignment horizontal="center" vertical="center"/>
      <protection/>
    </xf>
    <xf numFmtId="49" fontId="0" fillId="0" borderId="87" xfId="87" applyNumberFormat="1" applyFont="1" applyFill="1" applyBorder="1" applyAlignment="1">
      <alignment horizontal="center" vertical="center"/>
      <protection/>
    </xf>
    <xf numFmtId="0" fontId="1" fillId="0" borderId="86" xfId="87" applyFont="1" applyFill="1" applyBorder="1" applyAlignment="1">
      <alignment horizontal="center" vertical="center"/>
      <protection/>
    </xf>
    <xf numFmtId="0" fontId="1" fillId="0" borderId="62" xfId="0" applyFont="1" applyBorder="1" applyAlignment="1">
      <alignment horizontal="center" vertical="center"/>
    </xf>
    <xf numFmtId="0" fontId="0" fillId="0" borderId="87" xfId="87" applyFont="1" applyBorder="1" applyAlignment="1">
      <alignment horizontal="center" vertical="center"/>
      <protection/>
    </xf>
    <xf numFmtId="0" fontId="20" fillId="0" borderId="0" xfId="87" applyFont="1" applyFill="1" applyAlignment="1">
      <alignment horizontal="center" vertical="center"/>
      <protection/>
    </xf>
    <xf numFmtId="0" fontId="21" fillId="0" borderId="86" xfId="87" applyFont="1" applyFill="1" applyBorder="1" applyAlignment="1">
      <alignment horizontal="center" vertical="center"/>
      <protection/>
    </xf>
    <xf numFmtId="0" fontId="21" fillId="0" borderId="40" xfId="87" applyFont="1" applyFill="1" applyBorder="1" applyAlignment="1">
      <alignment horizontal="center" vertical="center"/>
      <protection/>
    </xf>
    <xf numFmtId="0" fontId="0" fillId="0" borderId="91" xfId="87" applyFont="1" applyBorder="1" applyAlignment="1">
      <alignment horizontal="center" vertical="center"/>
      <protection/>
    </xf>
    <xf numFmtId="49" fontId="0" fillId="0" borderId="119" xfId="87" applyNumberFormat="1" applyFont="1" applyFill="1" applyBorder="1" applyAlignment="1">
      <alignment horizontal="center" vertical="center"/>
      <protection/>
    </xf>
    <xf numFmtId="0" fontId="0" fillId="0" borderId="0" xfId="0" applyAlignment="1">
      <alignment horizontal="center" vertical="center"/>
    </xf>
    <xf numFmtId="0" fontId="0" fillId="0" borderId="0" xfId="0" applyAlignment="1">
      <alignment vertical="center"/>
    </xf>
    <xf numFmtId="0" fontId="20" fillId="0" borderId="0" xfId="87" applyFont="1" applyFill="1" applyAlignment="1">
      <alignment vertical="center"/>
      <protection/>
    </xf>
    <xf numFmtId="0" fontId="30" fillId="0" borderId="0" xfId="87" applyFont="1" applyFill="1" applyAlignment="1">
      <alignment horizontal="center" vertical="center" textRotation="255"/>
      <protection/>
    </xf>
    <xf numFmtId="0" fontId="30" fillId="0" borderId="0" xfId="0" applyFont="1" applyAlignment="1">
      <alignment horizontal="center" vertical="center" textRotation="255"/>
    </xf>
    <xf numFmtId="0" fontId="30" fillId="43" borderId="0" xfId="87" applyFont="1" applyFill="1" applyAlignment="1">
      <alignment horizontal="center" vertical="center" textRotation="255"/>
      <protection/>
    </xf>
    <xf numFmtId="0" fontId="30" fillId="0" borderId="0" xfId="87" applyFont="1" applyFill="1" applyAlignment="1">
      <alignment horizontal="center" vertical="center" textRotation="255" wrapText="1" shrinkToFit="1"/>
      <protection/>
    </xf>
    <xf numFmtId="0" fontId="30" fillId="44" borderId="0" xfId="87" applyFont="1" applyFill="1" applyAlignment="1">
      <alignment horizontal="center" vertical="center" textRotation="255"/>
      <protection/>
    </xf>
    <xf numFmtId="0" fontId="30" fillId="8" borderId="0" xfId="87" applyFont="1" applyFill="1" applyAlignment="1">
      <alignment horizontal="center" vertical="center" textRotation="255"/>
      <protection/>
    </xf>
    <xf numFmtId="0" fontId="29" fillId="0" borderId="0" xfId="83" applyFont="1" applyAlignment="1">
      <alignment horizontal="center" vertical="center"/>
      <protection/>
    </xf>
    <xf numFmtId="0" fontId="34" fillId="0" borderId="19" xfId="88" applyFont="1" applyBorder="1" applyAlignment="1">
      <alignment horizontal="center" vertical="center" textRotation="255"/>
      <protection/>
    </xf>
    <xf numFmtId="0" fontId="34" fillId="0" borderId="32" xfId="88" applyFont="1" applyBorder="1" applyAlignment="1">
      <alignment horizontal="center" vertical="center" textRotation="255"/>
      <protection/>
    </xf>
    <xf numFmtId="0" fontId="21" fillId="0" borderId="75" xfId="88" applyFont="1" applyFill="1" applyBorder="1" applyAlignment="1">
      <alignment horizontal="center" vertical="center" wrapText="1"/>
      <protection/>
    </xf>
    <xf numFmtId="0" fontId="21" fillId="0" borderId="0" xfId="88" applyFont="1" applyFill="1" applyBorder="1" applyAlignment="1">
      <alignment horizontal="center" vertical="center" wrapText="1"/>
      <protection/>
    </xf>
    <xf numFmtId="0" fontId="21" fillId="0" borderId="58" xfId="88" applyFont="1" applyFill="1" applyBorder="1" applyAlignment="1">
      <alignment horizontal="center" vertical="center" wrapText="1"/>
      <protection/>
    </xf>
    <xf numFmtId="0" fontId="19" fillId="0" borderId="43" xfId="88" applyFont="1" applyBorder="1" applyAlignment="1">
      <alignment horizontal="center" vertical="center" textRotation="255" shrinkToFit="1"/>
      <protection/>
    </xf>
    <xf numFmtId="0" fontId="19" fillId="0" borderId="120" xfId="88" applyFont="1" applyBorder="1" applyAlignment="1">
      <alignment horizontal="center" vertical="center" textRotation="255" shrinkToFit="1"/>
      <protection/>
    </xf>
    <xf numFmtId="0" fontId="34" fillId="0" borderId="107" xfId="88" applyFont="1" applyBorder="1" applyAlignment="1">
      <alignment horizontal="center" vertical="center"/>
      <protection/>
    </xf>
    <xf numFmtId="0" fontId="34" fillId="0" borderId="20" xfId="88" applyFont="1" applyBorder="1" applyAlignment="1">
      <alignment horizontal="center" vertical="center"/>
      <protection/>
    </xf>
    <xf numFmtId="0" fontId="34" fillId="0" borderId="12" xfId="88" applyFont="1" applyBorder="1" applyAlignment="1">
      <alignment horizontal="center" vertical="center"/>
      <protection/>
    </xf>
    <xf numFmtId="0" fontId="12" fillId="0" borderId="0" xfId="88" applyFont="1" applyAlignment="1">
      <alignment horizontal="center" vertical="center"/>
      <protection/>
    </xf>
    <xf numFmtId="0" fontId="10" fillId="0" borderId="75" xfId="88" applyFont="1" applyBorder="1" applyAlignment="1">
      <alignment horizontal="center" vertical="center"/>
      <protection/>
    </xf>
    <xf numFmtId="0" fontId="10" fillId="0" borderId="58" xfId="88" applyFont="1" applyBorder="1" applyAlignment="1">
      <alignment horizontal="center" vertical="center"/>
      <protection/>
    </xf>
    <xf numFmtId="0" fontId="30" fillId="0" borderId="58" xfId="88" applyBorder="1" applyAlignment="1">
      <alignment horizontal="center" vertical="center" shrinkToFit="1"/>
      <protection/>
    </xf>
    <xf numFmtId="0" fontId="17" fillId="0" borderId="58" xfId="88" applyFont="1" applyBorder="1" applyAlignment="1">
      <alignment horizontal="center" vertical="center" shrinkToFit="1"/>
      <protection/>
    </xf>
    <xf numFmtId="0" fontId="30" fillId="0" borderId="72" xfId="88" applyBorder="1" applyAlignment="1">
      <alignment horizontal="center" vertical="center" shrinkToFit="1"/>
      <protection/>
    </xf>
    <xf numFmtId="0" fontId="30" fillId="0" borderId="73" xfId="88" applyBorder="1" applyAlignment="1">
      <alignment horizontal="center" vertical="center" shrinkToFit="1"/>
      <protection/>
    </xf>
    <xf numFmtId="0" fontId="19" fillId="0" borderId="54" xfId="88" applyFont="1" applyBorder="1" applyAlignment="1">
      <alignment horizontal="center" vertical="center" textRotation="255" shrinkToFit="1"/>
      <protection/>
    </xf>
    <xf numFmtId="0" fontId="35" fillId="0" borderId="0" xfId="88" applyFont="1" applyFill="1" applyBorder="1" applyAlignment="1">
      <alignment horizontal="center" vertical="center" textRotation="255" wrapText="1"/>
      <protection/>
    </xf>
    <xf numFmtId="0" fontId="17" fillId="0" borderId="0" xfId="88" applyFont="1" applyBorder="1" applyAlignment="1">
      <alignment horizontal="center" vertical="center"/>
      <protection/>
    </xf>
    <xf numFmtId="0" fontId="8" fillId="0" borderId="78" xfId="88" applyFont="1" applyBorder="1" applyAlignment="1">
      <alignment horizontal="center" vertical="center"/>
      <protection/>
    </xf>
    <xf numFmtId="0" fontId="8" fillId="0" borderId="121" xfId="88" applyFont="1" applyBorder="1" applyAlignment="1">
      <alignment horizontal="center" vertical="center"/>
      <protection/>
    </xf>
    <xf numFmtId="0" fontId="8" fillId="0" borderId="0" xfId="88" applyFont="1" applyBorder="1" applyAlignment="1">
      <alignment horizontal="center" vertical="center"/>
      <protection/>
    </xf>
    <xf numFmtId="0" fontId="8" fillId="0" borderId="122" xfId="88" applyFont="1" applyBorder="1" applyAlignment="1">
      <alignment horizontal="center" vertical="center"/>
      <protection/>
    </xf>
    <xf numFmtId="0" fontId="8" fillId="0" borderId="79" xfId="88" applyFont="1" applyBorder="1" applyAlignment="1">
      <alignment horizontal="center" vertical="center"/>
      <protection/>
    </xf>
    <xf numFmtId="0" fontId="8" fillId="0" borderId="123" xfId="88" applyFont="1" applyBorder="1" applyAlignment="1">
      <alignment horizontal="center" vertical="center"/>
      <protection/>
    </xf>
    <xf numFmtId="0" fontId="30" fillId="0" borderId="24" xfId="88" applyBorder="1" applyAlignment="1">
      <alignment horizontal="center" vertical="center" textRotation="255" shrinkToFit="1"/>
      <protection/>
    </xf>
    <xf numFmtId="0" fontId="30" fillId="0" borderId="76" xfId="88" applyBorder="1" applyAlignment="1">
      <alignment horizontal="center" vertical="center" textRotation="255" shrinkToFit="1"/>
      <protection/>
    </xf>
    <xf numFmtId="0" fontId="30" fillId="0" borderId="19" xfId="88" applyBorder="1" applyAlignment="1">
      <alignment horizontal="center" vertical="center" textRotation="255" shrinkToFit="1"/>
      <protection/>
    </xf>
    <xf numFmtId="0" fontId="30" fillId="0" borderId="32" xfId="88" applyBorder="1" applyAlignment="1">
      <alignment horizontal="center" vertical="center" textRotation="255" shrinkToFit="1"/>
      <protection/>
    </xf>
    <xf numFmtId="0" fontId="30" fillId="0" borderId="23" xfId="88" applyBorder="1" applyAlignment="1">
      <alignment horizontal="center" vertical="center" textRotation="255" shrinkToFit="1"/>
      <protection/>
    </xf>
    <xf numFmtId="0" fontId="30" fillId="0" borderId="71" xfId="88" applyBorder="1" applyAlignment="1">
      <alignment horizontal="center" vertical="center" textRotation="255" shrinkToFit="1"/>
      <protection/>
    </xf>
    <xf numFmtId="0" fontId="8" fillId="0" borderId="124" xfId="88" applyFont="1" applyBorder="1" applyAlignment="1">
      <alignment horizontal="center" vertical="center"/>
      <protection/>
    </xf>
    <xf numFmtId="0" fontId="8" fillId="0" borderId="125" xfId="88" applyFont="1" applyBorder="1" applyAlignment="1">
      <alignment horizontal="center" vertical="center"/>
      <protection/>
    </xf>
    <xf numFmtId="0" fontId="8" fillId="0" borderId="126" xfId="88" applyFont="1" applyBorder="1" applyAlignment="1">
      <alignment horizontal="center" vertical="center"/>
      <protection/>
    </xf>
    <xf numFmtId="0" fontId="30" fillId="0" borderId="124" xfId="88" applyBorder="1" applyAlignment="1">
      <alignment horizontal="center" vertical="center"/>
      <protection/>
    </xf>
    <xf numFmtId="0" fontId="30" fillId="0" borderId="121" xfId="88" applyBorder="1" applyAlignment="1">
      <alignment horizontal="center" vertical="center"/>
      <protection/>
    </xf>
    <xf numFmtId="0" fontId="30" fillId="0" borderId="126" xfId="88" applyBorder="1" applyAlignment="1">
      <alignment horizontal="center" vertical="center"/>
      <protection/>
    </xf>
    <xf numFmtId="0" fontId="30" fillId="0" borderId="123" xfId="88" applyBorder="1" applyAlignment="1">
      <alignment horizontal="center" vertical="center"/>
      <protection/>
    </xf>
    <xf numFmtId="0" fontId="10" fillId="0" borderId="24" xfId="88" applyFont="1" applyBorder="1" applyAlignment="1">
      <alignment horizontal="center" vertical="center"/>
      <protection/>
    </xf>
    <xf numFmtId="0" fontId="10" fillId="0" borderId="76" xfId="88" applyFont="1" applyBorder="1" applyAlignment="1">
      <alignment horizontal="center" vertical="center"/>
      <protection/>
    </xf>
    <xf numFmtId="0" fontId="10" fillId="0" borderId="23" xfId="88" applyFont="1" applyBorder="1" applyAlignment="1">
      <alignment horizontal="center" vertical="center"/>
      <protection/>
    </xf>
    <xf numFmtId="0" fontId="10" fillId="0" borderId="71" xfId="88" applyFont="1" applyBorder="1" applyAlignment="1">
      <alignment horizontal="center" vertical="center"/>
      <protection/>
    </xf>
    <xf numFmtId="0" fontId="3" fillId="0" borderId="24" xfId="88" applyFont="1" applyBorder="1" applyAlignment="1">
      <alignment horizontal="center" vertical="center" shrinkToFit="1"/>
      <protection/>
    </xf>
    <xf numFmtId="0" fontId="3" fillId="0" borderId="75" xfId="88" applyFont="1" applyBorder="1" applyAlignment="1">
      <alignment horizontal="center" vertical="center" shrinkToFit="1"/>
      <protection/>
    </xf>
    <xf numFmtId="0" fontId="3" fillId="0" borderId="76" xfId="88" applyFont="1" applyBorder="1" applyAlignment="1">
      <alignment horizontal="center" vertical="center" shrinkToFit="1"/>
      <protection/>
    </xf>
    <xf numFmtId="0" fontId="3" fillId="0" borderId="23" xfId="88" applyFont="1" applyBorder="1" applyAlignment="1">
      <alignment horizontal="center" vertical="center" shrinkToFit="1"/>
      <protection/>
    </xf>
    <xf numFmtId="0" fontId="3" fillId="0" borderId="58" xfId="88" applyFont="1" applyBorder="1" applyAlignment="1">
      <alignment horizontal="center" vertical="center" shrinkToFit="1"/>
      <protection/>
    </xf>
    <xf numFmtId="0" fontId="3" fillId="0" borderId="71" xfId="88" applyFont="1" applyBorder="1" applyAlignment="1">
      <alignment horizontal="center" vertical="center" shrinkToFit="1"/>
      <protection/>
    </xf>
    <xf numFmtId="0" fontId="30" fillId="9" borderId="127" xfId="88" applyFill="1" applyBorder="1" applyAlignment="1">
      <alignment horizontal="center" vertical="center"/>
      <protection/>
    </xf>
    <xf numFmtId="0" fontId="30" fillId="9" borderId="128" xfId="88" applyFill="1" applyBorder="1" applyAlignment="1">
      <alignment horizontal="center" vertical="center"/>
      <protection/>
    </xf>
    <xf numFmtId="0" fontId="30" fillId="9" borderId="129" xfId="88" applyFill="1" applyBorder="1" applyAlignment="1">
      <alignment horizontal="center" vertical="center"/>
      <protection/>
    </xf>
    <xf numFmtId="0" fontId="34" fillId="0" borderId="0" xfId="88" applyFont="1" applyAlignment="1">
      <alignment horizontal="center" vertical="center"/>
      <protection/>
    </xf>
    <xf numFmtId="0" fontId="30" fillId="45" borderId="72" xfId="88" applyFill="1" applyBorder="1" applyAlignment="1">
      <alignment horizontal="center" vertical="center" shrinkToFit="1"/>
      <protection/>
    </xf>
    <xf numFmtId="0" fontId="30" fillId="45" borderId="73" xfId="88" applyFill="1" applyBorder="1" applyAlignment="1">
      <alignment horizontal="center" vertical="center" shrinkToFit="1"/>
      <protection/>
    </xf>
    <xf numFmtId="0" fontId="30" fillId="45" borderId="77" xfId="88" applyFill="1" applyBorder="1" applyAlignment="1">
      <alignment horizontal="center" vertical="center" shrinkToFit="1"/>
      <protection/>
    </xf>
    <xf numFmtId="0" fontId="30" fillId="0" borderId="0" xfId="88" applyAlignment="1">
      <alignment horizontal="center" vertical="center"/>
      <protection/>
    </xf>
    <xf numFmtId="0" fontId="20" fillId="0" borderId="0" xfId="88" applyFont="1" applyFill="1" applyBorder="1" applyAlignment="1">
      <alignment horizontal="center" vertical="center"/>
      <protection/>
    </xf>
    <xf numFmtId="0" fontId="34" fillId="0" borderId="24" xfId="88" applyFont="1" applyBorder="1" applyAlignment="1">
      <alignment horizontal="center" vertical="center"/>
      <protection/>
    </xf>
    <xf numFmtId="0" fontId="34" fillId="0" borderId="75" xfId="88" applyFont="1" applyBorder="1" applyAlignment="1">
      <alignment horizontal="center" vertical="center"/>
      <protection/>
    </xf>
    <xf numFmtId="0" fontId="34" fillId="0" borderId="19" xfId="88" applyFont="1" applyBorder="1" applyAlignment="1">
      <alignment horizontal="center" vertical="center"/>
      <protection/>
    </xf>
    <xf numFmtId="0" fontId="34" fillId="0" borderId="0" xfId="88" applyFont="1" applyBorder="1" applyAlignment="1">
      <alignment horizontal="center" vertical="center"/>
      <protection/>
    </xf>
    <xf numFmtId="0" fontId="30" fillId="0" borderId="0" xfId="88" applyBorder="1" applyAlignment="1">
      <alignment horizontal="center" vertical="center"/>
      <protection/>
    </xf>
    <xf numFmtId="0" fontId="30" fillId="0" borderId="58" xfId="88" applyBorder="1" applyAlignment="1">
      <alignment horizontal="center" vertical="center"/>
      <protection/>
    </xf>
    <xf numFmtId="0" fontId="30" fillId="0" borderId="72" xfId="88" applyBorder="1" applyAlignment="1">
      <alignment horizontal="center" vertical="center"/>
      <protection/>
    </xf>
    <xf numFmtId="0" fontId="30" fillId="0" borderId="73" xfId="88" applyBorder="1" applyAlignment="1">
      <alignment horizontal="center" vertical="center"/>
      <protection/>
    </xf>
    <xf numFmtId="0" fontId="30" fillId="0" borderId="77" xfId="88" applyBorder="1" applyAlignment="1">
      <alignment horizontal="center" vertical="center"/>
      <protection/>
    </xf>
    <xf numFmtId="0" fontId="17" fillId="0" borderId="75" xfId="88" applyFont="1" applyBorder="1" applyAlignment="1">
      <alignment horizontal="center" vertical="center" shrinkToFit="1"/>
      <protection/>
    </xf>
    <xf numFmtId="0" fontId="30" fillId="0" borderId="75" xfId="88" applyBorder="1" applyAlignment="1">
      <alignment horizontal="center" vertical="center" shrinkToFit="1"/>
      <protection/>
    </xf>
    <xf numFmtId="0" fontId="30" fillId="9" borderId="0" xfId="88" applyFill="1" applyBorder="1" applyAlignment="1">
      <alignment horizontal="center" vertical="center"/>
      <protection/>
    </xf>
  </cellXfs>
  <cellStyles count="7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ハイパーリンク 2" xfId="62"/>
    <cellStyle name="メモ" xfId="63"/>
    <cellStyle name="リンク セル" xfId="64"/>
    <cellStyle name="悪い" xfId="65"/>
    <cellStyle name="計算" xfId="66"/>
    <cellStyle name="警告文" xfId="67"/>
    <cellStyle name="Comma [0]" xfId="68"/>
    <cellStyle name="Comma" xfId="69"/>
    <cellStyle name="桁区切り 2" xfId="70"/>
    <cellStyle name="見出し 1" xfId="71"/>
    <cellStyle name="見出し 2" xfId="72"/>
    <cellStyle name="見出し 3" xfId="73"/>
    <cellStyle name="見出し 4" xfId="74"/>
    <cellStyle name="合計" xfId="75"/>
    <cellStyle name="集計" xfId="76"/>
    <cellStyle name="出力" xfId="77"/>
    <cellStyle name="説明文" xfId="78"/>
    <cellStyle name="Currency [0]" xfId="79"/>
    <cellStyle name="Currency" xfId="80"/>
    <cellStyle name="通貨 2" xfId="81"/>
    <cellStyle name="入力" xfId="82"/>
    <cellStyle name="標準 2" xfId="83"/>
    <cellStyle name="標準 3" xfId="84"/>
    <cellStyle name="標準 4" xfId="85"/>
    <cellStyle name="標準 5" xfId="86"/>
    <cellStyle name="標準_2008-kenchiji-tournament" xfId="87"/>
    <cellStyle name="標準_会場図（アップスペース記載）" xfId="88"/>
    <cellStyle name="普通" xfId="89"/>
    <cellStyle name="良い"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19050</xdr:rowOff>
    </xdr:from>
    <xdr:to>
      <xdr:col>0</xdr:col>
      <xdr:colOff>219075</xdr:colOff>
      <xdr:row>22</xdr:row>
      <xdr:rowOff>228600</xdr:rowOff>
    </xdr:to>
    <xdr:sp>
      <xdr:nvSpPr>
        <xdr:cNvPr id="1" name="Line 1"/>
        <xdr:cNvSpPr>
          <a:spLocks/>
        </xdr:cNvSpPr>
      </xdr:nvSpPr>
      <xdr:spPr>
        <a:xfrm>
          <a:off x="9525" y="4829175"/>
          <a:ext cx="2095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21</xdr:row>
      <xdr:rowOff>19050</xdr:rowOff>
    </xdr:from>
    <xdr:to>
      <xdr:col>0</xdr:col>
      <xdr:colOff>219075</xdr:colOff>
      <xdr:row>22</xdr:row>
      <xdr:rowOff>228600</xdr:rowOff>
    </xdr:to>
    <xdr:sp>
      <xdr:nvSpPr>
        <xdr:cNvPr id="2" name="Line 9"/>
        <xdr:cNvSpPr>
          <a:spLocks/>
        </xdr:cNvSpPr>
      </xdr:nvSpPr>
      <xdr:spPr>
        <a:xfrm>
          <a:off x="9525" y="4829175"/>
          <a:ext cx="2095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21</xdr:row>
      <xdr:rowOff>38100</xdr:rowOff>
    </xdr:from>
    <xdr:to>
      <xdr:col>0</xdr:col>
      <xdr:colOff>219075</xdr:colOff>
      <xdr:row>22</xdr:row>
      <xdr:rowOff>228600</xdr:rowOff>
    </xdr:to>
    <xdr:sp>
      <xdr:nvSpPr>
        <xdr:cNvPr id="3" name="Line 13"/>
        <xdr:cNvSpPr>
          <a:spLocks/>
        </xdr:cNvSpPr>
      </xdr:nvSpPr>
      <xdr:spPr>
        <a:xfrm>
          <a:off x="9525" y="4848225"/>
          <a:ext cx="20955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5</xdr:row>
      <xdr:rowOff>447675</xdr:rowOff>
    </xdr:from>
    <xdr:to>
      <xdr:col>1</xdr:col>
      <xdr:colOff>1019175</xdr:colOff>
      <xdr:row>6</xdr:row>
      <xdr:rowOff>152400</xdr:rowOff>
    </xdr:to>
    <xdr:sp>
      <xdr:nvSpPr>
        <xdr:cNvPr id="1" name="テキスト ボックス 1"/>
        <xdr:cNvSpPr txBox="1">
          <a:spLocks noChangeArrowheads="1"/>
        </xdr:cNvSpPr>
      </xdr:nvSpPr>
      <xdr:spPr>
        <a:xfrm>
          <a:off x="438150" y="2743200"/>
          <a:ext cx="857250" cy="228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昼食時間</a:t>
          </a:r>
        </a:p>
      </xdr:txBody>
    </xdr:sp>
    <xdr:clientData/>
  </xdr:twoCellAnchor>
  <xdr:twoCellAnchor>
    <xdr:from>
      <xdr:col>1</xdr:col>
      <xdr:colOff>152400</xdr:colOff>
      <xdr:row>10</xdr:row>
      <xdr:rowOff>438150</xdr:rowOff>
    </xdr:from>
    <xdr:to>
      <xdr:col>1</xdr:col>
      <xdr:colOff>1009650</xdr:colOff>
      <xdr:row>11</xdr:row>
      <xdr:rowOff>133350</xdr:rowOff>
    </xdr:to>
    <xdr:sp>
      <xdr:nvSpPr>
        <xdr:cNvPr id="2" name="テキスト ボックス 2"/>
        <xdr:cNvSpPr txBox="1">
          <a:spLocks noChangeArrowheads="1"/>
        </xdr:cNvSpPr>
      </xdr:nvSpPr>
      <xdr:spPr>
        <a:xfrm>
          <a:off x="428625" y="5353050"/>
          <a:ext cx="857250" cy="2190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昼食時間</a:t>
          </a:r>
        </a:p>
      </xdr:txBody>
    </xdr:sp>
    <xdr:clientData/>
  </xdr:twoCellAnchor>
  <xdr:twoCellAnchor>
    <xdr:from>
      <xdr:col>1</xdr:col>
      <xdr:colOff>142875</xdr:colOff>
      <xdr:row>18</xdr:row>
      <xdr:rowOff>447675</xdr:rowOff>
    </xdr:from>
    <xdr:to>
      <xdr:col>1</xdr:col>
      <xdr:colOff>1000125</xdr:colOff>
      <xdr:row>19</xdr:row>
      <xdr:rowOff>152400</xdr:rowOff>
    </xdr:to>
    <xdr:sp>
      <xdr:nvSpPr>
        <xdr:cNvPr id="3" name="テキスト ボックス 3"/>
        <xdr:cNvSpPr txBox="1">
          <a:spLocks noChangeArrowheads="1"/>
        </xdr:cNvSpPr>
      </xdr:nvSpPr>
      <xdr:spPr>
        <a:xfrm>
          <a:off x="419100" y="9563100"/>
          <a:ext cx="857250" cy="228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昼食時間</a:t>
          </a:r>
        </a:p>
      </xdr:txBody>
    </xdr:sp>
    <xdr:clientData/>
  </xdr:twoCellAnchor>
  <xdr:twoCellAnchor>
    <xdr:from>
      <xdr:col>1</xdr:col>
      <xdr:colOff>142875</xdr:colOff>
      <xdr:row>23</xdr:row>
      <xdr:rowOff>409575</xdr:rowOff>
    </xdr:from>
    <xdr:to>
      <xdr:col>1</xdr:col>
      <xdr:colOff>1000125</xdr:colOff>
      <xdr:row>24</xdr:row>
      <xdr:rowOff>114300</xdr:rowOff>
    </xdr:to>
    <xdr:sp>
      <xdr:nvSpPr>
        <xdr:cNvPr id="4" name="テキスト ボックス 4"/>
        <xdr:cNvSpPr txBox="1">
          <a:spLocks noChangeArrowheads="1"/>
        </xdr:cNvSpPr>
      </xdr:nvSpPr>
      <xdr:spPr>
        <a:xfrm>
          <a:off x="419100" y="12144375"/>
          <a:ext cx="857250" cy="228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昼食時間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28</xdr:row>
      <xdr:rowOff>0</xdr:rowOff>
    </xdr:from>
    <xdr:to>
      <xdr:col>3</xdr:col>
      <xdr:colOff>0</xdr:colOff>
      <xdr:row>34</xdr:row>
      <xdr:rowOff>0</xdr:rowOff>
    </xdr:to>
    <xdr:sp>
      <xdr:nvSpPr>
        <xdr:cNvPr id="1" name="Line 1"/>
        <xdr:cNvSpPr>
          <a:spLocks/>
        </xdr:cNvSpPr>
      </xdr:nvSpPr>
      <xdr:spPr>
        <a:xfrm>
          <a:off x="485775" y="5286375"/>
          <a:ext cx="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19</xdr:row>
      <xdr:rowOff>0</xdr:rowOff>
    </xdr:from>
    <xdr:to>
      <xdr:col>3</xdr:col>
      <xdr:colOff>0</xdr:colOff>
      <xdr:row>25</xdr:row>
      <xdr:rowOff>0</xdr:rowOff>
    </xdr:to>
    <xdr:sp>
      <xdr:nvSpPr>
        <xdr:cNvPr id="2" name="Line 2"/>
        <xdr:cNvSpPr>
          <a:spLocks/>
        </xdr:cNvSpPr>
      </xdr:nvSpPr>
      <xdr:spPr>
        <a:xfrm flipV="1">
          <a:off x="485775" y="3619500"/>
          <a:ext cx="0"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xdr:row>
      <xdr:rowOff>0</xdr:rowOff>
    </xdr:from>
    <xdr:to>
      <xdr:col>3</xdr:col>
      <xdr:colOff>0</xdr:colOff>
      <xdr:row>19</xdr:row>
      <xdr:rowOff>0</xdr:rowOff>
    </xdr:to>
    <xdr:sp>
      <xdr:nvSpPr>
        <xdr:cNvPr id="3" name="Line 3"/>
        <xdr:cNvSpPr>
          <a:spLocks/>
        </xdr:cNvSpPr>
      </xdr:nvSpPr>
      <xdr:spPr>
        <a:xfrm>
          <a:off x="485775" y="293370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9</xdr:row>
      <xdr:rowOff>0</xdr:rowOff>
    </xdr:from>
    <xdr:to>
      <xdr:col>3</xdr:col>
      <xdr:colOff>0</xdr:colOff>
      <xdr:row>12</xdr:row>
      <xdr:rowOff>0</xdr:rowOff>
    </xdr:to>
    <xdr:sp>
      <xdr:nvSpPr>
        <xdr:cNvPr id="4" name="Line 4"/>
        <xdr:cNvSpPr>
          <a:spLocks/>
        </xdr:cNvSpPr>
      </xdr:nvSpPr>
      <xdr:spPr>
        <a:xfrm flipV="1">
          <a:off x="485775" y="1905000"/>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0</xdr:rowOff>
    </xdr:from>
    <xdr:to>
      <xdr:col>15</xdr:col>
      <xdr:colOff>0</xdr:colOff>
      <xdr:row>19</xdr:row>
      <xdr:rowOff>0</xdr:rowOff>
    </xdr:to>
    <xdr:sp>
      <xdr:nvSpPr>
        <xdr:cNvPr id="1" name="直線矢印コネクタ 1"/>
        <xdr:cNvSpPr>
          <a:spLocks/>
        </xdr:cNvSpPr>
      </xdr:nvSpPr>
      <xdr:spPr>
        <a:xfrm>
          <a:off x="3000375" y="1581150"/>
          <a:ext cx="0" cy="251460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xdr:row>
      <xdr:rowOff>0</xdr:rowOff>
    </xdr:from>
    <xdr:to>
      <xdr:col>13</xdr:col>
      <xdr:colOff>0</xdr:colOff>
      <xdr:row>5</xdr:row>
      <xdr:rowOff>0</xdr:rowOff>
    </xdr:to>
    <xdr:sp>
      <xdr:nvSpPr>
        <xdr:cNvPr id="2" name="直線矢印コネクタ 2"/>
        <xdr:cNvSpPr>
          <a:spLocks/>
        </xdr:cNvSpPr>
      </xdr:nvSpPr>
      <xdr:spPr>
        <a:xfrm>
          <a:off x="800100" y="1162050"/>
          <a:ext cx="1800225" cy="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13</xdr:row>
      <xdr:rowOff>95250</xdr:rowOff>
    </xdr:from>
    <xdr:to>
      <xdr:col>12</xdr:col>
      <xdr:colOff>123825</xdr:colOff>
      <xdr:row>15</xdr:row>
      <xdr:rowOff>66675</xdr:rowOff>
    </xdr:to>
    <xdr:sp>
      <xdr:nvSpPr>
        <xdr:cNvPr id="3" name="テキスト ボックス 3"/>
        <xdr:cNvSpPr txBox="1">
          <a:spLocks noChangeArrowheads="1"/>
        </xdr:cNvSpPr>
      </xdr:nvSpPr>
      <xdr:spPr>
        <a:xfrm>
          <a:off x="990600" y="2933700"/>
          <a:ext cx="1533525" cy="390525"/>
        </a:xfrm>
        <a:prstGeom prst="rect">
          <a:avLst/>
        </a:prstGeom>
        <a:solidFill>
          <a:srgbClr val="FFFFFF"/>
        </a:solidFill>
        <a:ln w="9525" cmpd="sng">
          <a:solidFill>
            <a:srgbClr val="0D0D0D"/>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A2</a:t>
          </a:r>
          <a:r>
            <a:rPr lang="en-US" cap="none" sz="1600" b="0" i="0" u="none" baseline="0">
              <a:solidFill>
                <a:srgbClr val="000000"/>
              </a:solidFill>
              <a:latin typeface="ＭＳ Ｐゴシック"/>
              <a:ea typeface="ＭＳ Ｐゴシック"/>
              <a:cs typeface="ＭＳ Ｐゴシック"/>
            </a:rPr>
            <a:t>（北コート）</a:t>
          </a:r>
        </a:p>
      </xdr:txBody>
    </xdr:sp>
    <xdr:clientData/>
  </xdr:twoCellAnchor>
  <xdr:twoCellAnchor>
    <xdr:from>
      <xdr:col>27</xdr:col>
      <xdr:colOff>0</xdr:colOff>
      <xdr:row>11</xdr:row>
      <xdr:rowOff>190500</xdr:rowOff>
    </xdr:from>
    <xdr:to>
      <xdr:col>34</xdr:col>
      <xdr:colOff>57150</xdr:colOff>
      <xdr:row>13</xdr:row>
      <xdr:rowOff>171450</xdr:rowOff>
    </xdr:to>
    <xdr:sp>
      <xdr:nvSpPr>
        <xdr:cNvPr id="4" name="テキスト ボックス 4"/>
        <xdr:cNvSpPr txBox="1">
          <a:spLocks noChangeArrowheads="1"/>
        </xdr:cNvSpPr>
      </xdr:nvSpPr>
      <xdr:spPr>
        <a:xfrm>
          <a:off x="5400675" y="2609850"/>
          <a:ext cx="1457325" cy="400050"/>
        </a:xfrm>
        <a:prstGeom prst="rect">
          <a:avLst/>
        </a:prstGeom>
        <a:solidFill>
          <a:srgbClr val="FFFFFF"/>
        </a:solidFill>
        <a:ln w="9525" cmpd="sng">
          <a:solidFill>
            <a:srgbClr val="0D0D0D"/>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A1</a:t>
          </a:r>
          <a:r>
            <a:rPr lang="en-US" cap="none" sz="1600" b="0" i="0" u="none" baseline="0">
              <a:solidFill>
                <a:srgbClr val="000000"/>
              </a:solidFill>
              <a:latin typeface="ＭＳ Ｐゴシック"/>
              <a:ea typeface="ＭＳ Ｐゴシック"/>
              <a:cs typeface="ＭＳ Ｐゴシック"/>
            </a:rPr>
            <a:t>（南コート）</a:t>
          </a:r>
        </a:p>
      </xdr:txBody>
    </xdr:sp>
    <xdr:clientData/>
  </xdr:twoCellAnchor>
  <xdr:twoCellAnchor>
    <xdr:from>
      <xdr:col>16</xdr:col>
      <xdr:colOff>0</xdr:colOff>
      <xdr:row>42</xdr:row>
      <xdr:rowOff>0</xdr:rowOff>
    </xdr:from>
    <xdr:to>
      <xdr:col>16</xdr:col>
      <xdr:colOff>0</xdr:colOff>
      <xdr:row>54</xdr:row>
      <xdr:rowOff>28575</xdr:rowOff>
    </xdr:to>
    <xdr:sp>
      <xdr:nvSpPr>
        <xdr:cNvPr id="5" name="直線矢印コネクタ 5"/>
        <xdr:cNvSpPr>
          <a:spLocks/>
        </xdr:cNvSpPr>
      </xdr:nvSpPr>
      <xdr:spPr>
        <a:xfrm>
          <a:off x="3200400" y="8915400"/>
          <a:ext cx="0" cy="2543175"/>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42</xdr:row>
      <xdr:rowOff>0</xdr:rowOff>
    </xdr:from>
    <xdr:to>
      <xdr:col>37</xdr:col>
      <xdr:colOff>0</xdr:colOff>
      <xdr:row>42</xdr:row>
      <xdr:rowOff>0</xdr:rowOff>
    </xdr:to>
    <xdr:sp>
      <xdr:nvSpPr>
        <xdr:cNvPr id="6" name="直線矢印コネクタ 6"/>
        <xdr:cNvSpPr>
          <a:spLocks/>
        </xdr:cNvSpPr>
      </xdr:nvSpPr>
      <xdr:spPr>
        <a:xfrm>
          <a:off x="7200900" y="8915400"/>
          <a:ext cx="200025" cy="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48</xdr:row>
      <xdr:rowOff>57150</xdr:rowOff>
    </xdr:from>
    <xdr:to>
      <xdr:col>13</xdr:col>
      <xdr:colOff>57150</xdr:colOff>
      <xdr:row>50</xdr:row>
      <xdr:rowOff>9525</xdr:rowOff>
    </xdr:to>
    <xdr:sp>
      <xdr:nvSpPr>
        <xdr:cNvPr id="7" name="テキスト ボックス 7"/>
        <xdr:cNvSpPr txBox="1">
          <a:spLocks noChangeArrowheads="1"/>
        </xdr:cNvSpPr>
      </xdr:nvSpPr>
      <xdr:spPr>
        <a:xfrm>
          <a:off x="1085850" y="10229850"/>
          <a:ext cx="1571625" cy="371475"/>
        </a:xfrm>
        <a:prstGeom prst="rect">
          <a:avLst/>
        </a:prstGeom>
        <a:solidFill>
          <a:srgbClr val="FFFFFF"/>
        </a:solidFill>
        <a:ln w="9525" cmpd="sng">
          <a:solidFill>
            <a:srgbClr val="0D0D0D"/>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B2</a:t>
          </a:r>
          <a:r>
            <a:rPr lang="en-US" cap="none" sz="1600" b="0" i="0" u="none" baseline="0">
              <a:solidFill>
                <a:srgbClr val="000000"/>
              </a:solidFill>
              <a:latin typeface="ＭＳ Ｐゴシック"/>
              <a:ea typeface="ＭＳ Ｐゴシック"/>
              <a:cs typeface="ＭＳ Ｐゴシック"/>
            </a:rPr>
            <a:t>（北コート）</a:t>
          </a:r>
        </a:p>
      </xdr:txBody>
    </xdr:sp>
    <xdr:clientData/>
  </xdr:twoCellAnchor>
  <xdr:twoCellAnchor>
    <xdr:from>
      <xdr:col>27</xdr:col>
      <xdr:colOff>104775</xdr:colOff>
      <xdr:row>47</xdr:row>
      <xdr:rowOff>66675</xdr:rowOff>
    </xdr:from>
    <xdr:to>
      <xdr:col>35</xdr:col>
      <xdr:colOff>19050</xdr:colOff>
      <xdr:row>48</xdr:row>
      <xdr:rowOff>190500</xdr:rowOff>
    </xdr:to>
    <xdr:sp>
      <xdr:nvSpPr>
        <xdr:cNvPr id="8" name="テキスト ボックス 8"/>
        <xdr:cNvSpPr txBox="1">
          <a:spLocks noChangeArrowheads="1"/>
        </xdr:cNvSpPr>
      </xdr:nvSpPr>
      <xdr:spPr>
        <a:xfrm>
          <a:off x="5505450" y="10029825"/>
          <a:ext cx="1514475" cy="333375"/>
        </a:xfrm>
        <a:prstGeom prst="rect">
          <a:avLst/>
        </a:prstGeom>
        <a:solidFill>
          <a:srgbClr val="FFFFFF"/>
        </a:solidFill>
        <a:ln w="9525" cmpd="sng">
          <a:solidFill>
            <a:srgbClr val="0D0D0D"/>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B1</a:t>
          </a:r>
          <a:r>
            <a:rPr lang="en-US" cap="none" sz="1600" b="0" i="0" u="none" baseline="0">
              <a:solidFill>
                <a:srgbClr val="000000"/>
              </a:solidFill>
              <a:latin typeface="ＭＳ Ｐゴシック"/>
              <a:ea typeface="ＭＳ Ｐゴシック"/>
              <a:cs typeface="ＭＳ Ｐゴシック"/>
            </a:rPr>
            <a:t>（南コート）</a:t>
          </a:r>
        </a:p>
      </xdr:txBody>
    </xdr:sp>
    <xdr:clientData/>
  </xdr:twoCellAnchor>
  <xdr:twoCellAnchor>
    <xdr:from>
      <xdr:col>36</xdr:col>
      <xdr:colOff>0</xdr:colOff>
      <xdr:row>39</xdr:row>
      <xdr:rowOff>0</xdr:rowOff>
    </xdr:from>
    <xdr:to>
      <xdr:col>36</xdr:col>
      <xdr:colOff>0</xdr:colOff>
      <xdr:row>42</xdr:row>
      <xdr:rowOff>0</xdr:rowOff>
    </xdr:to>
    <xdr:sp>
      <xdr:nvSpPr>
        <xdr:cNvPr id="9" name="直線矢印コネクタ 9"/>
        <xdr:cNvSpPr>
          <a:spLocks/>
        </xdr:cNvSpPr>
      </xdr:nvSpPr>
      <xdr:spPr>
        <a:xfrm>
          <a:off x="7200900" y="8286750"/>
          <a:ext cx="0" cy="62865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42</xdr:row>
      <xdr:rowOff>0</xdr:rowOff>
    </xdr:to>
    <xdr:sp>
      <xdr:nvSpPr>
        <xdr:cNvPr id="10" name="直線矢印コネクタ 9"/>
        <xdr:cNvSpPr>
          <a:spLocks/>
        </xdr:cNvSpPr>
      </xdr:nvSpPr>
      <xdr:spPr>
        <a:xfrm>
          <a:off x="1000125" y="8286750"/>
          <a:ext cx="0" cy="62865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14</xdr:col>
      <xdr:colOff>0</xdr:colOff>
      <xdr:row>40</xdr:row>
      <xdr:rowOff>0</xdr:rowOff>
    </xdr:to>
    <xdr:sp>
      <xdr:nvSpPr>
        <xdr:cNvPr id="11" name="直線矢印コネクタ 6"/>
        <xdr:cNvSpPr>
          <a:spLocks/>
        </xdr:cNvSpPr>
      </xdr:nvSpPr>
      <xdr:spPr>
        <a:xfrm flipH="1">
          <a:off x="1000125" y="8496300"/>
          <a:ext cx="1800225" cy="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42</xdr:row>
      <xdr:rowOff>0</xdr:rowOff>
    </xdr:from>
    <xdr:to>
      <xdr:col>5</xdr:col>
      <xdr:colOff>0</xdr:colOff>
      <xdr:row>42</xdr:row>
      <xdr:rowOff>0</xdr:rowOff>
    </xdr:to>
    <xdr:sp>
      <xdr:nvSpPr>
        <xdr:cNvPr id="12" name="直線矢印コネクタ 6"/>
        <xdr:cNvSpPr>
          <a:spLocks/>
        </xdr:cNvSpPr>
      </xdr:nvSpPr>
      <xdr:spPr>
        <a:xfrm>
          <a:off x="800100" y="8915400"/>
          <a:ext cx="200025" cy="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19</xdr:row>
      <xdr:rowOff>0</xdr:rowOff>
    </xdr:from>
    <xdr:to>
      <xdr:col>35</xdr:col>
      <xdr:colOff>0</xdr:colOff>
      <xdr:row>21</xdr:row>
      <xdr:rowOff>0</xdr:rowOff>
    </xdr:to>
    <xdr:sp>
      <xdr:nvSpPr>
        <xdr:cNvPr id="13" name="直線矢印コネクタ 9"/>
        <xdr:cNvSpPr>
          <a:spLocks/>
        </xdr:cNvSpPr>
      </xdr:nvSpPr>
      <xdr:spPr>
        <a:xfrm>
          <a:off x="7000875" y="4095750"/>
          <a:ext cx="0" cy="41910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19</xdr:row>
      <xdr:rowOff>0</xdr:rowOff>
    </xdr:from>
    <xdr:to>
      <xdr:col>4</xdr:col>
      <xdr:colOff>0</xdr:colOff>
      <xdr:row>21</xdr:row>
      <xdr:rowOff>0</xdr:rowOff>
    </xdr:to>
    <xdr:sp>
      <xdr:nvSpPr>
        <xdr:cNvPr id="14" name="直線矢印コネクタ 9"/>
        <xdr:cNvSpPr>
          <a:spLocks/>
        </xdr:cNvSpPr>
      </xdr:nvSpPr>
      <xdr:spPr>
        <a:xfrm>
          <a:off x="800100" y="4095750"/>
          <a:ext cx="0" cy="41910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19</xdr:row>
      <xdr:rowOff>0</xdr:rowOff>
    </xdr:from>
    <xdr:to>
      <xdr:col>36</xdr:col>
      <xdr:colOff>0</xdr:colOff>
      <xdr:row>19</xdr:row>
      <xdr:rowOff>0</xdr:rowOff>
    </xdr:to>
    <xdr:sp>
      <xdr:nvSpPr>
        <xdr:cNvPr id="15" name="直線矢印コネクタ 6"/>
        <xdr:cNvSpPr>
          <a:spLocks/>
        </xdr:cNvSpPr>
      </xdr:nvSpPr>
      <xdr:spPr>
        <a:xfrm>
          <a:off x="7000875" y="4095750"/>
          <a:ext cx="200025" cy="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19</xdr:row>
      <xdr:rowOff>0</xdr:rowOff>
    </xdr:from>
    <xdr:to>
      <xdr:col>4</xdr:col>
      <xdr:colOff>0</xdr:colOff>
      <xdr:row>19</xdr:row>
      <xdr:rowOff>0</xdr:rowOff>
    </xdr:to>
    <xdr:sp>
      <xdr:nvSpPr>
        <xdr:cNvPr id="16" name="直線矢印コネクタ 6"/>
        <xdr:cNvSpPr>
          <a:spLocks/>
        </xdr:cNvSpPr>
      </xdr:nvSpPr>
      <xdr:spPr>
        <a:xfrm>
          <a:off x="600075" y="4095750"/>
          <a:ext cx="200025" cy="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4</xdr:row>
      <xdr:rowOff>85725</xdr:rowOff>
    </xdr:from>
    <xdr:to>
      <xdr:col>43</xdr:col>
      <xdr:colOff>0</xdr:colOff>
      <xdr:row>6</xdr:row>
      <xdr:rowOff>200025</xdr:rowOff>
    </xdr:to>
    <xdr:sp>
      <xdr:nvSpPr>
        <xdr:cNvPr id="17" name="角丸四角形吹き出し 17"/>
        <xdr:cNvSpPr>
          <a:spLocks/>
        </xdr:cNvSpPr>
      </xdr:nvSpPr>
      <xdr:spPr>
        <a:xfrm>
          <a:off x="6505575" y="1038225"/>
          <a:ext cx="2095500" cy="533400"/>
        </a:xfrm>
        <a:prstGeom prst="wedgeRoundRectCallout">
          <a:avLst>
            <a:gd name="adj1" fmla="val -48458"/>
            <a:gd name="adj2" fmla="val 115439"/>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FF0000"/>
              </a:solidFill>
            </a:rPr>
            <a:t>A,B,C,D</a:t>
          </a:r>
          <a:r>
            <a:rPr lang="en-US" cap="none" sz="1100" b="0" i="0" u="none" baseline="0">
              <a:solidFill>
                <a:srgbClr val="FF0000"/>
              </a:solidFill>
              <a:latin typeface="ＭＳ Ｐゴシック"/>
              <a:ea typeface="ＭＳ Ｐゴシック"/>
              <a:cs typeface="ＭＳ Ｐゴシック"/>
            </a:rPr>
            <a:t>パート</a:t>
          </a:r>
          <a:r>
            <a:rPr lang="en-US" cap="none" sz="1100" b="0" i="0" u="none" baseline="0">
              <a:solidFill>
                <a:srgbClr val="FF0000"/>
              </a:solidFill>
            </a:rPr>
            <a:t>8/18</a:t>
          </a:r>
          <a:r>
            <a:rPr lang="en-US" cap="none" sz="1100" b="0" i="0" u="none" baseline="0">
              <a:solidFill>
                <a:srgbClr val="FF0000"/>
              </a:solidFill>
              <a:latin typeface="ＭＳ Ｐゴシック"/>
              <a:ea typeface="ＭＳ Ｐゴシック"/>
              <a:cs typeface="ＭＳ Ｐゴシック"/>
            </a:rPr>
            <a:t>設営担当</a:t>
          </a:r>
        </a:p>
      </xdr:txBody>
    </xdr:sp>
    <xdr:clientData/>
  </xdr:twoCellAnchor>
  <xdr:twoCellAnchor>
    <xdr:from>
      <xdr:col>11</xdr:col>
      <xdr:colOff>85725</xdr:colOff>
      <xdr:row>4</xdr:row>
      <xdr:rowOff>161925</xdr:rowOff>
    </xdr:from>
    <xdr:to>
      <xdr:col>21</xdr:col>
      <xdr:colOff>180975</xdr:colOff>
      <xdr:row>7</xdr:row>
      <xdr:rowOff>85725</xdr:rowOff>
    </xdr:to>
    <xdr:sp>
      <xdr:nvSpPr>
        <xdr:cNvPr id="18" name="角丸四角形吹き出し 18"/>
        <xdr:cNvSpPr>
          <a:spLocks/>
        </xdr:cNvSpPr>
      </xdr:nvSpPr>
      <xdr:spPr>
        <a:xfrm>
          <a:off x="2286000" y="1114425"/>
          <a:ext cx="2095500" cy="552450"/>
        </a:xfrm>
        <a:prstGeom prst="wedgeRoundRectCallout">
          <a:avLst>
            <a:gd name="adj1" fmla="val -48458"/>
            <a:gd name="adj2" fmla="val 115439"/>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FF0000"/>
              </a:solidFill>
            </a:rPr>
            <a:t>E,F,G,H</a:t>
          </a:r>
          <a:r>
            <a:rPr lang="en-US" cap="none" sz="1100" b="0" i="0" u="none" baseline="0">
              <a:solidFill>
                <a:srgbClr val="FF0000"/>
              </a:solidFill>
              <a:latin typeface="ＭＳ Ｐゴシック"/>
              <a:ea typeface="ＭＳ Ｐゴシック"/>
              <a:cs typeface="ＭＳ Ｐゴシック"/>
            </a:rPr>
            <a:t>パート</a:t>
          </a:r>
          <a:r>
            <a:rPr lang="en-US" cap="none" sz="1100" b="0" i="0" u="none" baseline="0">
              <a:solidFill>
                <a:srgbClr val="FF0000"/>
              </a:solidFill>
            </a:rPr>
            <a:t>8/18</a:t>
          </a:r>
          <a:r>
            <a:rPr lang="en-US" cap="none" sz="1100" b="0" i="0" u="none" baseline="0">
              <a:solidFill>
                <a:srgbClr val="FF0000"/>
              </a:solidFill>
              <a:latin typeface="ＭＳ Ｐゴシック"/>
              <a:ea typeface="ＭＳ Ｐゴシック"/>
              <a:cs typeface="ＭＳ Ｐゴシック"/>
            </a:rPr>
            <a:t>設営担当</a:t>
          </a:r>
        </a:p>
      </xdr:txBody>
    </xdr:sp>
    <xdr:clientData/>
  </xdr:twoCellAnchor>
  <xdr:twoCellAnchor>
    <xdr:from>
      <xdr:col>20</xdr:col>
      <xdr:colOff>152400</xdr:colOff>
      <xdr:row>42</xdr:row>
      <xdr:rowOff>180975</xdr:rowOff>
    </xdr:from>
    <xdr:to>
      <xdr:col>31</xdr:col>
      <xdr:colOff>47625</xdr:colOff>
      <xdr:row>45</xdr:row>
      <xdr:rowOff>104775</xdr:rowOff>
    </xdr:to>
    <xdr:sp>
      <xdr:nvSpPr>
        <xdr:cNvPr id="19" name="角丸四角形吹き出し 19"/>
        <xdr:cNvSpPr>
          <a:spLocks/>
        </xdr:cNvSpPr>
      </xdr:nvSpPr>
      <xdr:spPr>
        <a:xfrm>
          <a:off x="4152900" y="9096375"/>
          <a:ext cx="2095500" cy="552450"/>
        </a:xfrm>
        <a:prstGeom prst="wedgeRoundRectCallout">
          <a:avLst>
            <a:gd name="adj1" fmla="val 62453"/>
            <a:gd name="adj2" fmla="val 90879"/>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FF0000"/>
              </a:solidFill>
            </a:rPr>
            <a:t>I,J,K,L</a:t>
          </a:r>
          <a:r>
            <a:rPr lang="en-US" cap="none" sz="1100" b="0" i="0" u="none" baseline="0">
              <a:solidFill>
                <a:srgbClr val="FF0000"/>
              </a:solidFill>
              <a:latin typeface="ＭＳ Ｐゴシック"/>
              <a:ea typeface="ＭＳ Ｐゴシック"/>
              <a:cs typeface="ＭＳ Ｐゴシック"/>
            </a:rPr>
            <a:t>パート</a:t>
          </a:r>
          <a:r>
            <a:rPr lang="en-US" cap="none" sz="1100" b="0" i="0" u="none" baseline="0">
              <a:solidFill>
                <a:srgbClr val="FF0000"/>
              </a:solidFill>
            </a:rPr>
            <a:t>8/18</a:t>
          </a:r>
          <a:r>
            <a:rPr lang="en-US" cap="none" sz="1100" b="0" i="0" u="none" baseline="0">
              <a:solidFill>
                <a:srgbClr val="FF0000"/>
              </a:solidFill>
              <a:latin typeface="ＭＳ Ｐゴシック"/>
              <a:ea typeface="ＭＳ Ｐゴシック"/>
              <a:cs typeface="ＭＳ Ｐゴシック"/>
            </a:rPr>
            <a:t>設営担当</a:t>
          </a:r>
        </a:p>
      </xdr:txBody>
    </xdr:sp>
    <xdr:clientData/>
  </xdr:twoCellAnchor>
  <xdr:twoCellAnchor>
    <xdr:from>
      <xdr:col>13</xdr:col>
      <xdr:colOff>190500</xdr:colOff>
      <xdr:row>48</xdr:row>
      <xdr:rowOff>47625</xdr:rowOff>
    </xdr:from>
    <xdr:to>
      <xdr:col>24</xdr:col>
      <xdr:colOff>85725</xdr:colOff>
      <xdr:row>50</xdr:row>
      <xdr:rowOff>161925</xdr:rowOff>
    </xdr:to>
    <xdr:sp>
      <xdr:nvSpPr>
        <xdr:cNvPr id="20" name="角丸四角形吹き出し 20"/>
        <xdr:cNvSpPr>
          <a:spLocks/>
        </xdr:cNvSpPr>
      </xdr:nvSpPr>
      <xdr:spPr>
        <a:xfrm>
          <a:off x="2790825" y="10220325"/>
          <a:ext cx="2095500" cy="533400"/>
        </a:xfrm>
        <a:prstGeom prst="wedgeRoundRectCallout">
          <a:avLst>
            <a:gd name="adj1" fmla="val -73004"/>
            <a:gd name="adj2" fmla="val 57546"/>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FF0000"/>
              </a:solidFill>
            </a:rPr>
            <a:t>M,N,O,P</a:t>
          </a:r>
          <a:r>
            <a:rPr lang="en-US" cap="none" sz="1100" b="0" i="0" u="none" baseline="0">
              <a:solidFill>
                <a:srgbClr val="FF0000"/>
              </a:solidFill>
              <a:latin typeface="ＭＳ Ｐゴシック"/>
              <a:ea typeface="ＭＳ Ｐゴシック"/>
              <a:cs typeface="ＭＳ Ｐゴシック"/>
            </a:rPr>
            <a:t>パート</a:t>
          </a:r>
          <a:r>
            <a:rPr lang="en-US" cap="none" sz="1100" b="0" i="0" u="none" baseline="0">
              <a:solidFill>
                <a:srgbClr val="FF0000"/>
              </a:solidFill>
            </a:rPr>
            <a:t>8/18</a:t>
          </a:r>
          <a:r>
            <a:rPr lang="en-US" cap="none" sz="1100" b="0" i="0" u="none" baseline="0">
              <a:solidFill>
                <a:srgbClr val="FF0000"/>
              </a:solidFill>
              <a:latin typeface="ＭＳ Ｐゴシック"/>
              <a:ea typeface="ＭＳ Ｐゴシック"/>
              <a:cs typeface="ＭＳ Ｐゴシック"/>
            </a:rPr>
            <a:t>設営担当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AB104"/>
  <sheetViews>
    <sheetView showGridLines="0" zoomScale="85" zoomScaleNormal="85" zoomScaleSheetLayoutView="100" zoomScalePageLayoutView="0" workbookViewId="0" topLeftCell="A1">
      <selection activeCell="A1" sqref="A1"/>
    </sheetView>
  </sheetViews>
  <sheetFormatPr defaultColWidth="9.00390625" defaultRowHeight="13.5"/>
  <cols>
    <col min="1" max="1" width="4.125" style="156" customWidth="1"/>
    <col min="2" max="2" width="6.375" style="156" customWidth="1"/>
    <col min="3" max="3" width="8.50390625" style="156" customWidth="1"/>
    <col min="4" max="4" width="4.25390625" style="156" customWidth="1"/>
    <col min="5" max="9" width="9.00390625" style="156" customWidth="1"/>
    <col min="10" max="10" width="10.125" style="156" customWidth="1"/>
    <col min="11" max="11" width="4.00390625" style="156" customWidth="1"/>
    <col min="12" max="12" width="3.25390625" style="156" customWidth="1"/>
    <col min="13" max="13" width="3.125" style="156" customWidth="1"/>
    <col min="14" max="14" width="3.875" style="156" customWidth="1"/>
    <col min="15" max="15" width="0.2421875" style="156" customWidth="1"/>
    <col min="16" max="16384" width="9.00390625" style="156" customWidth="1"/>
  </cols>
  <sheetData>
    <row r="1" ht="19.5" customHeight="1">
      <c r="B1" s="157" t="s">
        <v>233</v>
      </c>
    </row>
    <row r="2" spans="2:5" ht="19.5" customHeight="1">
      <c r="B2" s="156" t="s">
        <v>234</v>
      </c>
      <c r="E2" s="157" t="s">
        <v>235</v>
      </c>
    </row>
    <row r="3" ht="18" customHeight="1"/>
    <row r="4" spans="1:3" ht="18" customHeight="1">
      <c r="A4" s="156" t="s">
        <v>236</v>
      </c>
      <c r="C4" s="156" t="s">
        <v>237</v>
      </c>
    </row>
    <row r="5" ht="18" customHeight="1">
      <c r="C5" s="156" t="s">
        <v>238</v>
      </c>
    </row>
    <row r="6" ht="18" customHeight="1">
      <c r="C6" s="156" t="s">
        <v>239</v>
      </c>
    </row>
    <row r="7" ht="18" customHeight="1">
      <c r="C7" s="156" t="s">
        <v>240</v>
      </c>
    </row>
    <row r="8" ht="18" customHeight="1">
      <c r="C8" s="156" t="s">
        <v>241</v>
      </c>
    </row>
    <row r="9" ht="18" customHeight="1">
      <c r="C9" s="156" t="s">
        <v>242</v>
      </c>
    </row>
    <row r="10" ht="12" customHeight="1"/>
    <row r="11" spans="1:4" ht="18" customHeight="1">
      <c r="A11" s="158">
        <v>1</v>
      </c>
      <c r="B11" s="156" t="s">
        <v>243</v>
      </c>
      <c r="D11" s="162" t="s">
        <v>420</v>
      </c>
    </row>
    <row r="12" spans="1:4" ht="18" customHeight="1">
      <c r="A12" s="158">
        <v>2</v>
      </c>
      <c r="B12" s="156" t="s">
        <v>244</v>
      </c>
      <c r="D12" s="156" t="s">
        <v>245</v>
      </c>
    </row>
    <row r="13" ht="18" customHeight="1">
      <c r="D13" s="156" t="s">
        <v>246</v>
      </c>
    </row>
    <row r="14" spans="1:4" ht="18" customHeight="1">
      <c r="A14" s="158">
        <v>3</v>
      </c>
      <c r="B14" s="156" t="s">
        <v>247</v>
      </c>
      <c r="D14" s="156" t="s">
        <v>248</v>
      </c>
    </row>
    <row r="15" spans="1:4" ht="18" customHeight="1">
      <c r="A15" s="158">
        <v>4</v>
      </c>
      <c r="B15" s="156" t="s">
        <v>249</v>
      </c>
      <c r="D15" s="156" t="s">
        <v>250</v>
      </c>
    </row>
    <row r="16" ht="18" customHeight="1">
      <c r="D16" s="156" t="s">
        <v>251</v>
      </c>
    </row>
    <row r="17" spans="1:4" ht="18" customHeight="1">
      <c r="A17" s="158">
        <v>5</v>
      </c>
      <c r="B17" s="156" t="s">
        <v>252</v>
      </c>
      <c r="D17" s="156" t="s">
        <v>253</v>
      </c>
    </row>
    <row r="18" spans="1:4" ht="18" customHeight="1">
      <c r="A18" s="158">
        <v>6</v>
      </c>
      <c r="B18" s="156" t="s">
        <v>254</v>
      </c>
      <c r="D18" s="156" t="s">
        <v>255</v>
      </c>
    </row>
    <row r="19" spans="1:4" ht="18" customHeight="1">
      <c r="A19" s="158">
        <v>7</v>
      </c>
      <c r="B19" s="156" t="s">
        <v>256</v>
      </c>
      <c r="D19" s="156" t="s">
        <v>257</v>
      </c>
    </row>
    <row r="20" spans="1:4" ht="18" customHeight="1">
      <c r="A20" s="158">
        <v>8</v>
      </c>
      <c r="B20" s="156" t="s">
        <v>258</v>
      </c>
      <c r="D20" s="156" t="s">
        <v>259</v>
      </c>
    </row>
    <row r="21" spans="4:5" ht="18" customHeight="1">
      <c r="D21" s="156" t="s">
        <v>260</v>
      </c>
      <c r="E21" s="156" t="s">
        <v>261</v>
      </c>
    </row>
    <row r="22" spans="4:5" ht="18" customHeight="1">
      <c r="D22" s="156" t="s">
        <v>262</v>
      </c>
      <c r="E22" s="156" t="s">
        <v>263</v>
      </c>
    </row>
    <row r="23" ht="18" customHeight="1">
      <c r="E23" s="156" t="s">
        <v>264</v>
      </c>
    </row>
    <row r="24" spans="4:12" ht="18" customHeight="1">
      <c r="D24" s="159" t="s">
        <v>265</v>
      </c>
      <c r="E24" s="160" t="s">
        <v>266</v>
      </c>
      <c r="F24" s="160"/>
      <c r="G24" s="160"/>
      <c r="H24" s="160"/>
      <c r="I24" s="160"/>
      <c r="J24" s="160"/>
      <c r="K24" s="160"/>
      <c r="L24" s="160"/>
    </row>
    <row r="25" spans="5:12" ht="18" customHeight="1">
      <c r="E25" s="160" t="s">
        <v>267</v>
      </c>
      <c r="F25" s="160"/>
      <c r="G25" s="160"/>
      <c r="H25" s="160"/>
      <c r="I25" s="160"/>
      <c r="J25" s="160"/>
      <c r="K25" s="160"/>
      <c r="L25" s="160"/>
    </row>
    <row r="26" ht="18" customHeight="1">
      <c r="E26" s="156" t="s">
        <v>268</v>
      </c>
    </row>
    <row r="27" ht="18" customHeight="1">
      <c r="E27" s="156" t="s">
        <v>269</v>
      </c>
    </row>
    <row r="28" spans="1:6" ht="18" customHeight="1">
      <c r="A28" s="158">
        <v>9</v>
      </c>
      <c r="B28" s="156" t="s">
        <v>270</v>
      </c>
      <c r="D28" s="161" t="s">
        <v>271</v>
      </c>
      <c r="E28" s="161"/>
      <c r="F28" s="161"/>
    </row>
    <row r="29" spans="1:4" ht="18" customHeight="1">
      <c r="A29" s="158">
        <v>10</v>
      </c>
      <c r="B29" s="156" t="s">
        <v>272</v>
      </c>
      <c r="D29" s="156" t="s">
        <v>273</v>
      </c>
    </row>
    <row r="30" spans="1:4" ht="18" customHeight="1">
      <c r="A30" s="158">
        <v>11</v>
      </c>
      <c r="B30" s="156" t="s">
        <v>274</v>
      </c>
      <c r="D30" s="156" t="s">
        <v>275</v>
      </c>
    </row>
    <row r="31" spans="1:4" ht="18" customHeight="1">
      <c r="A31" s="158"/>
      <c r="D31" s="156" t="s">
        <v>276</v>
      </c>
    </row>
    <row r="32" spans="1:4" ht="18" customHeight="1">
      <c r="A32" s="158">
        <v>12</v>
      </c>
      <c r="B32" s="156" t="s">
        <v>277</v>
      </c>
      <c r="D32" s="156" t="s">
        <v>278</v>
      </c>
    </row>
    <row r="33" spans="1:5" ht="18" customHeight="1">
      <c r="A33" s="158">
        <v>13</v>
      </c>
      <c r="B33" s="156" t="s">
        <v>279</v>
      </c>
      <c r="D33" s="156" t="s">
        <v>280</v>
      </c>
      <c r="E33" s="156" t="s">
        <v>281</v>
      </c>
    </row>
    <row r="34" spans="1:5" ht="18" customHeight="1">
      <c r="A34" s="158"/>
      <c r="E34" s="156" t="s">
        <v>282</v>
      </c>
    </row>
    <row r="35" spans="1:5" ht="18" customHeight="1">
      <c r="A35" s="158"/>
      <c r="D35" s="156" t="s">
        <v>260</v>
      </c>
      <c r="E35" s="156" t="s">
        <v>283</v>
      </c>
    </row>
    <row r="36" spans="1:5" ht="18" customHeight="1">
      <c r="A36" s="158"/>
      <c r="E36" s="156" t="s">
        <v>284</v>
      </c>
    </row>
    <row r="37" spans="1:5" ht="18" customHeight="1">
      <c r="A37" s="158"/>
      <c r="E37" s="156" t="s">
        <v>285</v>
      </c>
    </row>
    <row r="38" spans="4:5" ht="18" customHeight="1">
      <c r="D38" s="156" t="s">
        <v>262</v>
      </c>
      <c r="E38" s="156" t="s">
        <v>286</v>
      </c>
    </row>
    <row r="39" spans="5:8" ht="18" customHeight="1">
      <c r="E39" s="162" t="s">
        <v>287</v>
      </c>
      <c r="F39" s="163"/>
      <c r="G39" s="163"/>
      <c r="H39" s="163"/>
    </row>
    <row r="40" spans="5:8" ht="18" customHeight="1">
      <c r="E40" s="163" t="s">
        <v>288</v>
      </c>
      <c r="F40" s="163"/>
      <c r="G40" s="163"/>
      <c r="H40" s="163"/>
    </row>
    <row r="41" spans="4:5" ht="18" customHeight="1">
      <c r="D41" s="156" t="s">
        <v>289</v>
      </c>
      <c r="E41" s="156" t="s">
        <v>290</v>
      </c>
    </row>
    <row r="42" ht="18" customHeight="1">
      <c r="E42" s="156" t="s">
        <v>291</v>
      </c>
    </row>
    <row r="43" ht="18" customHeight="1">
      <c r="E43" s="156" t="s">
        <v>292</v>
      </c>
    </row>
    <row r="44" spans="4:5" ht="18" customHeight="1">
      <c r="D44" s="156" t="s">
        <v>293</v>
      </c>
      <c r="E44" s="156" t="s">
        <v>294</v>
      </c>
    </row>
    <row r="45" ht="18" customHeight="1">
      <c r="E45" s="156" t="s">
        <v>295</v>
      </c>
    </row>
    <row r="46" ht="18" customHeight="1">
      <c r="E46" s="156" t="s">
        <v>296</v>
      </c>
    </row>
    <row r="47" spans="4:5" ht="18" customHeight="1">
      <c r="D47" s="156" t="s">
        <v>297</v>
      </c>
      <c r="E47" s="156" t="s">
        <v>298</v>
      </c>
    </row>
    <row r="48" spans="4:5" ht="18" customHeight="1">
      <c r="D48" s="156" t="s">
        <v>299</v>
      </c>
      <c r="E48" s="156" t="s">
        <v>300</v>
      </c>
    </row>
    <row r="49" ht="18" customHeight="1">
      <c r="E49" s="156" t="s">
        <v>301</v>
      </c>
    </row>
    <row r="50" spans="4:5" ht="18" customHeight="1">
      <c r="D50" s="156" t="s">
        <v>302</v>
      </c>
      <c r="E50" s="156" t="s">
        <v>303</v>
      </c>
    </row>
    <row r="51" spans="4:5" ht="18" customHeight="1">
      <c r="D51" s="156" t="s">
        <v>304</v>
      </c>
      <c r="E51" s="156" t="s">
        <v>305</v>
      </c>
    </row>
    <row r="52" spans="4:28" ht="18" customHeight="1">
      <c r="D52" s="156" t="s">
        <v>306</v>
      </c>
      <c r="E52" s="156" t="s">
        <v>307</v>
      </c>
      <c r="Q52" s="164"/>
      <c r="R52" s="164"/>
      <c r="S52" s="164"/>
      <c r="T52" s="164"/>
      <c r="U52" s="164"/>
      <c r="V52" s="164"/>
      <c r="W52" s="164"/>
      <c r="X52" s="164"/>
      <c r="Y52" s="164"/>
      <c r="Z52" s="164"/>
      <c r="AA52" s="165"/>
      <c r="AB52" s="165"/>
    </row>
    <row r="53" spans="1:28" ht="18" customHeight="1">
      <c r="A53" s="158">
        <v>14</v>
      </c>
      <c r="B53" s="156" t="s">
        <v>308</v>
      </c>
      <c r="D53" s="156" t="s">
        <v>309</v>
      </c>
      <c r="Q53" s="164"/>
      <c r="R53" s="164"/>
      <c r="S53" s="164"/>
      <c r="T53" s="164"/>
      <c r="U53" s="164"/>
      <c r="V53" s="164"/>
      <c r="W53" s="164"/>
      <c r="X53" s="164"/>
      <c r="Y53" s="164"/>
      <c r="Z53" s="164"/>
      <c r="AA53" s="165"/>
      <c r="AB53" s="165"/>
    </row>
    <row r="54" spans="1:4" ht="18" customHeight="1">
      <c r="A54" s="158"/>
      <c r="D54" s="166" t="s">
        <v>310</v>
      </c>
    </row>
    <row r="55" spans="1:5" ht="18" customHeight="1">
      <c r="A55" s="158">
        <v>15</v>
      </c>
      <c r="B55" s="156" t="s">
        <v>311</v>
      </c>
      <c r="D55" s="156" t="s">
        <v>280</v>
      </c>
      <c r="E55" s="156" t="s">
        <v>312</v>
      </c>
    </row>
    <row r="56" ht="18" customHeight="1">
      <c r="E56" s="156" t="s">
        <v>313</v>
      </c>
    </row>
    <row r="57" ht="18" customHeight="1">
      <c r="E57" s="156" t="s">
        <v>314</v>
      </c>
    </row>
    <row r="58" ht="18" customHeight="1">
      <c r="E58" s="156" t="s">
        <v>315</v>
      </c>
    </row>
    <row r="59" spans="4:5" ht="18" customHeight="1">
      <c r="D59" s="156" t="s">
        <v>260</v>
      </c>
      <c r="E59" s="156" t="s">
        <v>316</v>
      </c>
    </row>
    <row r="60" spans="1:4" ht="18" customHeight="1">
      <c r="A60" s="158">
        <v>16</v>
      </c>
      <c r="B60" s="156" t="s">
        <v>317</v>
      </c>
      <c r="D60" s="156" t="s">
        <v>318</v>
      </c>
    </row>
    <row r="61" spans="1:5" ht="18" customHeight="1">
      <c r="A61" s="158">
        <v>17</v>
      </c>
      <c r="B61" s="156" t="s">
        <v>319</v>
      </c>
      <c r="D61" s="156" t="s">
        <v>280</v>
      </c>
      <c r="E61" s="156" t="s">
        <v>320</v>
      </c>
    </row>
    <row r="62" ht="18" customHeight="1">
      <c r="E62" s="156" t="s">
        <v>321</v>
      </c>
    </row>
    <row r="63" ht="18" customHeight="1">
      <c r="E63" s="156" t="s">
        <v>322</v>
      </c>
    </row>
    <row r="64" spans="4:5" ht="18" customHeight="1">
      <c r="D64" s="156" t="s">
        <v>260</v>
      </c>
      <c r="E64" s="156" t="s">
        <v>323</v>
      </c>
    </row>
    <row r="65" ht="18" customHeight="1">
      <c r="E65" s="156" t="s">
        <v>324</v>
      </c>
    </row>
    <row r="66" spans="4:5" ht="18" customHeight="1">
      <c r="D66" s="156" t="s">
        <v>262</v>
      </c>
      <c r="E66" s="156" t="s">
        <v>325</v>
      </c>
    </row>
    <row r="67" spans="1:5" ht="18" customHeight="1">
      <c r="A67" s="158">
        <v>18</v>
      </c>
      <c r="B67" s="156" t="s">
        <v>326</v>
      </c>
      <c r="C67" s="158"/>
      <c r="D67" s="156" t="s">
        <v>280</v>
      </c>
      <c r="E67" s="156" t="s">
        <v>327</v>
      </c>
    </row>
    <row r="68" spans="1:5" ht="18" customHeight="1">
      <c r="A68" s="158"/>
      <c r="C68" s="158"/>
      <c r="E68" s="156" t="s">
        <v>328</v>
      </c>
    </row>
    <row r="69" spans="4:10" ht="18" customHeight="1">
      <c r="D69" s="156" t="s">
        <v>260</v>
      </c>
      <c r="E69" s="396" t="s">
        <v>329</v>
      </c>
      <c r="F69" s="397"/>
      <c r="G69" s="397"/>
      <c r="H69" s="397"/>
      <c r="I69" s="397"/>
      <c r="J69" s="397"/>
    </row>
    <row r="70" spans="5:8" ht="18" customHeight="1">
      <c r="E70" s="156" t="s">
        <v>330</v>
      </c>
      <c r="F70" s="156" t="s">
        <v>331</v>
      </c>
      <c r="H70" s="156" t="s">
        <v>332</v>
      </c>
    </row>
    <row r="71" ht="18" customHeight="1">
      <c r="F71" s="156" t="s">
        <v>333</v>
      </c>
    </row>
    <row r="72" ht="20.25" customHeight="1"/>
    <row r="73" spans="3:11" ht="24" customHeight="1">
      <c r="C73" s="398" t="s">
        <v>334</v>
      </c>
      <c r="D73" s="399"/>
      <c r="E73" s="399"/>
      <c r="F73" s="399"/>
      <c r="G73" s="399"/>
      <c r="H73" s="399"/>
      <c r="I73" s="399"/>
      <c r="J73" s="399"/>
      <c r="K73" s="400"/>
    </row>
    <row r="74" spans="4:9" ht="18" customHeight="1">
      <c r="D74" s="156" t="s">
        <v>335</v>
      </c>
      <c r="I74" s="167"/>
    </row>
    <row r="75" ht="18" customHeight="1">
      <c r="F75" s="156" t="s">
        <v>336</v>
      </c>
    </row>
    <row r="76" ht="4.5" customHeight="1" thickBot="1"/>
    <row r="77" spans="3:11" ht="24" customHeight="1" thickBot="1">
      <c r="C77" s="168" t="s">
        <v>337</v>
      </c>
      <c r="D77" s="169"/>
      <c r="E77" s="170"/>
      <c r="F77" s="170"/>
      <c r="G77" s="171"/>
      <c r="H77" s="171"/>
      <c r="I77" s="171"/>
      <c r="J77" s="172"/>
      <c r="K77" s="173"/>
    </row>
    <row r="78" spans="5:11" ht="11.25" customHeight="1">
      <c r="E78" s="174"/>
      <c r="F78" s="173"/>
      <c r="G78" s="175"/>
      <c r="H78" s="175"/>
      <c r="I78" s="175"/>
      <c r="J78" s="175"/>
      <c r="K78" s="173"/>
    </row>
    <row r="79" spans="4:7" ht="18" customHeight="1">
      <c r="D79" s="156" t="s">
        <v>293</v>
      </c>
      <c r="E79" s="156" t="s">
        <v>338</v>
      </c>
      <c r="G79" s="176" t="s">
        <v>339</v>
      </c>
    </row>
    <row r="80" spans="1:5" ht="18" customHeight="1">
      <c r="A80" s="158">
        <v>19</v>
      </c>
      <c r="B80" s="177" t="s">
        <v>340</v>
      </c>
      <c r="D80" s="156" t="s">
        <v>280</v>
      </c>
      <c r="E80" s="156" t="s">
        <v>341</v>
      </c>
    </row>
    <row r="81" spans="4:5" ht="18" customHeight="1">
      <c r="D81" s="156" t="s">
        <v>260</v>
      </c>
      <c r="E81" s="156" t="s">
        <v>342</v>
      </c>
    </row>
    <row r="82" spans="1:11" ht="18" customHeight="1">
      <c r="A82" s="158">
        <v>20</v>
      </c>
      <c r="B82" s="161" t="s">
        <v>343</v>
      </c>
      <c r="D82" s="156" t="s">
        <v>280</v>
      </c>
      <c r="E82" s="176" t="s">
        <v>344</v>
      </c>
      <c r="F82" s="311"/>
      <c r="G82" s="311"/>
      <c r="H82" s="311"/>
      <c r="I82" s="311"/>
      <c r="J82" s="311"/>
      <c r="K82" s="160"/>
    </row>
    <row r="83" spans="5:11" ht="18" customHeight="1">
      <c r="E83" s="176" t="s">
        <v>345</v>
      </c>
      <c r="F83" s="160"/>
      <c r="G83" s="160"/>
      <c r="H83" s="160"/>
      <c r="I83" s="160"/>
      <c r="J83" s="160"/>
      <c r="K83" s="160"/>
    </row>
    <row r="84" spans="1:5" ht="18" customHeight="1">
      <c r="A84" s="158">
        <v>21</v>
      </c>
      <c r="B84" s="156" t="s">
        <v>346</v>
      </c>
      <c r="D84" s="156" t="s">
        <v>280</v>
      </c>
      <c r="E84" s="156" t="s">
        <v>347</v>
      </c>
    </row>
    <row r="85" spans="4:5" ht="18" customHeight="1">
      <c r="D85" s="156" t="s">
        <v>260</v>
      </c>
      <c r="E85" s="156" t="s">
        <v>348</v>
      </c>
    </row>
    <row r="86" spans="4:5" ht="18" customHeight="1">
      <c r="D86" s="156" t="s">
        <v>262</v>
      </c>
      <c r="E86" s="156" t="s">
        <v>349</v>
      </c>
    </row>
    <row r="87" spans="4:5" ht="18" customHeight="1">
      <c r="D87" s="156" t="s">
        <v>289</v>
      </c>
      <c r="E87" s="156" t="s">
        <v>350</v>
      </c>
    </row>
    <row r="88" spans="4:5" ht="18" customHeight="1">
      <c r="D88" s="156" t="s">
        <v>293</v>
      </c>
      <c r="E88" s="156" t="s">
        <v>351</v>
      </c>
    </row>
    <row r="89" spans="4:5" ht="18" customHeight="1">
      <c r="D89" s="156" t="s">
        <v>352</v>
      </c>
      <c r="E89" s="156" t="s">
        <v>353</v>
      </c>
    </row>
    <row r="90" spans="4:5" ht="18" customHeight="1">
      <c r="D90" s="156" t="s">
        <v>299</v>
      </c>
      <c r="E90" s="156" t="s">
        <v>354</v>
      </c>
    </row>
    <row r="91" spans="4:5" ht="18" customHeight="1">
      <c r="D91" s="156" t="s">
        <v>302</v>
      </c>
      <c r="E91" s="156" t="s">
        <v>355</v>
      </c>
    </row>
    <row r="92" ht="18" customHeight="1">
      <c r="E92" s="156" t="s">
        <v>356</v>
      </c>
    </row>
    <row r="93" ht="18" customHeight="1">
      <c r="E93" s="156" t="s">
        <v>357</v>
      </c>
    </row>
    <row r="94" ht="18" customHeight="1">
      <c r="E94" s="156" t="s">
        <v>358</v>
      </c>
    </row>
    <row r="95" ht="18" customHeight="1">
      <c r="E95" s="156" t="s">
        <v>359</v>
      </c>
    </row>
    <row r="96" spans="4:5" ht="18" customHeight="1">
      <c r="D96" s="156" t="s">
        <v>304</v>
      </c>
      <c r="E96" s="156" t="s">
        <v>360</v>
      </c>
    </row>
    <row r="97" ht="0.75" customHeight="1"/>
    <row r="98" ht="18" customHeight="1"/>
    <row r="99" ht="18" customHeight="1"/>
    <row r="100" ht="18.75" customHeight="1"/>
    <row r="101" ht="18.75" customHeight="1"/>
    <row r="102" ht="18.75" customHeight="1"/>
    <row r="103" ht="18.75" customHeight="1"/>
    <row r="104" ht="18.75" customHeight="1">
      <c r="I104" s="178"/>
    </row>
    <row r="105" ht="18.75" customHeight="1"/>
    <row r="106" ht="18.75"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sheetData>
  <sheetProtection/>
  <mergeCells count="2">
    <mergeCell ref="E69:J69"/>
    <mergeCell ref="C73:K73"/>
  </mergeCells>
  <printOptions/>
  <pageMargins left="0.5905511811023623" right="0.3937007874015748" top="0.7874015748031497" bottom="0.7874015748031497" header="0.5118110236220472" footer="0.5118110236220472"/>
  <pageSetup fitToHeight="2"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L58"/>
  <sheetViews>
    <sheetView showGridLines="0" zoomScale="70" zoomScaleNormal="70" zoomScalePageLayoutView="0" workbookViewId="0" topLeftCell="A1">
      <selection activeCell="A1" sqref="A1"/>
    </sheetView>
  </sheetViews>
  <sheetFormatPr defaultColWidth="9.00390625" defaultRowHeight="13.5"/>
  <cols>
    <col min="1" max="1" width="3.25390625" style="0" customWidth="1"/>
    <col min="2" max="16" width="12.375" style="0" customWidth="1"/>
    <col min="17" max="17" width="12.25390625" style="0" customWidth="1"/>
    <col min="18" max="18" width="0.6171875" style="0" customWidth="1"/>
    <col min="19" max="19" width="0.74609375" style="0" customWidth="1"/>
    <col min="20" max="20" width="0.875" style="0" customWidth="1"/>
    <col min="21" max="21" width="8.625" style="0" customWidth="1"/>
    <col min="22" max="26" width="12.375" style="0" customWidth="1"/>
  </cols>
  <sheetData>
    <row r="1" spans="1:18" ht="30.75">
      <c r="A1" s="1"/>
      <c r="B1" s="2"/>
      <c r="C1" s="3"/>
      <c r="D1" s="4"/>
      <c r="E1" s="5" t="s">
        <v>202</v>
      </c>
      <c r="F1" s="4"/>
      <c r="G1" s="4"/>
      <c r="H1" s="4"/>
      <c r="I1" s="4"/>
      <c r="J1" s="3"/>
      <c r="K1" s="3"/>
      <c r="L1" s="3"/>
      <c r="M1" s="3"/>
      <c r="N1" s="3"/>
      <c r="O1" s="3"/>
      <c r="P1" s="3"/>
      <c r="Q1" s="3"/>
      <c r="R1" s="3"/>
    </row>
    <row r="2" spans="1:18" ht="21" customHeight="1">
      <c r="A2" s="6"/>
      <c r="B2" s="7"/>
      <c r="C2" s="3"/>
      <c r="D2" s="3"/>
      <c r="E2" s="3"/>
      <c r="F2" s="3"/>
      <c r="G2" s="3"/>
      <c r="H2" s="3"/>
      <c r="I2" s="3"/>
      <c r="J2" s="3"/>
      <c r="K2" s="3"/>
      <c r="L2" s="3"/>
      <c r="M2" s="3"/>
      <c r="N2" s="3"/>
      <c r="O2" s="3"/>
      <c r="P2" s="3"/>
      <c r="Q2" s="3"/>
      <c r="R2" s="3"/>
    </row>
    <row r="3" spans="1:18" ht="21" customHeight="1">
      <c r="A3" s="8" t="s">
        <v>20</v>
      </c>
      <c r="B3" s="9"/>
      <c r="C3" s="3"/>
      <c r="D3" s="3"/>
      <c r="E3" s="3"/>
      <c r="F3" s="3"/>
      <c r="G3" s="3"/>
      <c r="H3" s="3"/>
      <c r="I3" s="3"/>
      <c r="J3" s="3"/>
      <c r="K3" s="3"/>
      <c r="L3" s="3"/>
      <c r="M3" s="3"/>
      <c r="N3" s="3"/>
      <c r="O3" s="3"/>
      <c r="P3" s="3"/>
      <c r="Q3" s="3"/>
      <c r="R3" s="3"/>
    </row>
    <row r="4" spans="1:18" ht="10.5" customHeight="1">
      <c r="A4" s="8"/>
      <c r="B4" s="9"/>
      <c r="C4" s="3"/>
      <c r="D4" s="3"/>
      <c r="E4" s="3"/>
      <c r="F4" s="3"/>
      <c r="G4" s="3"/>
      <c r="H4" s="3"/>
      <c r="I4" s="3"/>
      <c r="J4" s="3"/>
      <c r="K4" s="3"/>
      <c r="L4" s="3"/>
      <c r="M4" s="3"/>
      <c r="N4" s="3"/>
      <c r="O4" s="3"/>
      <c r="P4" s="3"/>
      <c r="Q4" s="3"/>
      <c r="R4" s="3"/>
    </row>
    <row r="5" spans="1:18" ht="21" customHeight="1">
      <c r="A5" s="10">
        <v>1</v>
      </c>
      <c r="B5" s="11" t="s">
        <v>115</v>
      </c>
      <c r="C5" s="3"/>
      <c r="D5" s="3"/>
      <c r="E5" s="3"/>
      <c r="F5" s="3"/>
      <c r="G5" s="3"/>
      <c r="H5" s="3"/>
      <c r="I5" s="3"/>
      <c r="J5" s="3"/>
      <c r="K5" s="3"/>
      <c r="L5" s="3"/>
      <c r="M5" s="3"/>
      <c r="N5" s="3"/>
      <c r="O5" s="3"/>
      <c r="P5" s="3"/>
      <c r="Q5" s="3"/>
      <c r="R5" s="3"/>
    </row>
    <row r="6" spans="1:18" ht="11.25" customHeight="1">
      <c r="A6" s="10"/>
      <c r="B6" s="11"/>
      <c r="C6" s="3"/>
      <c r="D6" s="3"/>
      <c r="E6" s="3"/>
      <c r="F6" s="3"/>
      <c r="G6" s="3"/>
      <c r="H6" s="3"/>
      <c r="I6" s="3"/>
      <c r="J6" s="3"/>
      <c r="K6" s="3"/>
      <c r="L6" s="3"/>
      <c r="M6" s="3"/>
      <c r="N6" s="3"/>
      <c r="O6" s="3"/>
      <c r="P6" s="3"/>
      <c r="Q6" s="3"/>
      <c r="R6" s="3"/>
    </row>
    <row r="7" spans="1:18" ht="21" customHeight="1">
      <c r="A7" s="10">
        <v>2</v>
      </c>
      <c r="B7" s="12" t="s">
        <v>54</v>
      </c>
      <c r="C7" s="3"/>
      <c r="D7" s="3"/>
      <c r="E7" s="3"/>
      <c r="F7" s="3"/>
      <c r="G7" s="3"/>
      <c r="H7" s="3"/>
      <c r="I7" s="3"/>
      <c r="J7" s="3"/>
      <c r="K7" s="3"/>
      <c r="L7" s="3"/>
      <c r="M7" s="3"/>
      <c r="N7" s="3"/>
      <c r="O7" s="3"/>
      <c r="P7" s="3"/>
      <c r="Q7" s="3"/>
      <c r="R7" s="3"/>
    </row>
    <row r="8" spans="1:18" ht="21" customHeight="1">
      <c r="A8" s="12"/>
      <c r="B8" s="13"/>
      <c r="C8" s="3"/>
      <c r="D8" s="3"/>
      <c r="E8" s="3"/>
      <c r="F8" s="3"/>
      <c r="G8" s="3"/>
      <c r="H8" s="3"/>
      <c r="I8" s="3"/>
      <c r="J8" s="3"/>
      <c r="K8" s="3"/>
      <c r="L8" s="3"/>
      <c r="M8" s="3"/>
      <c r="N8" s="3"/>
      <c r="O8" s="3"/>
      <c r="P8" s="3"/>
      <c r="Q8" s="3"/>
      <c r="R8" s="3"/>
    </row>
    <row r="9" spans="1:18" ht="21" customHeight="1">
      <c r="A9" s="8" t="s">
        <v>21</v>
      </c>
      <c r="B9" s="7"/>
      <c r="C9" s="13"/>
      <c r="D9" s="3"/>
      <c r="E9" s="3"/>
      <c r="F9" s="3"/>
      <c r="G9" s="3"/>
      <c r="H9" s="3"/>
      <c r="I9" s="3"/>
      <c r="J9" s="3"/>
      <c r="K9" s="3"/>
      <c r="M9" s="14" t="s">
        <v>55</v>
      </c>
      <c r="N9" s="3"/>
      <c r="O9" s="3"/>
      <c r="P9" s="3"/>
      <c r="Q9" s="3"/>
      <c r="R9" s="3"/>
    </row>
    <row r="10" spans="1:18" ht="11.25" customHeight="1">
      <c r="A10" s="8"/>
      <c r="B10" s="7"/>
      <c r="C10" s="13"/>
      <c r="D10" s="3"/>
      <c r="E10" s="3"/>
      <c r="F10" s="3"/>
      <c r="G10" s="3"/>
      <c r="H10" s="3"/>
      <c r="I10" s="3"/>
      <c r="J10" s="3"/>
      <c r="K10" s="3"/>
      <c r="L10" s="3"/>
      <c r="N10" s="3"/>
      <c r="O10" s="3"/>
      <c r="P10" s="3"/>
      <c r="Q10" s="3"/>
      <c r="R10" s="3"/>
    </row>
    <row r="11" spans="2:18" ht="21" customHeight="1">
      <c r="B11" s="7"/>
      <c r="C11" s="3" t="s">
        <v>203</v>
      </c>
      <c r="D11" s="3"/>
      <c r="E11" s="3" t="s">
        <v>56</v>
      </c>
      <c r="F11" s="3"/>
      <c r="G11" s="3" t="s">
        <v>22</v>
      </c>
      <c r="H11" s="3"/>
      <c r="I11" s="3"/>
      <c r="J11" s="3"/>
      <c r="M11" s="34" t="s">
        <v>221</v>
      </c>
      <c r="N11" s="15"/>
      <c r="O11" s="15"/>
      <c r="P11" s="15"/>
      <c r="Q11" s="15"/>
      <c r="R11" s="16"/>
    </row>
    <row r="12" spans="2:18" ht="11.25" customHeight="1">
      <c r="B12" s="7"/>
      <c r="C12" s="3"/>
      <c r="D12" s="3"/>
      <c r="E12" s="3"/>
      <c r="F12" s="3"/>
      <c r="G12" s="3"/>
      <c r="H12" s="3"/>
      <c r="I12" s="3"/>
      <c r="J12" s="3"/>
      <c r="K12" s="3"/>
      <c r="M12" s="15"/>
      <c r="N12" s="15"/>
      <c r="O12" s="15"/>
      <c r="P12" s="15"/>
      <c r="Q12" s="15"/>
      <c r="R12" s="16"/>
    </row>
    <row r="13" spans="1:18" ht="21" customHeight="1">
      <c r="A13" s="17"/>
      <c r="B13" s="12"/>
      <c r="C13" s="18">
        <v>41140</v>
      </c>
      <c r="D13" s="3"/>
      <c r="E13" s="3" t="s">
        <v>57</v>
      </c>
      <c r="F13" s="3"/>
      <c r="G13" s="3" t="s">
        <v>58</v>
      </c>
      <c r="H13" s="3"/>
      <c r="I13" s="3"/>
      <c r="J13" s="3"/>
      <c r="K13" s="3"/>
      <c r="M13" s="15" t="s">
        <v>92</v>
      </c>
      <c r="N13" s="19"/>
      <c r="O13" s="19"/>
      <c r="P13" s="19"/>
      <c r="Q13" s="19"/>
      <c r="R13" s="16"/>
    </row>
    <row r="14" spans="1:18" ht="10.5" customHeight="1">
      <c r="A14" s="17"/>
      <c r="B14" s="12"/>
      <c r="C14" s="18"/>
      <c r="D14" s="3"/>
      <c r="E14" s="3"/>
      <c r="F14" s="3"/>
      <c r="G14" s="3"/>
      <c r="H14" s="3"/>
      <c r="I14" s="3"/>
      <c r="J14" s="3"/>
      <c r="K14" s="3"/>
      <c r="M14" s="19"/>
      <c r="N14" s="19"/>
      <c r="O14" s="19"/>
      <c r="P14" s="19"/>
      <c r="Q14" s="19"/>
      <c r="R14" s="16"/>
    </row>
    <row r="15" spans="1:18" ht="21" customHeight="1">
      <c r="A15" s="17"/>
      <c r="B15" s="12"/>
      <c r="C15" s="76">
        <v>41141</v>
      </c>
      <c r="D15" s="3"/>
      <c r="E15" s="12" t="s">
        <v>59</v>
      </c>
      <c r="F15" s="3"/>
      <c r="G15" s="3" t="s">
        <v>60</v>
      </c>
      <c r="H15" s="3"/>
      <c r="I15" s="3"/>
      <c r="J15" s="3"/>
      <c r="K15" s="3"/>
      <c r="M15" s="19" t="s">
        <v>222</v>
      </c>
      <c r="N15" s="19"/>
      <c r="O15" s="19"/>
      <c r="P15" s="19"/>
      <c r="Q15" s="19"/>
      <c r="R15" s="16"/>
    </row>
    <row r="16" spans="1:18" ht="10.5" customHeight="1">
      <c r="A16" s="17"/>
      <c r="B16" s="12"/>
      <c r="C16" s="20"/>
      <c r="D16" s="3"/>
      <c r="E16" s="12"/>
      <c r="F16" s="3"/>
      <c r="G16" s="3"/>
      <c r="H16" s="3"/>
      <c r="I16" s="3"/>
      <c r="J16" s="3"/>
      <c r="K16" s="3"/>
      <c r="L16" s="19"/>
      <c r="M16" s="21"/>
      <c r="N16" s="19"/>
      <c r="O16" s="19"/>
      <c r="P16" s="19"/>
      <c r="Q16" s="19"/>
      <c r="R16" s="16"/>
    </row>
    <row r="17" spans="1:18" ht="21" customHeight="1">
      <c r="A17" s="17"/>
      <c r="B17" s="7"/>
      <c r="C17" s="12"/>
      <c r="D17" s="3" t="s">
        <v>23</v>
      </c>
      <c r="E17" s="3"/>
      <c r="F17" s="3"/>
      <c r="G17" s="3"/>
      <c r="H17" s="3"/>
      <c r="I17" s="3"/>
      <c r="J17" s="3"/>
      <c r="K17" s="3"/>
      <c r="L17" s="22"/>
      <c r="M17" s="19" t="s">
        <v>223</v>
      </c>
      <c r="N17" s="16"/>
      <c r="O17" s="16"/>
      <c r="P17" s="16"/>
      <c r="Q17" s="16"/>
      <c r="R17" s="3"/>
    </row>
    <row r="18" spans="1:18" ht="11.25" customHeight="1">
      <c r="A18" s="17"/>
      <c r="B18" s="7"/>
      <c r="C18" s="12"/>
      <c r="D18" s="3"/>
      <c r="E18" s="3"/>
      <c r="F18" s="3"/>
      <c r="G18" s="3"/>
      <c r="H18" s="3"/>
      <c r="I18" s="3"/>
      <c r="J18" s="3"/>
      <c r="K18" s="3"/>
      <c r="L18" s="22"/>
      <c r="M18" s="19"/>
      <c r="N18" s="16"/>
      <c r="O18" s="16"/>
      <c r="P18" s="16"/>
      <c r="Q18" s="16"/>
      <c r="R18" s="3"/>
    </row>
    <row r="19" spans="2:18" ht="21" customHeight="1">
      <c r="B19" s="7"/>
      <c r="C19" s="3"/>
      <c r="D19" s="3"/>
      <c r="E19" s="3"/>
      <c r="M19" s="19" t="s">
        <v>224</v>
      </c>
      <c r="O19" s="3"/>
      <c r="P19" s="3"/>
      <c r="Q19" s="3"/>
      <c r="R19" s="3"/>
    </row>
    <row r="20" spans="2:18" ht="21" customHeight="1">
      <c r="B20" s="7"/>
      <c r="C20" s="3"/>
      <c r="D20" s="3"/>
      <c r="E20" s="3"/>
      <c r="M20" s="19"/>
      <c r="O20" s="3"/>
      <c r="P20" s="3"/>
      <c r="Q20" s="3"/>
      <c r="R20" s="3"/>
    </row>
    <row r="21" spans="1:18" ht="19.5" customHeight="1" thickBot="1">
      <c r="A21" s="23" t="s">
        <v>24</v>
      </c>
      <c r="B21" s="24"/>
      <c r="C21" s="25"/>
      <c r="D21" s="3"/>
      <c r="E21" s="401" t="s">
        <v>424</v>
      </c>
      <c r="F21" s="401"/>
      <c r="G21" s="401"/>
      <c r="H21" s="401"/>
      <c r="I21" s="401"/>
      <c r="J21" s="401"/>
      <c r="K21" s="401"/>
      <c r="L21" s="401"/>
      <c r="M21" s="401"/>
      <c r="N21" s="401"/>
      <c r="O21" s="401"/>
      <c r="P21" s="401"/>
      <c r="Q21" s="401"/>
      <c r="R21" s="3"/>
    </row>
    <row r="22" spans="1:18" ht="19.5" thickBot="1">
      <c r="A22" s="110"/>
      <c r="B22" s="111" t="s">
        <v>61</v>
      </c>
      <c r="C22" s="112" t="s">
        <v>62</v>
      </c>
      <c r="D22" s="112" t="s">
        <v>63</v>
      </c>
      <c r="E22" s="112" t="s">
        <v>64</v>
      </c>
      <c r="F22" s="112" t="s">
        <v>65</v>
      </c>
      <c r="G22" s="112" t="s">
        <v>66</v>
      </c>
      <c r="H22" s="112" t="s">
        <v>67</v>
      </c>
      <c r="I22" s="112" t="s">
        <v>68</v>
      </c>
      <c r="J22" s="112" t="s">
        <v>69</v>
      </c>
      <c r="K22" s="112" t="s">
        <v>70</v>
      </c>
      <c r="L22" s="113" t="s">
        <v>71</v>
      </c>
      <c r="M22" s="113" t="s">
        <v>72</v>
      </c>
      <c r="N22" s="112" t="s">
        <v>73</v>
      </c>
      <c r="O22" s="112" t="s">
        <v>74</v>
      </c>
      <c r="P22" s="114" t="s">
        <v>75</v>
      </c>
      <c r="Q22" s="115" t="s">
        <v>104</v>
      </c>
      <c r="R22" s="26"/>
    </row>
    <row r="23" spans="1:38" s="28" customFormat="1" ht="19.5" thickBot="1">
      <c r="A23" s="116"/>
      <c r="B23" s="292" t="s">
        <v>111</v>
      </c>
      <c r="C23" s="293" t="s">
        <v>88</v>
      </c>
      <c r="D23" s="118" t="s">
        <v>108</v>
      </c>
      <c r="E23" s="117" t="s">
        <v>109</v>
      </c>
      <c r="F23" s="117" t="s">
        <v>110</v>
      </c>
      <c r="G23" s="117" t="s">
        <v>113</v>
      </c>
      <c r="H23" s="117" t="s">
        <v>204</v>
      </c>
      <c r="I23" s="117" t="s">
        <v>205</v>
      </c>
      <c r="J23" s="117" t="s">
        <v>206</v>
      </c>
      <c r="K23" s="117" t="s">
        <v>112</v>
      </c>
      <c r="L23" s="117" t="s">
        <v>91</v>
      </c>
      <c r="M23" s="117" t="s">
        <v>114</v>
      </c>
      <c r="N23" s="119" t="s">
        <v>89</v>
      </c>
      <c r="O23" s="118" t="s">
        <v>207</v>
      </c>
      <c r="P23" s="117" t="s">
        <v>90</v>
      </c>
      <c r="Q23" s="120" t="s">
        <v>27</v>
      </c>
      <c r="R23" s="27"/>
      <c r="V23" s="36"/>
      <c r="W23" s="36"/>
      <c r="X23" s="36"/>
      <c r="Y23" s="36"/>
      <c r="Z23" s="36"/>
      <c r="AA23" s="36"/>
      <c r="AB23" s="36"/>
      <c r="AC23" s="36"/>
      <c r="AD23" s="36"/>
      <c r="AE23" s="102"/>
      <c r="AF23" s="36"/>
      <c r="AG23" s="36"/>
      <c r="AH23" s="36"/>
      <c r="AI23" s="36"/>
      <c r="AJ23" s="36"/>
      <c r="AK23" s="36"/>
      <c r="AL23" s="103"/>
    </row>
    <row r="24" spans="1:38" ht="18.75">
      <c r="A24" s="110"/>
      <c r="B24" s="294" t="s">
        <v>187</v>
      </c>
      <c r="C24" s="295" t="s">
        <v>187</v>
      </c>
      <c r="D24" s="290" t="s">
        <v>186</v>
      </c>
      <c r="E24" s="290" t="s">
        <v>187</v>
      </c>
      <c r="F24" s="289" t="s">
        <v>186</v>
      </c>
      <c r="G24" s="290" t="s">
        <v>187</v>
      </c>
      <c r="H24" s="290" t="s">
        <v>187</v>
      </c>
      <c r="I24" s="290" t="s">
        <v>187</v>
      </c>
      <c r="J24" s="290" t="s">
        <v>187</v>
      </c>
      <c r="K24" s="290" t="s">
        <v>187</v>
      </c>
      <c r="L24" s="289" t="s">
        <v>187</v>
      </c>
      <c r="M24" s="290" t="s">
        <v>187</v>
      </c>
      <c r="N24" s="290" t="s">
        <v>187</v>
      </c>
      <c r="O24" s="290" t="s">
        <v>187</v>
      </c>
      <c r="P24" s="290" t="s">
        <v>187</v>
      </c>
      <c r="Q24" s="291" t="s">
        <v>187</v>
      </c>
      <c r="R24" s="29"/>
      <c r="V24" s="36"/>
      <c r="W24" s="37"/>
      <c r="X24" s="37"/>
      <c r="Y24" s="37"/>
      <c r="Z24" s="37"/>
      <c r="AA24" s="37"/>
      <c r="AB24" s="37"/>
      <c r="AC24" s="37"/>
      <c r="AD24" s="37"/>
      <c r="AE24" s="37"/>
      <c r="AF24" s="37"/>
      <c r="AG24" s="37"/>
      <c r="AH24" s="37"/>
      <c r="AI24" s="37"/>
      <c r="AJ24" s="37"/>
      <c r="AK24" s="37"/>
      <c r="AL24" s="37"/>
    </row>
    <row r="25" spans="1:38" ht="36" customHeight="1" thickBot="1">
      <c r="A25" s="123">
        <v>1</v>
      </c>
      <c r="B25" s="296" t="s">
        <v>133</v>
      </c>
      <c r="C25" s="297" t="s">
        <v>208</v>
      </c>
      <c r="D25" s="284" t="s">
        <v>116</v>
      </c>
      <c r="E25" s="283" t="s">
        <v>117</v>
      </c>
      <c r="F25" s="283" t="s">
        <v>162</v>
      </c>
      <c r="G25" s="283" t="s">
        <v>155</v>
      </c>
      <c r="H25" s="284" t="s">
        <v>156</v>
      </c>
      <c r="I25" s="285" t="s">
        <v>197</v>
      </c>
      <c r="J25" s="286" t="s">
        <v>125</v>
      </c>
      <c r="K25" s="283" t="s">
        <v>118</v>
      </c>
      <c r="L25" s="283" t="s">
        <v>119</v>
      </c>
      <c r="M25" s="285" t="s">
        <v>120</v>
      </c>
      <c r="N25" s="285" t="s">
        <v>132</v>
      </c>
      <c r="O25" s="287" t="s">
        <v>123</v>
      </c>
      <c r="P25" s="283" t="s">
        <v>215</v>
      </c>
      <c r="Q25" s="288" t="s">
        <v>124</v>
      </c>
      <c r="R25" s="26"/>
      <c r="V25" s="35"/>
      <c r="W25" s="37"/>
      <c r="X25" s="37"/>
      <c r="Y25" s="37"/>
      <c r="Z25" s="37"/>
      <c r="AA25" s="37"/>
      <c r="AB25" s="37"/>
      <c r="AC25" s="37"/>
      <c r="AD25" s="37"/>
      <c r="AE25" s="37"/>
      <c r="AF25" s="37"/>
      <c r="AG25" s="37"/>
      <c r="AH25" s="37"/>
      <c r="AI25" s="37"/>
      <c r="AJ25" s="37"/>
      <c r="AK25" s="37"/>
      <c r="AL25" s="37"/>
    </row>
    <row r="26" spans="1:22" ht="20.25" customHeight="1">
      <c r="A26" s="126"/>
      <c r="B26" s="298" t="s">
        <v>193</v>
      </c>
      <c r="C26" s="299" t="s">
        <v>185</v>
      </c>
      <c r="D26" s="121" t="s">
        <v>189</v>
      </c>
      <c r="E26" s="104" t="s">
        <v>188</v>
      </c>
      <c r="F26" s="127" t="s">
        <v>198</v>
      </c>
      <c r="G26" s="121" t="s">
        <v>188</v>
      </c>
      <c r="H26" s="121" t="s">
        <v>190</v>
      </c>
      <c r="I26" s="121" t="s">
        <v>189</v>
      </c>
      <c r="J26" s="121" t="s">
        <v>196</v>
      </c>
      <c r="K26" s="121" t="s">
        <v>189</v>
      </c>
      <c r="L26" s="121" t="s">
        <v>189</v>
      </c>
      <c r="M26" s="121" t="s">
        <v>191</v>
      </c>
      <c r="N26" s="121" t="s">
        <v>191</v>
      </c>
      <c r="O26" s="121" t="s">
        <v>189</v>
      </c>
      <c r="P26" s="104" t="s">
        <v>191</v>
      </c>
      <c r="Q26" s="122" t="s">
        <v>189</v>
      </c>
      <c r="R26" s="29"/>
      <c r="V26" s="36"/>
    </row>
    <row r="27" spans="1:22" ht="37.5" customHeight="1" thickBot="1">
      <c r="A27" s="123">
        <v>2</v>
      </c>
      <c r="B27" s="300" t="s">
        <v>163</v>
      </c>
      <c r="C27" s="301" t="s">
        <v>177</v>
      </c>
      <c r="D27" s="98" t="s">
        <v>135</v>
      </c>
      <c r="E27" s="105" t="s">
        <v>131</v>
      </c>
      <c r="F27" s="128" t="s">
        <v>209</v>
      </c>
      <c r="G27" s="98" t="s">
        <v>180</v>
      </c>
      <c r="H27" s="98" t="s">
        <v>130</v>
      </c>
      <c r="I27" s="98" t="s">
        <v>129</v>
      </c>
      <c r="J27" s="98" t="s">
        <v>147</v>
      </c>
      <c r="K27" s="98" t="s">
        <v>148</v>
      </c>
      <c r="L27" s="98" t="s">
        <v>199</v>
      </c>
      <c r="M27" s="98" t="s">
        <v>151</v>
      </c>
      <c r="N27" s="98" t="s">
        <v>168</v>
      </c>
      <c r="O27" s="98" t="s">
        <v>140</v>
      </c>
      <c r="P27" s="124" t="s">
        <v>152</v>
      </c>
      <c r="Q27" s="125" t="s">
        <v>137</v>
      </c>
      <c r="R27" s="26"/>
      <c r="V27" s="35"/>
    </row>
    <row r="28" spans="1:22" ht="19.5" customHeight="1">
      <c r="A28" s="129"/>
      <c r="B28" s="302" t="s">
        <v>187</v>
      </c>
      <c r="C28" s="303" t="s">
        <v>187</v>
      </c>
      <c r="D28" s="104" t="s">
        <v>187</v>
      </c>
      <c r="E28" s="104" t="s">
        <v>187</v>
      </c>
      <c r="F28" s="104" t="s">
        <v>187</v>
      </c>
      <c r="G28" s="121" t="s">
        <v>187</v>
      </c>
      <c r="H28" s="104" t="s">
        <v>187</v>
      </c>
      <c r="I28" s="104" t="s">
        <v>187</v>
      </c>
      <c r="J28" s="104" t="s">
        <v>187</v>
      </c>
      <c r="K28" s="104" t="s">
        <v>187</v>
      </c>
      <c r="L28" s="121" t="s">
        <v>187</v>
      </c>
      <c r="M28" s="121" t="s">
        <v>187</v>
      </c>
      <c r="N28" s="104" t="s">
        <v>187</v>
      </c>
      <c r="O28" s="121" t="s">
        <v>187</v>
      </c>
      <c r="P28" s="104" t="s">
        <v>187</v>
      </c>
      <c r="Q28" s="122" t="s">
        <v>187</v>
      </c>
      <c r="R28" s="29"/>
      <c r="V28" s="36"/>
    </row>
    <row r="29" spans="1:22" ht="36" customHeight="1" thickBot="1">
      <c r="A29" s="123">
        <v>3</v>
      </c>
      <c r="B29" s="300" t="s">
        <v>159</v>
      </c>
      <c r="C29" s="301" t="s">
        <v>165</v>
      </c>
      <c r="D29" s="98" t="s">
        <v>178</v>
      </c>
      <c r="E29" s="98" t="s">
        <v>126</v>
      </c>
      <c r="F29" s="98" t="s">
        <v>183</v>
      </c>
      <c r="G29" s="98" t="s">
        <v>210</v>
      </c>
      <c r="H29" s="98" t="s">
        <v>138</v>
      </c>
      <c r="I29" s="98" t="s">
        <v>146</v>
      </c>
      <c r="J29" s="105" t="s">
        <v>211</v>
      </c>
      <c r="K29" s="98" t="s">
        <v>161</v>
      </c>
      <c r="L29" s="98" t="s">
        <v>167</v>
      </c>
      <c r="M29" s="98" t="s">
        <v>182</v>
      </c>
      <c r="N29" s="124" t="s">
        <v>173</v>
      </c>
      <c r="O29" s="98" t="s">
        <v>181</v>
      </c>
      <c r="P29" s="124" t="s">
        <v>134</v>
      </c>
      <c r="Q29" s="125" t="s">
        <v>122</v>
      </c>
      <c r="R29" s="26"/>
      <c r="V29" s="35"/>
    </row>
    <row r="30" spans="1:22" ht="18.75" customHeight="1">
      <c r="A30" s="129"/>
      <c r="B30" s="302" t="s">
        <v>185</v>
      </c>
      <c r="C30" s="299" t="s">
        <v>191</v>
      </c>
      <c r="D30" s="121" t="s">
        <v>193</v>
      </c>
      <c r="E30" s="121" t="s">
        <v>195</v>
      </c>
      <c r="F30" s="121" t="s">
        <v>191</v>
      </c>
      <c r="G30" s="121" t="s">
        <v>192</v>
      </c>
      <c r="H30" s="121" t="s">
        <v>217</v>
      </c>
      <c r="I30" s="121" t="s">
        <v>192</v>
      </c>
      <c r="J30" s="121" t="s">
        <v>190</v>
      </c>
      <c r="K30" s="121" t="s">
        <v>192</v>
      </c>
      <c r="L30" s="121" t="s">
        <v>193</v>
      </c>
      <c r="M30" s="121" t="s">
        <v>192</v>
      </c>
      <c r="N30" s="121" t="s">
        <v>192</v>
      </c>
      <c r="O30" s="121" t="s">
        <v>193</v>
      </c>
      <c r="P30" s="104" t="s">
        <v>194</v>
      </c>
      <c r="Q30" s="122" t="s">
        <v>192</v>
      </c>
      <c r="R30" s="29"/>
      <c r="V30" s="36"/>
    </row>
    <row r="31" spans="1:22" ht="36" customHeight="1" thickBot="1">
      <c r="A31" s="123">
        <v>4</v>
      </c>
      <c r="B31" s="304" t="s">
        <v>136</v>
      </c>
      <c r="C31" s="305" t="s">
        <v>142</v>
      </c>
      <c r="D31" s="98" t="s">
        <v>200</v>
      </c>
      <c r="E31" s="98" t="s">
        <v>170</v>
      </c>
      <c r="F31" s="98" t="s">
        <v>160</v>
      </c>
      <c r="G31" s="98" t="s">
        <v>175</v>
      </c>
      <c r="H31" s="98" t="s">
        <v>179</v>
      </c>
      <c r="I31" s="98" t="s">
        <v>157</v>
      </c>
      <c r="J31" s="98" t="s">
        <v>127</v>
      </c>
      <c r="K31" s="98" t="s">
        <v>145</v>
      </c>
      <c r="L31" s="98" t="s">
        <v>150</v>
      </c>
      <c r="M31" s="98" t="s">
        <v>141</v>
      </c>
      <c r="N31" s="98" t="s">
        <v>139</v>
      </c>
      <c r="O31" s="98" t="s">
        <v>214</v>
      </c>
      <c r="P31" s="124" t="s">
        <v>144</v>
      </c>
      <c r="Q31" s="125" t="s">
        <v>216</v>
      </c>
      <c r="R31" s="26"/>
      <c r="V31" s="35"/>
    </row>
    <row r="32" spans="1:22" ht="20.25" customHeight="1">
      <c r="A32" s="129"/>
      <c r="B32" s="302" t="s">
        <v>187</v>
      </c>
      <c r="C32" s="299" t="s">
        <v>186</v>
      </c>
      <c r="D32" s="104" t="s">
        <v>187</v>
      </c>
      <c r="E32" s="121" t="s">
        <v>187</v>
      </c>
      <c r="F32" s="104" t="s">
        <v>186</v>
      </c>
      <c r="G32" s="121" t="s">
        <v>191</v>
      </c>
      <c r="H32" s="104" t="s">
        <v>187</v>
      </c>
      <c r="I32" s="121" t="s">
        <v>195</v>
      </c>
      <c r="J32" s="104" t="s">
        <v>187</v>
      </c>
      <c r="K32" s="121" t="s">
        <v>195</v>
      </c>
      <c r="L32" s="121" t="s">
        <v>187</v>
      </c>
      <c r="M32" s="121" t="s">
        <v>185</v>
      </c>
      <c r="N32" s="121" t="s">
        <v>213</v>
      </c>
      <c r="O32" s="104" t="s">
        <v>192</v>
      </c>
      <c r="P32" s="121" t="s">
        <v>192</v>
      </c>
      <c r="Q32" s="122" t="s">
        <v>185</v>
      </c>
      <c r="R32" s="29"/>
      <c r="V32" s="36"/>
    </row>
    <row r="33" spans="1:22" ht="36" customHeight="1" thickBot="1">
      <c r="A33" s="123">
        <v>5</v>
      </c>
      <c r="B33" s="300" t="s">
        <v>174</v>
      </c>
      <c r="C33" s="301" t="s">
        <v>166</v>
      </c>
      <c r="D33" s="98" t="s">
        <v>128</v>
      </c>
      <c r="E33" s="98" t="s">
        <v>171</v>
      </c>
      <c r="F33" s="124" t="s">
        <v>153</v>
      </c>
      <c r="G33" s="130" t="s">
        <v>164</v>
      </c>
      <c r="H33" s="98" t="s">
        <v>201</v>
      </c>
      <c r="I33" s="98" t="s">
        <v>176</v>
      </c>
      <c r="J33" s="131" t="s">
        <v>121</v>
      </c>
      <c r="K33" s="98" t="s">
        <v>212</v>
      </c>
      <c r="L33" s="98" t="s">
        <v>154</v>
      </c>
      <c r="M33" s="98" t="s">
        <v>169</v>
      </c>
      <c r="N33" s="98" t="s">
        <v>143</v>
      </c>
      <c r="O33" s="124" t="s">
        <v>158</v>
      </c>
      <c r="P33" s="98" t="s">
        <v>172</v>
      </c>
      <c r="Q33" s="125" t="s">
        <v>149</v>
      </c>
      <c r="R33" s="26"/>
      <c r="V33" s="37"/>
    </row>
    <row r="34" spans="1:18" ht="27.75" customHeight="1">
      <c r="A34" s="6"/>
      <c r="B34" s="3" t="s">
        <v>76</v>
      </c>
      <c r="D34" s="306" t="s">
        <v>218</v>
      </c>
      <c r="E34" s="307"/>
      <c r="F34" s="308"/>
      <c r="G34" s="308" t="s">
        <v>219</v>
      </c>
      <c r="H34" s="309"/>
      <c r="I34" s="310"/>
      <c r="J34" s="310"/>
      <c r="K34" s="310"/>
      <c r="L34" s="32"/>
      <c r="M34" s="32"/>
      <c r="N34" s="32"/>
      <c r="O34" s="32"/>
      <c r="P34" s="32"/>
      <c r="Q34" s="32"/>
      <c r="R34" s="32"/>
    </row>
    <row r="35" spans="1:18" ht="7.5" customHeight="1">
      <c r="A35" s="6"/>
      <c r="B35" s="13"/>
      <c r="C35" s="3"/>
      <c r="D35" s="30"/>
      <c r="E35" s="12"/>
      <c r="F35" s="3"/>
      <c r="G35" s="3"/>
      <c r="H35" s="31"/>
      <c r="I35" s="32"/>
      <c r="J35" s="32"/>
      <c r="K35" s="32"/>
      <c r="L35" s="32"/>
      <c r="M35" s="32"/>
      <c r="N35" s="32"/>
      <c r="O35" s="32"/>
      <c r="P35" s="32"/>
      <c r="Q35" s="32"/>
      <c r="R35" s="32"/>
    </row>
    <row r="36" spans="1:18" ht="19.5" customHeight="1">
      <c r="A36" s="12"/>
      <c r="B36" s="3" t="s">
        <v>77</v>
      </c>
      <c r="D36" s="30" t="s">
        <v>220</v>
      </c>
      <c r="E36" s="12"/>
      <c r="F36" s="3"/>
      <c r="G36" s="3"/>
      <c r="H36" s="3"/>
      <c r="I36" s="13" t="s">
        <v>417</v>
      </c>
      <c r="J36" s="3"/>
      <c r="K36" s="3"/>
      <c r="L36" s="3"/>
      <c r="M36" s="3"/>
      <c r="N36" s="3"/>
      <c r="O36" s="3"/>
      <c r="P36" s="3"/>
      <c r="Q36" s="3"/>
      <c r="R36" s="3"/>
    </row>
    <row r="37" spans="2:18" ht="7.5" customHeight="1">
      <c r="B37" s="13"/>
      <c r="E37" s="12"/>
      <c r="F37" s="3"/>
      <c r="G37" s="3"/>
      <c r="L37" s="3"/>
      <c r="M37" s="3"/>
      <c r="N37" s="3"/>
      <c r="O37" s="3"/>
      <c r="P37" s="3"/>
      <c r="Q37" s="3"/>
      <c r="R37" s="3"/>
    </row>
    <row r="38" spans="2:21" ht="19.5" customHeight="1">
      <c r="B38" s="37"/>
      <c r="C38" s="37"/>
      <c r="D38" s="3" t="s">
        <v>232</v>
      </c>
      <c r="E38" s="37"/>
      <c r="F38" s="37"/>
      <c r="G38" s="16"/>
      <c r="H38" s="16"/>
      <c r="I38" s="16" t="s">
        <v>418</v>
      </c>
      <c r="J38" s="16"/>
      <c r="K38" s="16"/>
      <c r="L38" s="16"/>
      <c r="M38" s="16"/>
      <c r="N38" s="16"/>
      <c r="O38" s="16"/>
      <c r="P38" s="16"/>
      <c r="Q38" s="16"/>
      <c r="R38" s="16"/>
      <c r="S38" s="37"/>
      <c r="T38" s="37"/>
      <c r="U38" s="37"/>
    </row>
    <row r="39" spans="2:21" ht="19.5" customHeight="1">
      <c r="B39" s="37"/>
      <c r="C39" s="37"/>
      <c r="D39" s="37"/>
      <c r="E39" s="37"/>
      <c r="F39" s="37"/>
      <c r="G39" s="37"/>
      <c r="H39" s="16"/>
      <c r="I39" s="16"/>
      <c r="J39" s="16"/>
      <c r="K39" s="16"/>
      <c r="L39" s="16"/>
      <c r="M39" s="16"/>
      <c r="N39" s="16"/>
      <c r="O39" s="16"/>
      <c r="P39" s="16"/>
      <c r="Q39" s="16"/>
      <c r="R39" s="16"/>
      <c r="S39" s="37"/>
      <c r="T39" s="37"/>
      <c r="U39" s="37"/>
    </row>
    <row r="40" spans="2:21" ht="19.5" customHeight="1">
      <c r="B40" s="35"/>
      <c r="C40" s="35"/>
      <c r="D40" s="35"/>
      <c r="E40" s="35"/>
      <c r="F40" s="35"/>
      <c r="G40" s="35"/>
      <c r="H40" s="35"/>
      <c r="I40" s="35"/>
      <c r="J40" s="35"/>
      <c r="K40" s="35"/>
      <c r="L40" s="35"/>
      <c r="M40" s="35"/>
      <c r="N40" s="35"/>
      <c r="O40" s="35"/>
      <c r="P40" s="35"/>
      <c r="Q40" s="35"/>
      <c r="R40" s="16"/>
      <c r="S40" s="37"/>
      <c r="T40" s="37"/>
      <c r="U40" s="37"/>
    </row>
    <row r="41" spans="1:21" ht="19.5" customHeight="1">
      <c r="A41" s="33"/>
      <c r="B41" s="36"/>
      <c r="C41" s="36"/>
      <c r="D41" s="36"/>
      <c r="E41" s="36"/>
      <c r="F41" s="36"/>
      <c r="G41" s="36"/>
      <c r="H41" s="106"/>
      <c r="I41" s="106"/>
      <c r="J41" s="106"/>
      <c r="K41" s="106"/>
      <c r="L41" s="106"/>
      <c r="M41" s="106"/>
      <c r="N41" s="36"/>
      <c r="O41" s="36"/>
      <c r="P41" s="36"/>
      <c r="Q41" s="36"/>
      <c r="R41" s="37"/>
      <c r="S41" s="37"/>
      <c r="T41" s="37"/>
      <c r="U41" s="37"/>
    </row>
    <row r="42" spans="2:21" ht="19.5" customHeight="1">
      <c r="B42" s="35"/>
      <c r="C42" s="35"/>
      <c r="D42" s="35"/>
      <c r="E42" s="35"/>
      <c r="F42" s="35"/>
      <c r="G42" s="35"/>
      <c r="H42" s="35"/>
      <c r="I42" s="35"/>
      <c r="J42" s="35"/>
      <c r="K42" s="35"/>
      <c r="L42" s="35"/>
      <c r="M42" s="35"/>
      <c r="N42" s="35"/>
      <c r="O42" s="35"/>
      <c r="P42" s="35"/>
      <c r="Q42" s="35"/>
      <c r="R42" s="37"/>
      <c r="S42" s="37"/>
      <c r="T42" s="37"/>
      <c r="U42" s="37"/>
    </row>
    <row r="43" spans="2:21" ht="19.5" customHeight="1">
      <c r="B43" s="36"/>
      <c r="C43" s="36"/>
      <c r="D43" s="36"/>
      <c r="E43" s="36"/>
      <c r="F43" s="36"/>
      <c r="G43" s="36"/>
      <c r="H43" s="36"/>
      <c r="I43" s="36"/>
      <c r="J43" s="36"/>
      <c r="K43" s="36"/>
      <c r="L43" s="36"/>
      <c r="M43" s="36"/>
      <c r="N43" s="36"/>
      <c r="O43" s="36"/>
      <c r="P43" s="36"/>
      <c r="Q43" s="36"/>
      <c r="R43" s="37"/>
      <c r="S43" s="37"/>
      <c r="T43" s="37"/>
      <c r="U43" s="37"/>
    </row>
    <row r="44" spans="2:21" ht="19.5" customHeight="1">
      <c r="B44" s="35"/>
      <c r="C44" s="107"/>
      <c r="D44" s="35"/>
      <c r="E44" s="35"/>
      <c r="F44" s="35"/>
      <c r="G44" s="35"/>
      <c r="H44" s="35"/>
      <c r="I44" s="35"/>
      <c r="J44" s="35"/>
      <c r="K44" s="35"/>
      <c r="L44" s="35"/>
      <c r="M44" s="35"/>
      <c r="N44" s="35"/>
      <c r="O44" s="35"/>
      <c r="P44" s="35"/>
      <c r="Q44" s="35"/>
      <c r="R44" s="37"/>
      <c r="S44" s="37"/>
      <c r="T44" s="37"/>
      <c r="U44" s="37"/>
    </row>
    <row r="45" spans="2:21" ht="19.5" customHeight="1">
      <c r="B45" s="36"/>
      <c r="C45" s="108"/>
      <c r="D45" s="36"/>
      <c r="E45" s="36"/>
      <c r="F45" s="36"/>
      <c r="G45" s="36"/>
      <c r="H45" s="36"/>
      <c r="I45" s="36"/>
      <c r="J45" s="36"/>
      <c r="K45" s="36"/>
      <c r="L45" s="36"/>
      <c r="M45" s="36"/>
      <c r="N45" s="36"/>
      <c r="O45" s="36"/>
      <c r="P45" s="36"/>
      <c r="Q45" s="36"/>
      <c r="R45" s="109"/>
      <c r="S45" s="37"/>
      <c r="T45" s="37"/>
      <c r="U45" s="37"/>
    </row>
    <row r="46" spans="2:21" ht="19.5" customHeight="1">
      <c r="B46" s="35"/>
      <c r="C46" s="35"/>
      <c r="D46" s="35"/>
      <c r="E46" s="35"/>
      <c r="F46" s="35"/>
      <c r="G46" s="35"/>
      <c r="H46" s="35"/>
      <c r="I46" s="35"/>
      <c r="J46" s="35"/>
      <c r="K46" s="35"/>
      <c r="L46" s="35"/>
      <c r="M46" s="35"/>
      <c r="N46" s="35"/>
      <c r="O46" s="35"/>
      <c r="P46" s="35"/>
      <c r="Q46" s="35"/>
      <c r="R46" s="37"/>
      <c r="S46" s="37"/>
      <c r="T46" s="37"/>
      <c r="U46" s="37"/>
    </row>
    <row r="47" spans="2:21" ht="19.5" customHeight="1">
      <c r="B47" s="36"/>
      <c r="C47" s="36"/>
      <c r="D47" s="36"/>
      <c r="E47" s="36"/>
      <c r="F47" s="36"/>
      <c r="G47" s="36"/>
      <c r="H47" s="36"/>
      <c r="I47" s="36"/>
      <c r="J47" s="36"/>
      <c r="K47" s="36"/>
      <c r="L47" s="36"/>
      <c r="M47" s="36"/>
      <c r="N47" s="36"/>
      <c r="O47" s="36"/>
      <c r="P47" s="36"/>
      <c r="Q47" s="36"/>
      <c r="R47" s="37"/>
      <c r="S47" s="37"/>
      <c r="T47" s="37"/>
      <c r="U47" s="37"/>
    </row>
    <row r="48" spans="2:21" ht="19.5" customHeight="1">
      <c r="B48" s="35"/>
      <c r="C48" s="35"/>
      <c r="D48" s="35"/>
      <c r="E48" s="35"/>
      <c r="F48" s="35"/>
      <c r="G48" s="35"/>
      <c r="H48" s="35"/>
      <c r="I48" s="35"/>
      <c r="J48" s="35"/>
      <c r="K48" s="35"/>
      <c r="L48" s="35"/>
      <c r="M48" s="35"/>
      <c r="N48" s="35"/>
      <c r="O48" s="35"/>
      <c r="P48" s="35"/>
      <c r="Q48" s="35"/>
      <c r="R48" s="37"/>
      <c r="S48" s="37"/>
      <c r="T48" s="37"/>
      <c r="U48" s="37"/>
    </row>
    <row r="49" spans="2:21" ht="18.75">
      <c r="B49" s="36"/>
      <c r="C49" s="36"/>
      <c r="D49" s="36"/>
      <c r="E49" s="36"/>
      <c r="F49" s="36"/>
      <c r="G49" s="36"/>
      <c r="H49" s="36"/>
      <c r="I49" s="108"/>
      <c r="J49" s="36"/>
      <c r="K49" s="36"/>
      <c r="L49" s="36"/>
      <c r="M49" s="36"/>
      <c r="N49" s="36"/>
      <c r="O49" s="36"/>
      <c r="P49" s="36"/>
      <c r="Q49" s="36"/>
      <c r="R49" s="37"/>
      <c r="S49" s="37"/>
      <c r="T49" s="37"/>
      <c r="U49" s="37"/>
    </row>
    <row r="50" spans="2:21" ht="14.25">
      <c r="B50" s="35"/>
      <c r="C50" s="35"/>
      <c r="D50" s="35"/>
      <c r="E50" s="35"/>
      <c r="F50" s="35"/>
      <c r="G50" s="35"/>
      <c r="H50" s="35"/>
      <c r="I50" s="35"/>
      <c r="J50" s="35"/>
      <c r="K50" s="35"/>
      <c r="L50" s="35"/>
      <c r="M50" s="35"/>
      <c r="N50" s="35"/>
      <c r="O50" s="35"/>
      <c r="P50" s="35"/>
      <c r="Q50" s="35"/>
      <c r="R50" s="37"/>
      <c r="S50" s="37"/>
      <c r="T50" s="37"/>
      <c r="U50" s="37"/>
    </row>
    <row r="51" spans="2:21" ht="18.75">
      <c r="B51" s="36"/>
      <c r="C51" s="36"/>
      <c r="D51" s="36"/>
      <c r="E51" s="36"/>
      <c r="F51" s="36"/>
      <c r="G51" s="36"/>
      <c r="H51" s="36"/>
      <c r="I51" s="36"/>
      <c r="J51" s="108"/>
      <c r="K51" s="36"/>
      <c r="L51" s="36"/>
      <c r="M51" s="36"/>
      <c r="N51" s="36"/>
      <c r="O51" s="36"/>
      <c r="P51" s="36"/>
      <c r="Q51" s="36"/>
      <c r="R51" s="37"/>
      <c r="S51" s="37"/>
      <c r="T51" s="37"/>
      <c r="U51" s="37"/>
    </row>
    <row r="52" spans="2:21" ht="13.5">
      <c r="B52" s="37"/>
      <c r="C52" s="37"/>
      <c r="D52" s="37"/>
      <c r="E52" s="37"/>
      <c r="F52" s="37"/>
      <c r="G52" s="37"/>
      <c r="H52" s="37"/>
      <c r="I52" s="37"/>
      <c r="J52" s="37"/>
      <c r="K52" s="37"/>
      <c r="L52" s="37"/>
      <c r="M52" s="37"/>
      <c r="N52" s="37"/>
      <c r="O52" s="37"/>
      <c r="P52" s="37"/>
      <c r="Q52" s="37"/>
      <c r="R52" s="37"/>
      <c r="S52" s="37"/>
      <c r="T52" s="37"/>
      <c r="U52" s="37"/>
    </row>
    <row r="53" spans="2:21" ht="13.5">
      <c r="B53" s="37"/>
      <c r="C53" s="37"/>
      <c r="D53" s="37"/>
      <c r="E53" s="37"/>
      <c r="F53" s="37"/>
      <c r="G53" s="37"/>
      <c r="H53" s="37"/>
      <c r="I53" s="37"/>
      <c r="J53" s="37"/>
      <c r="K53" s="37"/>
      <c r="L53" s="37"/>
      <c r="M53" s="37"/>
      <c r="N53" s="37"/>
      <c r="O53" s="37"/>
      <c r="P53" s="37"/>
      <c r="Q53" s="37"/>
      <c r="R53" s="37"/>
      <c r="S53" s="37"/>
      <c r="T53" s="37"/>
      <c r="U53" s="37"/>
    </row>
    <row r="54" spans="2:21" ht="13.5">
      <c r="B54" s="37"/>
      <c r="C54" s="37"/>
      <c r="D54" s="37"/>
      <c r="E54" s="37"/>
      <c r="F54" s="37"/>
      <c r="G54" s="37"/>
      <c r="H54" s="37"/>
      <c r="I54" s="37"/>
      <c r="J54" s="37"/>
      <c r="K54" s="37"/>
      <c r="L54" s="37"/>
      <c r="M54" s="37"/>
      <c r="N54" s="37"/>
      <c r="O54" s="37"/>
      <c r="P54" s="37"/>
      <c r="Q54" s="37"/>
      <c r="R54" s="37"/>
      <c r="S54" s="37"/>
      <c r="T54" s="37"/>
      <c r="U54" s="37"/>
    </row>
    <row r="55" spans="2:21" ht="13.5">
      <c r="B55" s="37"/>
      <c r="C55" s="37"/>
      <c r="D55" s="37"/>
      <c r="E55" s="37"/>
      <c r="F55" s="37"/>
      <c r="G55" s="37"/>
      <c r="H55" s="37"/>
      <c r="I55" s="37"/>
      <c r="J55" s="37"/>
      <c r="K55" s="37"/>
      <c r="L55" s="37"/>
      <c r="M55" s="37"/>
      <c r="N55" s="37"/>
      <c r="O55" s="37"/>
      <c r="P55" s="37"/>
      <c r="Q55" s="37"/>
      <c r="R55" s="37"/>
      <c r="S55" s="37"/>
      <c r="T55" s="37"/>
      <c r="U55" s="37"/>
    </row>
    <row r="56" spans="2:21" ht="13.5">
      <c r="B56" s="37"/>
      <c r="C56" s="37"/>
      <c r="D56" s="37"/>
      <c r="E56" s="37"/>
      <c r="F56" s="37"/>
      <c r="G56" s="37"/>
      <c r="H56" s="37"/>
      <c r="I56" s="37"/>
      <c r="J56" s="37"/>
      <c r="K56" s="37"/>
      <c r="L56" s="37"/>
      <c r="M56" s="37"/>
      <c r="N56" s="37"/>
      <c r="O56" s="37"/>
      <c r="P56" s="37"/>
      <c r="Q56" s="37"/>
      <c r="R56" s="37"/>
      <c r="S56" s="37"/>
      <c r="T56" s="37"/>
      <c r="U56" s="37"/>
    </row>
    <row r="57" spans="2:21" ht="13.5">
      <c r="B57" s="37"/>
      <c r="C57" s="37"/>
      <c r="D57" s="37"/>
      <c r="E57" s="37"/>
      <c r="F57" s="37"/>
      <c r="G57" s="37"/>
      <c r="H57" s="37"/>
      <c r="I57" s="37"/>
      <c r="J57" s="37"/>
      <c r="K57" s="37"/>
      <c r="L57" s="37"/>
      <c r="M57" s="37"/>
      <c r="N57" s="37"/>
      <c r="O57" s="37"/>
      <c r="P57" s="37"/>
      <c r="Q57" s="37"/>
      <c r="R57" s="37"/>
      <c r="S57" s="37"/>
      <c r="T57" s="37"/>
      <c r="U57" s="37"/>
    </row>
    <row r="58" spans="2:21" ht="13.5">
      <c r="B58" s="37"/>
      <c r="C58" s="37"/>
      <c r="D58" s="37"/>
      <c r="E58" s="37"/>
      <c r="F58" s="37"/>
      <c r="G58" s="37"/>
      <c r="H58" s="37"/>
      <c r="I58" s="37"/>
      <c r="J58" s="37"/>
      <c r="K58" s="37"/>
      <c r="L58" s="37"/>
      <c r="M58" s="37"/>
      <c r="N58" s="37"/>
      <c r="O58" s="37"/>
      <c r="P58" s="37"/>
      <c r="Q58" s="37"/>
      <c r="R58" s="37"/>
      <c r="S58" s="37"/>
      <c r="T58" s="37"/>
      <c r="U58" s="37"/>
    </row>
  </sheetData>
  <sheetProtection/>
  <mergeCells count="1">
    <mergeCell ref="E21:Q21"/>
  </mergeCells>
  <printOptions horizontalCentered="1" verticalCentered="1"/>
  <pageMargins left="0" right="0" top="0" bottom="0" header="0.5118110236220472" footer="0.5118110236220472"/>
  <pageSetup fitToHeight="1" fitToWidth="1" horizontalDpi="300" verticalDpi="300" orientation="landscape" paperSize="9" scale="73" r:id="rId2"/>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X28"/>
  <sheetViews>
    <sheetView showGridLines="0" zoomScale="70" zoomScaleNormal="70" zoomScalePageLayoutView="0" workbookViewId="0" topLeftCell="A1">
      <selection activeCell="A1" sqref="A1"/>
    </sheetView>
  </sheetViews>
  <sheetFormatPr defaultColWidth="9.00390625" defaultRowHeight="13.5"/>
  <cols>
    <col min="1" max="1" width="3.625" style="46" customWidth="1"/>
    <col min="2" max="2" width="14.625" style="46" customWidth="1"/>
    <col min="3" max="3" width="8.625" style="46" customWidth="1"/>
    <col min="4" max="4" width="3.625" style="48" customWidth="1"/>
    <col min="5" max="5" width="2.125" style="46" customWidth="1"/>
    <col min="6" max="6" width="3.625" style="48" customWidth="1"/>
    <col min="7" max="7" width="8.625" style="46" customWidth="1"/>
    <col min="8" max="8" width="7.375" style="46" customWidth="1"/>
    <col min="9" max="9" width="8.625" style="46" customWidth="1"/>
    <col min="10" max="10" width="3.625" style="48" customWidth="1"/>
    <col min="11" max="11" width="2.125" style="46" customWidth="1"/>
    <col min="12" max="12" width="3.625" style="48" customWidth="1"/>
    <col min="13" max="13" width="8.625" style="46" customWidth="1"/>
    <col min="14" max="14" width="7.375" style="46" customWidth="1"/>
    <col min="15" max="15" width="8.625" style="46" customWidth="1"/>
    <col min="16" max="16" width="3.625" style="48" customWidth="1"/>
    <col min="17" max="17" width="2.125" style="46" customWidth="1"/>
    <col min="18" max="18" width="3.625" style="48" customWidth="1"/>
    <col min="19" max="19" width="8.625" style="46" customWidth="1"/>
    <col min="20" max="20" width="7.25390625" style="46" customWidth="1"/>
    <col min="21" max="21" width="8.625" style="46" customWidth="1"/>
    <col min="22" max="22" width="3.625" style="48" customWidth="1"/>
    <col min="23" max="23" width="2.125" style="46" customWidth="1"/>
    <col min="24" max="24" width="3.625" style="48" customWidth="1"/>
    <col min="25" max="25" width="8.625" style="46" customWidth="1"/>
    <col min="26" max="26" width="7.375" style="46" customWidth="1"/>
    <col min="27" max="27" width="8.625" style="46" customWidth="1"/>
    <col min="28" max="28" width="3.625" style="48" customWidth="1"/>
    <col min="29" max="29" width="2.125" style="46" customWidth="1"/>
    <col min="30" max="30" width="3.625" style="48" customWidth="1"/>
    <col min="31" max="31" width="8.625" style="46" customWidth="1"/>
    <col min="32" max="32" width="7.375" style="46" customWidth="1"/>
    <col min="33" max="33" width="8.625" style="46" customWidth="1"/>
    <col min="34" max="34" width="3.625" style="48" customWidth="1"/>
    <col min="35" max="35" width="2.125" style="46" customWidth="1"/>
    <col min="36" max="36" width="3.625" style="48" customWidth="1"/>
    <col min="37" max="37" width="8.625" style="46" customWidth="1"/>
    <col min="38" max="38" width="7.375" style="46" customWidth="1"/>
    <col min="39" max="39" width="8.625" style="46" customWidth="1"/>
    <col min="40" max="40" width="3.625" style="48" customWidth="1"/>
    <col min="41" max="41" width="2.125" style="46" customWidth="1"/>
    <col min="42" max="42" width="3.625" style="48" customWidth="1"/>
    <col min="43" max="43" width="8.625" style="46" customWidth="1"/>
    <col min="44" max="44" width="7.375" style="46" customWidth="1"/>
    <col min="45" max="45" width="8.625" style="46" customWidth="1"/>
    <col min="46" max="46" width="3.625" style="48" customWidth="1"/>
    <col min="47" max="47" width="2.125" style="46" customWidth="1"/>
    <col min="48" max="48" width="3.625" style="48" customWidth="1"/>
    <col min="49" max="49" width="8.625" style="46" customWidth="1"/>
    <col min="50" max="50" width="7.50390625" style="46" customWidth="1"/>
    <col min="51" max="51" width="3.625" style="46" customWidth="1"/>
    <col min="52" max="52" width="0.2421875" style="46" customWidth="1"/>
    <col min="53" max="53" width="0.37109375" style="46" customWidth="1"/>
    <col min="54" max="54" width="1.75390625" style="46" customWidth="1"/>
    <col min="55" max="55" width="1.4921875" style="46" customWidth="1"/>
    <col min="56" max="57" width="9.00390625" style="46" customWidth="1"/>
    <col min="58" max="58" width="15.625" style="46" customWidth="1"/>
    <col min="59" max="59" width="5.625" style="46" customWidth="1"/>
    <col min="60" max="60" width="15.625" style="46" customWidth="1"/>
    <col min="61" max="61" width="5.625" style="46" customWidth="1"/>
    <col min="62" max="62" width="15.625" style="46" customWidth="1"/>
    <col min="63" max="63" width="5.625" style="46" customWidth="1"/>
    <col min="64" max="16384" width="9.00390625" style="46" customWidth="1"/>
  </cols>
  <sheetData>
    <row r="1" spans="2:50" ht="42" customHeight="1">
      <c r="B1" s="47" t="s">
        <v>1</v>
      </c>
      <c r="C1" s="47"/>
      <c r="E1" s="47"/>
      <c r="N1" s="413"/>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row>
    <row r="2" spans="2:5" ht="15" customHeight="1" thickBot="1">
      <c r="B2" s="47"/>
      <c r="C2" s="47"/>
      <c r="E2" s="47"/>
    </row>
    <row r="3" spans="1:50" ht="41.25" customHeight="1">
      <c r="A3" s="402" t="s">
        <v>2</v>
      </c>
      <c r="B3" s="49" t="s">
        <v>3</v>
      </c>
      <c r="C3" s="404" t="s">
        <v>4</v>
      </c>
      <c r="D3" s="405"/>
      <c r="E3" s="405"/>
      <c r="F3" s="405"/>
      <c r="G3" s="405"/>
      <c r="H3" s="406"/>
      <c r="I3" s="404" t="s">
        <v>5</v>
      </c>
      <c r="J3" s="405"/>
      <c r="K3" s="405"/>
      <c r="L3" s="405"/>
      <c r="M3" s="405"/>
      <c r="N3" s="406"/>
      <c r="O3" s="404" t="s">
        <v>6</v>
      </c>
      <c r="P3" s="405"/>
      <c r="Q3" s="405"/>
      <c r="R3" s="405"/>
      <c r="S3" s="405"/>
      <c r="T3" s="406"/>
      <c r="U3" s="404" t="s">
        <v>7</v>
      </c>
      <c r="V3" s="405"/>
      <c r="W3" s="405"/>
      <c r="X3" s="405"/>
      <c r="Y3" s="405"/>
      <c r="Z3" s="406"/>
      <c r="AA3" s="404" t="s">
        <v>8</v>
      </c>
      <c r="AB3" s="405"/>
      <c r="AC3" s="405"/>
      <c r="AD3" s="405"/>
      <c r="AE3" s="405"/>
      <c r="AF3" s="406"/>
      <c r="AG3" s="404" t="s">
        <v>9</v>
      </c>
      <c r="AH3" s="405"/>
      <c r="AI3" s="405"/>
      <c r="AJ3" s="405"/>
      <c r="AK3" s="405"/>
      <c r="AL3" s="406"/>
      <c r="AM3" s="404" t="s">
        <v>10</v>
      </c>
      <c r="AN3" s="405"/>
      <c r="AO3" s="405"/>
      <c r="AP3" s="405"/>
      <c r="AQ3" s="405"/>
      <c r="AR3" s="406"/>
      <c r="AS3" s="405" t="s">
        <v>26</v>
      </c>
      <c r="AT3" s="405"/>
      <c r="AU3" s="405"/>
      <c r="AV3" s="405"/>
      <c r="AW3" s="405"/>
      <c r="AX3" s="406"/>
    </row>
    <row r="4" spans="1:50" s="48" customFormat="1" ht="41.25" customHeight="1">
      <c r="A4" s="403"/>
      <c r="B4" s="50" t="s">
        <v>11</v>
      </c>
      <c r="C4" s="407" t="str">
        <f>'予選組合せ'!B23</f>
        <v>南大分南</v>
      </c>
      <c r="D4" s="408"/>
      <c r="E4" s="408"/>
      <c r="F4" s="408"/>
      <c r="G4" s="409"/>
      <c r="H4" s="51" t="s">
        <v>12</v>
      </c>
      <c r="I4" s="407" t="str">
        <f>'予選組合せ'!C23</f>
        <v>南大分北</v>
      </c>
      <c r="J4" s="408"/>
      <c r="K4" s="408"/>
      <c r="L4" s="408"/>
      <c r="M4" s="409"/>
      <c r="N4" s="51" t="s">
        <v>12</v>
      </c>
      <c r="O4" s="407" t="str">
        <f>'予選組合せ'!D23</f>
        <v>七瀬山　</v>
      </c>
      <c r="P4" s="408"/>
      <c r="Q4" s="408"/>
      <c r="R4" s="408"/>
      <c r="S4" s="409"/>
      <c r="T4" s="51" t="s">
        <v>12</v>
      </c>
      <c r="U4" s="407" t="str">
        <f>'予選組合せ'!E23</f>
        <v>七瀬川</v>
      </c>
      <c r="V4" s="408"/>
      <c r="W4" s="408"/>
      <c r="X4" s="408"/>
      <c r="Y4" s="410"/>
      <c r="Z4" s="77" t="s">
        <v>12</v>
      </c>
      <c r="AA4" s="407" t="str">
        <f>'予選組合せ'!F23</f>
        <v>西部Ａ</v>
      </c>
      <c r="AB4" s="408"/>
      <c r="AC4" s="408"/>
      <c r="AD4" s="408"/>
      <c r="AE4" s="409"/>
      <c r="AF4" s="51" t="s">
        <v>12</v>
      </c>
      <c r="AG4" s="407" t="str">
        <f>'予選組合せ'!G23</f>
        <v>西部Ｂ</v>
      </c>
      <c r="AH4" s="408"/>
      <c r="AI4" s="408"/>
      <c r="AJ4" s="408"/>
      <c r="AK4" s="409"/>
      <c r="AL4" s="51" t="s">
        <v>12</v>
      </c>
      <c r="AM4" s="408" t="str">
        <f>'予選組合せ'!H23</f>
        <v>日岡</v>
      </c>
      <c r="AN4" s="408"/>
      <c r="AO4" s="408"/>
      <c r="AP4" s="408"/>
      <c r="AQ4" s="409"/>
      <c r="AR4" s="51" t="s">
        <v>12</v>
      </c>
      <c r="AS4" s="407" t="str">
        <f>'予選組合せ'!I23</f>
        <v>大在東Ａ</v>
      </c>
      <c r="AT4" s="408"/>
      <c r="AU4" s="408"/>
      <c r="AV4" s="408"/>
      <c r="AW4" s="409"/>
      <c r="AX4" s="51" t="s">
        <v>12</v>
      </c>
    </row>
    <row r="5" spans="1:50" s="48" customFormat="1" ht="41.25" customHeight="1">
      <c r="A5" s="52">
        <v>8</v>
      </c>
      <c r="B5" s="53" t="s">
        <v>39</v>
      </c>
      <c r="C5" s="57" t="str">
        <f>'予選組合せ'!B25</f>
        <v>金池長浜</v>
      </c>
      <c r="D5" s="54">
        <v>6</v>
      </c>
      <c r="E5" s="54" t="s">
        <v>53</v>
      </c>
      <c r="F5" s="54">
        <v>0</v>
      </c>
      <c r="G5" s="58" t="str">
        <f>'予選組合せ'!B27</f>
        <v>武　蔵</v>
      </c>
      <c r="H5" s="55" t="str">
        <f>C7</f>
        <v>賀　来</v>
      </c>
      <c r="I5" s="57" t="str">
        <f>'予選組合せ'!C25</f>
        <v>南大分SC</v>
      </c>
      <c r="J5" s="54">
        <v>0</v>
      </c>
      <c r="K5" s="54" t="s">
        <v>53</v>
      </c>
      <c r="L5" s="54">
        <v>10</v>
      </c>
      <c r="M5" s="58" t="str">
        <f>'予選組合せ'!C27</f>
        <v>挾　間</v>
      </c>
      <c r="N5" s="55" t="str">
        <f>I7</f>
        <v>桃　園</v>
      </c>
      <c r="O5" s="57" t="str">
        <f>'予選組合せ'!D25</f>
        <v>寒　田</v>
      </c>
      <c r="P5" s="54">
        <v>0</v>
      </c>
      <c r="Q5" s="54" t="s">
        <v>53</v>
      </c>
      <c r="R5" s="54">
        <v>3</v>
      </c>
      <c r="S5" s="58" t="str">
        <f>'予選組合せ'!D27</f>
        <v>ＦＣ中津</v>
      </c>
      <c r="T5" s="55" t="str">
        <f>O7</f>
        <v>判　田</v>
      </c>
      <c r="U5" s="56" t="str">
        <f>'予選組合せ'!E25</f>
        <v>東稙田</v>
      </c>
      <c r="V5" s="54">
        <v>2</v>
      </c>
      <c r="W5" s="54" t="s">
        <v>53</v>
      </c>
      <c r="X5" s="54">
        <v>2</v>
      </c>
      <c r="Y5" s="67" t="str">
        <f>'予選組合せ'!E27</f>
        <v>鶴　居</v>
      </c>
      <c r="Z5" s="73" t="str">
        <f>U7</f>
        <v>稙　田</v>
      </c>
      <c r="AA5" s="56" t="str">
        <f>'予選組合せ'!F25</f>
        <v>八　幡</v>
      </c>
      <c r="AB5" s="54">
        <v>0</v>
      </c>
      <c r="AC5" s="54" t="s">
        <v>53</v>
      </c>
      <c r="AD5" s="54">
        <v>0</v>
      </c>
      <c r="AE5" s="67" t="str">
        <f>'予選組合せ'!F27</f>
        <v>竹田直入</v>
      </c>
      <c r="AF5" s="73" t="str">
        <f>AA7</f>
        <v>敷　戸</v>
      </c>
      <c r="AG5" s="57" t="str">
        <f>'予選組合せ'!G25</f>
        <v>城　南</v>
      </c>
      <c r="AH5" s="54">
        <v>0</v>
      </c>
      <c r="AI5" s="54" t="s">
        <v>53</v>
      </c>
      <c r="AJ5" s="54">
        <v>12</v>
      </c>
      <c r="AK5" s="58" t="str">
        <f>'予選組合せ'!G27</f>
        <v>三　保</v>
      </c>
      <c r="AL5" s="55" t="str">
        <f>AG7</f>
        <v>三　芳</v>
      </c>
      <c r="AM5" s="57" t="str">
        <f>'予選組合せ'!H25</f>
        <v>日　岡</v>
      </c>
      <c r="AN5" s="54">
        <v>0</v>
      </c>
      <c r="AO5" s="54" t="s">
        <v>53</v>
      </c>
      <c r="AP5" s="54">
        <v>1</v>
      </c>
      <c r="AQ5" s="58" t="str">
        <f>'予選組合せ'!H27</f>
        <v>大平山</v>
      </c>
      <c r="AR5" s="55" t="str">
        <f>AM7</f>
        <v>三　佐</v>
      </c>
      <c r="AS5" s="57" t="str">
        <f>'予選組合せ'!I25</f>
        <v>鴛　野</v>
      </c>
      <c r="AT5" s="54">
        <v>3</v>
      </c>
      <c r="AU5" s="54" t="s">
        <v>53</v>
      </c>
      <c r="AV5" s="54">
        <v>4</v>
      </c>
      <c r="AW5" s="58" t="str">
        <f>'予選組合せ'!I27</f>
        <v>中津豊南</v>
      </c>
      <c r="AX5" s="55" t="str">
        <f>AS7</f>
        <v>青　江</v>
      </c>
    </row>
    <row r="6" spans="1:50" s="48" customFormat="1" ht="41.25" customHeight="1">
      <c r="A6" s="52" t="s">
        <v>13</v>
      </c>
      <c r="B6" s="53" t="s">
        <v>225</v>
      </c>
      <c r="C6" s="57" t="str">
        <f>'予選組合せ'!B29</f>
        <v>森　岡</v>
      </c>
      <c r="D6" s="54">
        <v>3</v>
      </c>
      <c r="E6" s="54" t="s">
        <v>53</v>
      </c>
      <c r="F6" s="54">
        <v>1</v>
      </c>
      <c r="G6" s="58" t="str">
        <f>'予選組合せ'!B31</f>
        <v>湯布院</v>
      </c>
      <c r="H6" s="55" t="str">
        <f>G5</f>
        <v>武　蔵</v>
      </c>
      <c r="I6" s="57" t="str">
        <f>'予選組合せ'!C29</f>
        <v>戸　次</v>
      </c>
      <c r="J6" s="54">
        <v>5</v>
      </c>
      <c r="K6" s="54" t="s">
        <v>53</v>
      </c>
      <c r="L6" s="54">
        <v>0</v>
      </c>
      <c r="M6" s="58" t="str">
        <f>'予選組合せ'!C31</f>
        <v>咸宜日隈</v>
      </c>
      <c r="N6" s="55" t="str">
        <f>M5</f>
        <v>挾　間</v>
      </c>
      <c r="O6" s="57" t="str">
        <f>'予選組合せ'!D29</f>
        <v>明　治</v>
      </c>
      <c r="P6" s="54">
        <v>3</v>
      </c>
      <c r="Q6" s="54" t="s">
        <v>53</v>
      </c>
      <c r="R6" s="54">
        <v>0</v>
      </c>
      <c r="S6" s="58" t="str">
        <f>'予選組合せ'!D31</f>
        <v>FC安岐</v>
      </c>
      <c r="T6" s="55" t="str">
        <f>S5</f>
        <v>ＦＣ中津</v>
      </c>
      <c r="U6" s="57" t="str">
        <f>'予選組合せ'!E29</f>
        <v>北郡坂ノ市</v>
      </c>
      <c r="V6" s="54">
        <v>3</v>
      </c>
      <c r="W6" s="54" t="s">
        <v>53</v>
      </c>
      <c r="X6" s="54">
        <v>2</v>
      </c>
      <c r="Y6" s="66" t="str">
        <f>'予選組合せ'!E31</f>
        <v>千　怒</v>
      </c>
      <c r="Z6" s="78" t="str">
        <f>U8</f>
        <v>鶴　居</v>
      </c>
      <c r="AA6" s="57" t="str">
        <f>'予選組合せ'!F29</f>
        <v>荏　隈</v>
      </c>
      <c r="AB6" s="54">
        <v>9</v>
      </c>
      <c r="AC6" s="54" t="s">
        <v>53</v>
      </c>
      <c r="AD6" s="54">
        <v>0</v>
      </c>
      <c r="AE6" s="66" t="str">
        <f>'予選組合せ'!F31</f>
        <v>三　花</v>
      </c>
      <c r="AF6" s="78" t="str">
        <f>AA8</f>
        <v>竹田直入</v>
      </c>
      <c r="AG6" s="57" t="str">
        <f>'予選組合せ'!G29</f>
        <v>南大分SS</v>
      </c>
      <c r="AH6" s="54">
        <v>3</v>
      </c>
      <c r="AI6" s="54" t="s">
        <v>53</v>
      </c>
      <c r="AJ6" s="54">
        <v>0</v>
      </c>
      <c r="AK6" s="58" t="str">
        <f>'予選組合せ'!G31</f>
        <v>彦　陽</v>
      </c>
      <c r="AL6" s="55" t="str">
        <f>AK5</f>
        <v>三　保</v>
      </c>
      <c r="AM6" s="57" t="str">
        <f>'予選組合せ'!H29</f>
        <v>中島荷揚</v>
      </c>
      <c r="AN6" s="54">
        <v>3</v>
      </c>
      <c r="AO6" s="54" t="s">
        <v>53</v>
      </c>
      <c r="AP6" s="54">
        <v>0</v>
      </c>
      <c r="AQ6" s="58" t="str">
        <f>'予選組合せ'!H31</f>
        <v>日　出</v>
      </c>
      <c r="AR6" s="55" t="str">
        <f>AQ5</f>
        <v>大平山</v>
      </c>
      <c r="AS6" s="57" t="str">
        <f>'予選組合せ'!I29</f>
        <v>明治北</v>
      </c>
      <c r="AT6" s="54">
        <v>7</v>
      </c>
      <c r="AU6" s="54" t="s">
        <v>53</v>
      </c>
      <c r="AV6" s="54">
        <v>2</v>
      </c>
      <c r="AW6" s="58" t="str">
        <f>'予選組合せ'!I31</f>
        <v>鶴　見</v>
      </c>
      <c r="AX6" s="55" t="str">
        <f>AW5</f>
        <v>中津豊南</v>
      </c>
    </row>
    <row r="7" spans="1:50" s="48" customFormat="1" ht="41.25" customHeight="1">
      <c r="A7" s="52">
        <v>17</v>
      </c>
      <c r="B7" s="132" t="s">
        <v>229</v>
      </c>
      <c r="C7" s="133" t="str">
        <f>'予選組合せ'!B33</f>
        <v>賀　来</v>
      </c>
      <c r="D7" s="134">
        <v>0</v>
      </c>
      <c r="E7" s="134" t="s">
        <v>53</v>
      </c>
      <c r="F7" s="134">
        <v>11</v>
      </c>
      <c r="G7" s="135" t="str">
        <f>C5</f>
        <v>金池長浜</v>
      </c>
      <c r="H7" s="136" t="str">
        <f>G6</f>
        <v>湯布院</v>
      </c>
      <c r="I7" s="133" t="str">
        <f>'予選組合せ'!C33</f>
        <v>桃　園</v>
      </c>
      <c r="J7" s="134">
        <v>3</v>
      </c>
      <c r="K7" s="134" t="s">
        <v>53</v>
      </c>
      <c r="L7" s="134">
        <v>2</v>
      </c>
      <c r="M7" s="135" t="str">
        <f>I5</f>
        <v>南大分SC</v>
      </c>
      <c r="N7" s="136" t="str">
        <f>M6</f>
        <v>咸宜日隈</v>
      </c>
      <c r="O7" s="133" t="str">
        <f>'予選組合せ'!D33</f>
        <v>判　田</v>
      </c>
      <c r="P7" s="134">
        <v>2</v>
      </c>
      <c r="Q7" s="134" t="s">
        <v>53</v>
      </c>
      <c r="R7" s="134">
        <v>0</v>
      </c>
      <c r="S7" s="135" t="str">
        <f>O5</f>
        <v>寒　田</v>
      </c>
      <c r="T7" s="136" t="str">
        <f>S6</f>
        <v>FC安岐</v>
      </c>
      <c r="U7" s="137" t="str">
        <f>'予選組合せ'!E33</f>
        <v>稙　田</v>
      </c>
      <c r="V7" s="134">
        <v>0</v>
      </c>
      <c r="W7" s="134" t="s">
        <v>53</v>
      </c>
      <c r="X7" s="134">
        <v>0</v>
      </c>
      <c r="Y7" s="138" t="str">
        <f>U5</f>
        <v>東稙田</v>
      </c>
      <c r="Z7" s="139" t="str">
        <f>Y6</f>
        <v>千　怒</v>
      </c>
      <c r="AA7" s="137" t="str">
        <f>'予選組合せ'!F33</f>
        <v>敷　戸</v>
      </c>
      <c r="AB7" s="134">
        <v>2</v>
      </c>
      <c r="AC7" s="134" t="s">
        <v>53</v>
      </c>
      <c r="AD7" s="134">
        <v>2</v>
      </c>
      <c r="AE7" s="138" t="str">
        <f>AA5</f>
        <v>八　幡</v>
      </c>
      <c r="AF7" s="139" t="str">
        <f>AE6</f>
        <v>三　花</v>
      </c>
      <c r="AG7" s="134" t="str">
        <f>'予選組合せ'!G33</f>
        <v>三　芳</v>
      </c>
      <c r="AH7" s="134">
        <v>12</v>
      </c>
      <c r="AI7" s="134" t="s">
        <v>53</v>
      </c>
      <c r="AJ7" s="134">
        <v>0</v>
      </c>
      <c r="AK7" s="135" t="str">
        <f>AG5</f>
        <v>城　南</v>
      </c>
      <c r="AL7" s="136" t="str">
        <f>AK6</f>
        <v>彦　陽</v>
      </c>
      <c r="AM7" s="133" t="str">
        <f>'予選組合せ'!H33</f>
        <v>三　佐</v>
      </c>
      <c r="AN7" s="134">
        <v>2</v>
      </c>
      <c r="AO7" s="134" t="s">
        <v>53</v>
      </c>
      <c r="AP7" s="134">
        <v>0</v>
      </c>
      <c r="AQ7" s="135" t="str">
        <f>AM5</f>
        <v>日　岡</v>
      </c>
      <c r="AR7" s="136" t="str">
        <f>AQ6</f>
        <v>日　出</v>
      </c>
      <c r="AS7" s="133" t="str">
        <f>'予選組合せ'!I33</f>
        <v>青　江</v>
      </c>
      <c r="AT7" s="134">
        <v>6</v>
      </c>
      <c r="AU7" s="134" t="s">
        <v>53</v>
      </c>
      <c r="AV7" s="134">
        <v>2</v>
      </c>
      <c r="AW7" s="135" t="str">
        <f>AS5</f>
        <v>鴛　野</v>
      </c>
      <c r="AX7" s="136" t="str">
        <f>AW6</f>
        <v>鶴　見</v>
      </c>
    </row>
    <row r="8" spans="1:50" s="48" customFormat="1" ht="41.25" customHeight="1">
      <c r="A8" s="59" t="s">
        <v>2</v>
      </c>
      <c r="B8" s="132" t="s">
        <v>230</v>
      </c>
      <c r="C8" s="133" t="str">
        <f>G5</f>
        <v>武　蔵</v>
      </c>
      <c r="D8" s="134">
        <v>2</v>
      </c>
      <c r="E8" s="134" t="s">
        <v>53</v>
      </c>
      <c r="F8" s="134">
        <v>3</v>
      </c>
      <c r="G8" s="135" t="str">
        <f>C6</f>
        <v>森　岡</v>
      </c>
      <c r="H8" s="136" t="str">
        <f>C5</f>
        <v>金池長浜</v>
      </c>
      <c r="I8" s="133" t="str">
        <f>M5</f>
        <v>挾　間</v>
      </c>
      <c r="J8" s="134">
        <v>2</v>
      </c>
      <c r="K8" s="134" t="s">
        <v>53</v>
      </c>
      <c r="L8" s="134">
        <v>0</v>
      </c>
      <c r="M8" s="135" t="str">
        <f>I6</f>
        <v>戸　次</v>
      </c>
      <c r="N8" s="136" t="str">
        <f>I5</f>
        <v>南大分SC</v>
      </c>
      <c r="O8" s="133" t="str">
        <f>S5</f>
        <v>ＦＣ中津</v>
      </c>
      <c r="P8" s="134">
        <v>2</v>
      </c>
      <c r="Q8" s="134" t="s">
        <v>53</v>
      </c>
      <c r="R8" s="134">
        <v>0</v>
      </c>
      <c r="S8" s="135" t="str">
        <f>O6</f>
        <v>明　治</v>
      </c>
      <c r="T8" s="136" t="str">
        <f>O5</f>
        <v>寒　田</v>
      </c>
      <c r="U8" s="133" t="str">
        <f>Y5</f>
        <v>鶴　居</v>
      </c>
      <c r="V8" s="134">
        <v>4</v>
      </c>
      <c r="W8" s="134" t="s">
        <v>53</v>
      </c>
      <c r="X8" s="134">
        <v>1</v>
      </c>
      <c r="Y8" s="140" t="str">
        <f>U6</f>
        <v>北郡坂ノ市</v>
      </c>
      <c r="Z8" s="141" t="str">
        <f>U5</f>
        <v>東稙田</v>
      </c>
      <c r="AA8" s="133" t="str">
        <f>AE5</f>
        <v>竹田直入</v>
      </c>
      <c r="AB8" s="134">
        <v>0</v>
      </c>
      <c r="AC8" s="134" t="s">
        <v>53</v>
      </c>
      <c r="AD8" s="134">
        <v>1</v>
      </c>
      <c r="AE8" s="140" t="str">
        <f>AA6</f>
        <v>荏　隈</v>
      </c>
      <c r="AF8" s="141" t="str">
        <f>AA5</f>
        <v>八　幡</v>
      </c>
      <c r="AG8" s="133" t="str">
        <f>AK5</f>
        <v>三　保</v>
      </c>
      <c r="AH8" s="134">
        <v>0</v>
      </c>
      <c r="AI8" s="134" t="s">
        <v>53</v>
      </c>
      <c r="AJ8" s="134">
        <v>8</v>
      </c>
      <c r="AK8" s="135" t="str">
        <f>AG6</f>
        <v>南大分SS</v>
      </c>
      <c r="AL8" s="136" t="str">
        <f>AG5</f>
        <v>城　南</v>
      </c>
      <c r="AM8" s="133" t="str">
        <f>AQ5</f>
        <v>大平山</v>
      </c>
      <c r="AN8" s="134">
        <v>0</v>
      </c>
      <c r="AO8" s="134" t="s">
        <v>53</v>
      </c>
      <c r="AP8" s="134">
        <v>6</v>
      </c>
      <c r="AQ8" s="135" t="str">
        <f>AM6</f>
        <v>中島荷揚</v>
      </c>
      <c r="AR8" s="136" t="str">
        <f>AQ7</f>
        <v>日　岡</v>
      </c>
      <c r="AS8" s="133" t="str">
        <f>AW5</f>
        <v>中津豊南</v>
      </c>
      <c r="AT8" s="134">
        <v>4</v>
      </c>
      <c r="AU8" s="134" t="s">
        <v>53</v>
      </c>
      <c r="AV8" s="134">
        <v>6</v>
      </c>
      <c r="AW8" s="135" t="str">
        <f>AS6</f>
        <v>明治北</v>
      </c>
      <c r="AX8" s="136" t="str">
        <f>AW7</f>
        <v>鴛　野</v>
      </c>
    </row>
    <row r="9" spans="1:50" s="48" customFormat="1" ht="41.25" customHeight="1" thickBot="1">
      <c r="A9" s="60"/>
      <c r="B9" s="142" t="s">
        <v>231</v>
      </c>
      <c r="C9" s="143" t="str">
        <f>G6</f>
        <v>湯布院</v>
      </c>
      <c r="D9" s="144">
        <v>13</v>
      </c>
      <c r="E9" s="144" t="s">
        <v>53</v>
      </c>
      <c r="F9" s="144">
        <v>1</v>
      </c>
      <c r="G9" s="145" t="str">
        <f>C7</f>
        <v>賀　来</v>
      </c>
      <c r="H9" s="146" t="str">
        <f>C6</f>
        <v>森　岡</v>
      </c>
      <c r="I9" s="143" t="str">
        <f>M6</f>
        <v>咸宜日隈</v>
      </c>
      <c r="J9" s="144">
        <v>3</v>
      </c>
      <c r="K9" s="144" t="s">
        <v>53</v>
      </c>
      <c r="L9" s="144">
        <v>1</v>
      </c>
      <c r="M9" s="145" t="str">
        <f>I7</f>
        <v>桃　園</v>
      </c>
      <c r="N9" s="146" t="str">
        <f>I6</f>
        <v>戸　次</v>
      </c>
      <c r="O9" s="143" t="str">
        <f>S6</f>
        <v>FC安岐</v>
      </c>
      <c r="P9" s="144">
        <v>0</v>
      </c>
      <c r="Q9" s="144" t="s">
        <v>53</v>
      </c>
      <c r="R9" s="144">
        <v>3</v>
      </c>
      <c r="S9" s="145" t="str">
        <f>O7</f>
        <v>判　田</v>
      </c>
      <c r="T9" s="146" t="str">
        <f>O6</f>
        <v>明　治</v>
      </c>
      <c r="U9" s="147" t="str">
        <f>Y6</f>
        <v>千　怒</v>
      </c>
      <c r="V9" s="144">
        <v>2</v>
      </c>
      <c r="W9" s="144" t="s">
        <v>53</v>
      </c>
      <c r="X9" s="144">
        <v>2</v>
      </c>
      <c r="Y9" s="148" t="str">
        <f>U7</f>
        <v>稙　田</v>
      </c>
      <c r="Z9" s="149" t="str">
        <f>U6</f>
        <v>北郡坂ノ市</v>
      </c>
      <c r="AA9" s="147" t="str">
        <f>AE6</f>
        <v>三　花</v>
      </c>
      <c r="AB9" s="144">
        <v>0</v>
      </c>
      <c r="AC9" s="144" t="s">
        <v>53</v>
      </c>
      <c r="AD9" s="144">
        <v>6</v>
      </c>
      <c r="AE9" s="148" t="str">
        <f>AA7</f>
        <v>敷　戸</v>
      </c>
      <c r="AF9" s="149" t="str">
        <f>AA6</f>
        <v>荏　隈</v>
      </c>
      <c r="AG9" s="143" t="str">
        <f>AK6</f>
        <v>彦　陽</v>
      </c>
      <c r="AH9" s="144">
        <v>0</v>
      </c>
      <c r="AI9" s="144" t="s">
        <v>53</v>
      </c>
      <c r="AJ9" s="144">
        <v>0</v>
      </c>
      <c r="AK9" s="145" t="str">
        <f>AG7</f>
        <v>三　芳</v>
      </c>
      <c r="AL9" s="146" t="str">
        <f>AK8</f>
        <v>南大分SS</v>
      </c>
      <c r="AM9" s="143" t="str">
        <f>'予選組合せ'!H31</f>
        <v>日　出</v>
      </c>
      <c r="AN9" s="144">
        <v>1</v>
      </c>
      <c r="AO9" s="144" t="s">
        <v>53</v>
      </c>
      <c r="AP9" s="144">
        <v>0</v>
      </c>
      <c r="AQ9" s="145" t="str">
        <f>'予選組合せ'!H33</f>
        <v>三　佐</v>
      </c>
      <c r="AR9" s="146" t="str">
        <f>AQ8</f>
        <v>中島荷揚</v>
      </c>
      <c r="AS9" s="143" t="str">
        <f>'予選組合せ'!I31</f>
        <v>鶴　見</v>
      </c>
      <c r="AT9" s="144">
        <v>8</v>
      </c>
      <c r="AU9" s="144" t="s">
        <v>53</v>
      </c>
      <c r="AV9" s="144">
        <v>4</v>
      </c>
      <c r="AW9" s="145" t="str">
        <f>'予選組合せ'!I33</f>
        <v>青　江</v>
      </c>
      <c r="AX9" s="146" t="str">
        <f>AW8</f>
        <v>明治北</v>
      </c>
    </row>
    <row r="10" spans="1:50" s="48" customFormat="1" ht="41.25" customHeight="1">
      <c r="A10" s="61">
        <v>8</v>
      </c>
      <c r="B10" s="53" t="s">
        <v>25</v>
      </c>
      <c r="C10" s="64" t="str">
        <f>C6</f>
        <v>森　岡</v>
      </c>
      <c r="D10" s="62">
        <v>6</v>
      </c>
      <c r="E10" s="62" t="s">
        <v>0</v>
      </c>
      <c r="F10" s="62">
        <v>0</v>
      </c>
      <c r="G10" s="65" t="str">
        <f>C7</f>
        <v>賀　来</v>
      </c>
      <c r="H10" s="63" t="str">
        <f>C5</f>
        <v>金池長浜</v>
      </c>
      <c r="I10" s="64" t="str">
        <f>I6</f>
        <v>戸　次</v>
      </c>
      <c r="J10" s="62">
        <v>2</v>
      </c>
      <c r="K10" s="62" t="s">
        <v>0</v>
      </c>
      <c r="L10" s="62">
        <v>2</v>
      </c>
      <c r="M10" s="65" t="str">
        <f>I7</f>
        <v>桃　園</v>
      </c>
      <c r="N10" s="63" t="str">
        <f>I5</f>
        <v>南大分SC</v>
      </c>
      <c r="O10" s="64" t="str">
        <f>O6</f>
        <v>明　治</v>
      </c>
      <c r="P10" s="62">
        <v>0</v>
      </c>
      <c r="Q10" s="62" t="s">
        <v>0</v>
      </c>
      <c r="R10" s="62">
        <v>2</v>
      </c>
      <c r="S10" s="65" t="str">
        <f>O7</f>
        <v>判　田</v>
      </c>
      <c r="T10" s="63" t="str">
        <f>O5</f>
        <v>寒　田</v>
      </c>
      <c r="U10" s="74" t="str">
        <f>U6</f>
        <v>北郡坂ノ市</v>
      </c>
      <c r="V10" s="62">
        <v>0</v>
      </c>
      <c r="W10" s="62" t="s">
        <v>0</v>
      </c>
      <c r="X10" s="62">
        <v>2</v>
      </c>
      <c r="Y10" s="79" t="str">
        <f>Y9</f>
        <v>稙　田</v>
      </c>
      <c r="Z10" s="75" t="str">
        <f>U5</f>
        <v>東稙田</v>
      </c>
      <c r="AA10" s="74" t="str">
        <f>AA6</f>
        <v>荏　隈</v>
      </c>
      <c r="AB10" s="62">
        <v>4</v>
      </c>
      <c r="AC10" s="62" t="s">
        <v>0</v>
      </c>
      <c r="AD10" s="62">
        <v>0</v>
      </c>
      <c r="AE10" s="79" t="str">
        <f>AE9</f>
        <v>敷　戸</v>
      </c>
      <c r="AF10" s="75" t="str">
        <f>AA5</f>
        <v>八　幡</v>
      </c>
      <c r="AG10" s="64" t="str">
        <f>AK8</f>
        <v>南大分SS</v>
      </c>
      <c r="AH10" s="62">
        <v>4</v>
      </c>
      <c r="AI10" s="62" t="s">
        <v>0</v>
      </c>
      <c r="AJ10" s="62">
        <v>0</v>
      </c>
      <c r="AK10" s="65" t="str">
        <f>AK9</f>
        <v>三　芳</v>
      </c>
      <c r="AL10" s="63" t="str">
        <f>AG5</f>
        <v>城　南</v>
      </c>
      <c r="AM10" s="64" t="str">
        <f>AM6</f>
        <v>中島荷揚</v>
      </c>
      <c r="AN10" s="62">
        <v>1</v>
      </c>
      <c r="AO10" s="62" t="s">
        <v>0</v>
      </c>
      <c r="AP10" s="62">
        <v>2</v>
      </c>
      <c r="AQ10" s="65" t="str">
        <f>AM7</f>
        <v>三　佐</v>
      </c>
      <c r="AR10" s="63" t="str">
        <f>AM12</f>
        <v>日　岡</v>
      </c>
      <c r="AS10" s="64" t="str">
        <f>AS6</f>
        <v>明治北</v>
      </c>
      <c r="AT10" s="62">
        <v>9</v>
      </c>
      <c r="AU10" s="62" t="s">
        <v>0</v>
      </c>
      <c r="AV10" s="62">
        <v>1</v>
      </c>
      <c r="AW10" s="65" t="str">
        <f>AS7</f>
        <v>青　江</v>
      </c>
      <c r="AX10" s="63" t="str">
        <f>AS12</f>
        <v>鴛　野</v>
      </c>
    </row>
    <row r="11" spans="1:50" s="48" customFormat="1" ht="41.25" customHeight="1">
      <c r="A11" s="52" t="s">
        <v>13</v>
      </c>
      <c r="B11" s="53" t="s">
        <v>225</v>
      </c>
      <c r="C11" s="57" t="str">
        <f>C8</f>
        <v>武　蔵</v>
      </c>
      <c r="D11" s="54">
        <v>0</v>
      </c>
      <c r="E11" s="54" t="s">
        <v>0</v>
      </c>
      <c r="F11" s="54">
        <v>1</v>
      </c>
      <c r="G11" s="58" t="str">
        <f>C9</f>
        <v>湯布院</v>
      </c>
      <c r="H11" s="55" t="str">
        <f>G10</f>
        <v>賀　来</v>
      </c>
      <c r="I11" s="57" t="str">
        <f>I8</f>
        <v>挾　間</v>
      </c>
      <c r="J11" s="54">
        <v>2</v>
      </c>
      <c r="K11" s="54" t="s">
        <v>0</v>
      </c>
      <c r="L11" s="54">
        <v>1</v>
      </c>
      <c r="M11" s="58" t="str">
        <f>I9</f>
        <v>咸宜日隈</v>
      </c>
      <c r="N11" s="55" t="str">
        <f>M10</f>
        <v>桃　園</v>
      </c>
      <c r="O11" s="57" t="str">
        <f>O8</f>
        <v>ＦＣ中津</v>
      </c>
      <c r="P11" s="54">
        <v>7</v>
      </c>
      <c r="Q11" s="54" t="s">
        <v>0</v>
      </c>
      <c r="R11" s="54">
        <v>0</v>
      </c>
      <c r="S11" s="58" t="str">
        <f>O9</f>
        <v>FC安岐</v>
      </c>
      <c r="T11" s="55" t="str">
        <f>S10</f>
        <v>判　田</v>
      </c>
      <c r="U11" s="57" t="str">
        <f>U8</f>
        <v>鶴　居</v>
      </c>
      <c r="V11" s="54">
        <v>3</v>
      </c>
      <c r="W11" s="54" t="s">
        <v>0</v>
      </c>
      <c r="X11" s="54">
        <v>0</v>
      </c>
      <c r="Y11" s="66" t="str">
        <f>Y6</f>
        <v>千　怒</v>
      </c>
      <c r="Z11" s="78" t="str">
        <f>Y9</f>
        <v>稙　田</v>
      </c>
      <c r="AA11" s="57" t="str">
        <f>AA8</f>
        <v>竹田直入</v>
      </c>
      <c r="AB11" s="54">
        <v>9</v>
      </c>
      <c r="AC11" s="54" t="s">
        <v>0</v>
      </c>
      <c r="AD11" s="54">
        <v>0</v>
      </c>
      <c r="AE11" s="66" t="str">
        <f>AE6</f>
        <v>三　花</v>
      </c>
      <c r="AF11" s="78" t="str">
        <f>AE9</f>
        <v>敷　戸</v>
      </c>
      <c r="AG11" s="57" t="str">
        <f>AG8</f>
        <v>三　保</v>
      </c>
      <c r="AH11" s="54">
        <v>3</v>
      </c>
      <c r="AI11" s="54" t="s">
        <v>0</v>
      </c>
      <c r="AJ11" s="54">
        <v>2</v>
      </c>
      <c r="AK11" s="58" t="str">
        <f>AG9</f>
        <v>彦　陽</v>
      </c>
      <c r="AL11" s="55" t="str">
        <f>AK10</f>
        <v>三　芳</v>
      </c>
      <c r="AM11" s="57" t="str">
        <f>AQ5</f>
        <v>大平山</v>
      </c>
      <c r="AN11" s="54">
        <v>0</v>
      </c>
      <c r="AO11" s="54" t="s">
        <v>0</v>
      </c>
      <c r="AP11" s="54">
        <v>1</v>
      </c>
      <c r="AQ11" s="58" t="str">
        <f>AQ6</f>
        <v>日　出</v>
      </c>
      <c r="AR11" s="55" t="str">
        <f>AQ10</f>
        <v>三　佐</v>
      </c>
      <c r="AS11" s="57" t="str">
        <f>AW5</f>
        <v>中津豊南</v>
      </c>
      <c r="AT11" s="54">
        <v>2</v>
      </c>
      <c r="AU11" s="54" t="s">
        <v>0</v>
      </c>
      <c r="AV11" s="54">
        <v>2</v>
      </c>
      <c r="AW11" s="58" t="str">
        <f>AW6</f>
        <v>鶴　見</v>
      </c>
      <c r="AX11" s="55" t="str">
        <f>AW10</f>
        <v>青　江</v>
      </c>
    </row>
    <row r="12" spans="1:50" s="48" customFormat="1" ht="41.25" customHeight="1">
      <c r="A12" s="52">
        <v>18</v>
      </c>
      <c r="B12" s="132" t="s">
        <v>229</v>
      </c>
      <c r="C12" s="133" t="str">
        <f>C5</f>
        <v>金池長浜</v>
      </c>
      <c r="D12" s="134">
        <v>4</v>
      </c>
      <c r="E12" s="134" t="s">
        <v>0</v>
      </c>
      <c r="F12" s="134">
        <v>1</v>
      </c>
      <c r="G12" s="135" t="str">
        <f>C6</f>
        <v>森　岡</v>
      </c>
      <c r="H12" s="136" t="str">
        <f>G11</f>
        <v>湯布院</v>
      </c>
      <c r="I12" s="133" t="str">
        <f>I5</f>
        <v>南大分SC</v>
      </c>
      <c r="J12" s="134">
        <v>0</v>
      </c>
      <c r="K12" s="134" t="s">
        <v>0</v>
      </c>
      <c r="L12" s="134">
        <v>6</v>
      </c>
      <c r="M12" s="135" t="str">
        <f>I6</f>
        <v>戸　次</v>
      </c>
      <c r="N12" s="136" t="str">
        <f>M11</f>
        <v>咸宜日隈</v>
      </c>
      <c r="O12" s="133" t="str">
        <f>O5</f>
        <v>寒　田</v>
      </c>
      <c r="P12" s="134">
        <v>0</v>
      </c>
      <c r="Q12" s="134" t="s">
        <v>0</v>
      </c>
      <c r="R12" s="134">
        <v>1</v>
      </c>
      <c r="S12" s="135" t="str">
        <f>O6</f>
        <v>明　治</v>
      </c>
      <c r="T12" s="136" t="str">
        <f>S11</f>
        <v>FC安岐</v>
      </c>
      <c r="U12" s="137" t="str">
        <f>U5</f>
        <v>東稙田</v>
      </c>
      <c r="V12" s="134">
        <v>3</v>
      </c>
      <c r="W12" s="134" t="s">
        <v>0</v>
      </c>
      <c r="X12" s="134">
        <v>0</v>
      </c>
      <c r="Y12" s="138" t="str">
        <f>U6</f>
        <v>北郡坂ノ市</v>
      </c>
      <c r="Z12" s="139" t="str">
        <f>Y11</f>
        <v>千　怒</v>
      </c>
      <c r="AA12" s="137" t="str">
        <f>AA5</f>
        <v>八　幡</v>
      </c>
      <c r="AB12" s="134">
        <v>1</v>
      </c>
      <c r="AC12" s="134" t="s">
        <v>0</v>
      </c>
      <c r="AD12" s="134">
        <v>3</v>
      </c>
      <c r="AE12" s="138" t="str">
        <f>AA6</f>
        <v>荏　隈</v>
      </c>
      <c r="AF12" s="139" t="str">
        <f>AE11</f>
        <v>三　花</v>
      </c>
      <c r="AG12" s="133" t="str">
        <f>AG5</f>
        <v>城　南</v>
      </c>
      <c r="AH12" s="134">
        <v>0</v>
      </c>
      <c r="AI12" s="134" t="s">
        <v>0</v>
      </c>
      <c r="AJ12" s="134">
        <v>19</v>
      </c>
      <c r="AK12" s="135" t="str">
        <f>AG10</f>
        <v>南大分SS</v>
      </c>
      <c r="AL12" s="136" t="str">
        <f>AK11</f>
        <v>彦　陽</v>
      </c>
      <c r="AM12" s="133" t="str">
        <f>AQ7</f>
        <v>日　岡</v>
      </c>
      <c r="AN12" s="134">
        <v>1</v>
      </c>
      <c r="AO12" s="134" t="s">
        <v>0</v>
      </c>
      <c r="AP12" s="134">
        <v>3</v>
      </c>
      <c r="AQ12" s="135" t="str">
        <f>AQ8</f>
        <v>中島荷揚</v>
      </c>
      <c r="AR12" s="136" t="str">
        <f>AQ11</f>
        <v>日　出</v>
      </c>
      <c r="AS12" s="133" t="str">
        <f>AW7</f>
        <v>鴛　野</v>
      </c>
      <c r="AT12" s="134">
        <v>0</v>
      </c>
      <c r="AU12" s="134" t="s">
        <v>0</v>
      </c>
      <c r="AV12" s="134">
        <v>8</v>
      </c>
      <c r="AW12" s="135" t="str">
        <f>AW8</f>
        <v>明治北</v>
      </c>
      <c r="AX12" s="136" t="str">
        <f>AW11</f>
        <v>鶴　見</v>
      </c>
    </row>
    <row r="13" spans="1:50" s="48" customFormat="1" ht="41.25" customHeight="1">
      <c r="A13" s="59" t="s">
        <v>2</v>
      </c>
      <c r="B13" s="132" t="s">
        <v>230</v>
      </c>
      <c r="C13" s="133" t="str">
        <f>C8</f>
        <v>武　蔵</v>
      </c>
      <c r="D13" s="134">
        <v>7</v>
      </c>
      <c r="E13" s="134" t="s">
        <v>0</v>
      </c>
      <c r="F13" s="134">
        <v>0</v>
      </c>
      <c r="G13" s="135" t="str">
        <f>C7</f>
        <v>賀　来</v>
      </c>
      <c r="H13" s="136" t="str">
        <f>G12</f>
        <v>森　岡</v>
      </c>
      <c r="I13" s="133" t="str">
        <f>I8</f>
        <v>挾　間</v>
      </c>
      <c r="J13" s="134">
        <v>3</v>
      </c>
      <c r="K13" s="134" t="s">
        <v>0</v>
      </c>
      <c r="L13" s="134">
        <v>2</v>
      </c>
      <c r="M13" s="135" t="str">
        <f>I7</f>
        <v>桃　園</v>
      </c>
      <c r="N13" s="136" t="str">
        <f>M12</f>
        <v>戸　次</v>
      </c>
      <c r="O13" s="133" t="str">
        <f>O8</f>
        <v>ＦＣ中津</v>
      </c>
      <c r="P13" s="134">
        <v>4</v>
      </c>
      <c r="Q13" s="134" t="s">
        <v>0</v>
      </c>
      <c r="R13" s="134">
        <v>0</v>
      </c>
      <c r="S13" s="135" t="str">
        <f>O7</f>
        <v>判　田</v>
      </c>
      <c r="T13" s="136" t="str">
        <f>S12</f>
        <v>明　治</v>
      </c>
      <c r="U13" s="133" t="str">
        <f>U8</f>
        <v>鶴　居</v>
      </c>
      <c r="V13" s="134">
        <v>2</v>
      </c>
      <c r="W13" s="134" t="s">
        <v>0</v>
      </c>
      <c r="X13" s="134">
        <v>2</v>
      </c>
      <c r="Y13" s="140" t="str">
        <f>Y9</f>
        <v>稙　田</v>
      </c>
      <c r="Z13" s="141" t="str">
        <f>U6</f>
        <v>北郡坂ノ市</v>
      </c>
      <c r="AA13" s="133" t="str">
        <f>AA8</f>
        <v>竹田直入</v>
      </c>
      <c r="AB13" s="134">
        <v>3</v>
      </c>
      <c r="AC13" s="134" t="s">
        <v>0</v>
      </c>
      <c r="AD13" s="134">
        <v>0</v>
      </c>
      <c r="AE13" s="140" t="str">
        <f>AE9</f>
        <v>敷　戸</v>
      </c>
      <c r="AF13" s="141" t="str">
        <f>AA6</f>
        <v>荏　隈</v>
      </c>
      <c r="AG13" s="133" t="str">
        <f>AG11</f>
        <v>三　保</v>
      </c>
      <c r="AH13" s="134">
        <v>0</v>
      </c>
      <c r="AI13" s="134" t="s">
        <v>0</v>
      </c>
      <c r="AJ13" s="134">
        <v>5</v>
      </c>
      <c r="AK13" s="135" t="str">
        <f>AK10</f>
        <v>三　芳</v>
      </c>
      <c r="AL13" s="136" t="str">
        <f>AK12</f>
        <v>南大分SS</v>
      </c>
      <c r="AM13" s="133" t="str">
        <f>AQ5</f>
        <v>大平山</v>
      </c>
      <c r="AN13" s="134">
        <v>0</v>
      </c>
      <c r="AO13" s="134" t="s">
        <v>0</v>
      </c>
      <c r="AP13" s="134">
        <v>2</v>
      </c>
      <c r="AQ13" s="135" t="str">
        <f>AM7</f>
        <v>三　佐</v>
      </c>
      <c r="AR13" s="136" t="str">
        <f>AQ12</f>
        <v>中島荷揚</v>
      </c>
      <c r="AS13" s="133" t="str">
        <f>AW5</f>
        <v>中津豊南</v>
      </c>
      <c r="AT13" s="134">
        <v>1</v>
      </c>
      <c r="AU13" s="134" t="s">
        <v>0</v>
      </c>
      <c r="AV13" s="134">
        <v>2</v>
      </c>
      <c r="AW13" s="135" t="str">
        <f>AS7</f>
        <v>青　江</v>
      </c>
      <c r="AX13" s="136" t="str">
        <f>AW12</f>
        <v>明治北</v>
      </c>
    </row>
    <row r="14" spans="1:50" s="48" customFormat="1" ht="41.25" customHeight="1" thickBot="1">
      <c r="A14" s="60"/>
      <c r="B14" s="142" t="s">
        <v>231</v>
      </c>
      <c r="C14" s="147" t="str">
        <f>C5</f>
        <v>金池長浜</v>
      </c>
      <c r="D14" s="150">
        <v>3</v>
      </c>
      <c r="E14" s="150" t="s">
        <v>0</v>
      </c>
      <c r="F14" s="150">
        <v>0</v>
      </c>
      <c r="G14" s="151" t="str">
        <f>G6</f>
        <v>湯布院</v>
      </c>
      <c r="H14" s="152" t="str">
        <f>C13</f>
        <v>武　蔵</v>
      </c>
      <c r="I14" s="147" t="str">
        <f>I5</f>
        <v>南大分SC</v>
      </c>
      <c r="J14" s="150">
        <v>1</v>
      </c>
      <c r="K14" s="150" t="s">
        <v>0</v>
      </c>
      <c r="L14" s="150">
        <v>9</v>
      </c>
      <c r="M14" s="151" t="str">
        <f>M6</f>
        <v>咸宜日隈</v>
      </c>
      <c r="N14" s="152" t="str">
        <f>I13</f>
        <v>挾　間</v>
      </c>
      <c r="O14" s="147" t="str">
        <f>O5</f>
        <v>寒　田</v>
      </c>
      <c r="P14" s="150">
        <v>1</v>
      </c>
      <c r="Q14" s="150" t="s">
        <v>0</v>
      </c>
      <c r="R14" s="150">
        <v>0</v>
      </c>
      <c r="S14" s="151" t="str">
        <f>S6</f>
        <v>FC安岐</v>
      </c>
      <c r="T14" s="152" t="str">
        <f>O13</f>
        <v>ＦＣ中津</v>
      </c>
      <c r="U14" s="153" t="str">
        <f>U5</f>
        <v>東稙田</v>
      </c>
      <c r="V14" s="150">
        <v>3</v>
      </c>
      <c r="W14" s="150" t="s">
        <v>0</v>
      </c>
      <c r="X14" s="150">
        <v>2</v>
      </c>
      <c r="Y14" s="154" t="str">
        <f>Y6</f>
        <v>千　怒</v>
      </c>
      <c r="Z14" s="155" t="str">
        <f>U8</f>
        <v>鶴　居</v>
      </c>
      <c r="AA14" s="153" t="str">
        <f>AA5</f>
        <v>八　幡</v>
      </c>
      <c r="AB14" s="150">
        <v>2</v>
      </c>
      <c r="AC14" s="150" t="s">
        <v>0</v>
      </c>
      <c r="AD14" s="150">
        <v>0</v>
      </c>
      <c r="AE14" s="154" t="str">
        <f>AE6</f>
        <v>三　花</v>
      </c>
      <c r="AF14" s="155" t="str">
        <f>AA8</f>
        <v>竹田直入</v>
      </c>
      <c r="AG14" s="147" t="str">
        <f>AG12</f>
        <v>城　南</v>
      </c>
      <c r="AH14" s="150">
        <v>0</v>
      </c>
      <c r="AI14" s="150" t="s">
        <v>0</v>
      </c>
      <c r="AJ14" s="150">
        <v>4</v>
      </c>
      <c r="AK14" s="151" t="str">
        <f>AK11</f>
        <v>彦　陽</v>
      </c>
      <c r="AL14" s="152" t="str">
        <f>AG13</f>
        <v>三　保</v>
      </c>
      <c r="AM14" s="147" t="str">
        <f>AM5</f>
        <v>日　岡</v>
      </c>
      <c r="AN14" s="150">
        <v>0</v>
      </c>
      <c r="AO14" s="150" t="s">
        <v>0</v>
      </c>
      <c r="AP14" s="150">
        <v>1</v>
      </c>
      <c r="AQ14" s="151" t="str">
        <f>AQ6</f>
        <v>日　出</v>
      </c>
      <c r="AR14" s="152" t="str">
        <f>AM13</f>
        <v>大平山</v>
      </c>
      <c r="AS14" s="147" t="str">
        <f>AS5</f>
        <v>鴛　野</v>
      </c>
      <c r="AT14" s="150">
        <v>0</v>
      </c>
      <c r="AU14" s="150" t="s">
        <v>0</v>
      </c>
      <c r="AV14" s="150">
        <v>6</v>
      </c>
      <c r="AW14" s="151" t="str">
        <f>AW6</f>
        <v>鶴　見</v>
      </c>
      <c r="AX14" s="152" t="str">
        <f>AS13</f>
        <v>中津豊南</v>
      </c>
    </row>
    <row r="15" spans="1:50" s="48" customFormat="1" ht="42" customHeight="1" thickBot="1">
      <c r="A15" s="411" t="s">
        <v>421</v>
      </c>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row>
    <row r="16" spans="1:50" s="48" customFormat="1" ht="41.25" customHeight="1">
      <c r="A16" s="402" t="s">
        <v>2</v>
      </c>
      <c r="B16" s="49" t="s">
        <v>3</v>
      </c>
      <c r="C16" s="404" t="s">
        <v>184</v>
      </c>
      <c r="D16" s="405"/>
      <c r="E16" s="405"/>
      <c r="F16" s="405"/>
      <c r="G16" s="405"/>
      <c r="H16" s="405"/>
      <c r="I16" s="404" t="s">
        <v>14</v>
      </c>
      <c r="J16" s="405"/>
      <c r="K16" s="405"/>
      <c r="L16" s="405"/>
      <c r="M16" s="405"/>
      <c r="N16" s="406"/>
      <c r="O16" s="404" t="s">
        <v>15</v>
      </c>
      <c r="P16" s="405"/>
      <c r="Q16" s="405"/>
      <c r="R16" s="405"/>
      <c r="S16" s="405"/>
      <c r="T16" s="406"/>
      <c r="U16" s="404" t="s">
        <v>16</v>
      </c>
      <c r="V16" s="405"/>
      <c r="W16" s="405"/>
      <c r="X16" s="405"/>
      <c r="Y16" s="405"/>
      <c r="Z16" s="406"/>
      <c r="AA16" s="404" t="s">
        <v>17</v>
      </c>
      <c r="AB16" s="405"/>
      <c r="AC16" s="405"/>
      <c r="AD16" s="405"/>
      <c r="AE16" s="405"/>
      <c r="AF16" s="406"/>
      <c r="AG16" s="404" t="s">
        <v>18</v>
      </c>
      <c r="AH16" s="405"/>
      <c r="AI16" s="405"/>
      <c r="AJ16" s="405"/>
      <c r="AK16" s="405"/>
      <c r="AL16" s="406"/>
      <c r="AM16" s="404" t="s">
        <v>19</v>
      </c>
      <c r="AN16" s="405"/>
      <c r="AO16" s="405"/>
      <c r="AP16" s="405"/>
      <c r="AQ16" s="405"/>
      <c r="AR16" s="406"/>
      <c r="AS16" s="404" t="s">
        <v>28</v>
      </c>
      <c r="AT16" s="405"/>
      <c r="AU16" s="405"/>
      <c r="AV16" s="405"/>
      <c r="AW16" s="405"/>
      <c r="AX16" s="406"/>
    </row>
    <row r="17" spans="1:50" s="48" customFormat="1" ht="41.25" customHeight="1">
      <c r="A17" s="403"/>
      <c r="B17" s="50" t="s">
        <v>11</v>
      </c>
      <c r="C17" s="407" t="str">
        <f>'予選組合せ'!J23</f>
        <v>大在東Ｂ</v>
      </c>
      <c r="D17" s="408"/>
      <c r="E17" s="408"/>
      <c r="F17" s="408"/>
      <c r="G17" s="409"/>
      <c r="H17" s="51" t="s">
        <v>12</v>
      </c>
      <c r="I17" s="407" t="str">
        <f>'予選組合せ'!K23</f>
        <v>田尻小</v>
      </c>
      <c r="J17" s="408"/>
      <c r="K17" s="408"/>
      <c r="L17" s="408"/>
      <c r="M17" s="410"/>
      <c r="N17" s="77" t="s">
        <v>12</v>
      </c>
      <c r="O17" s="407" t="str">
        <f>'予選組合せ'!L23</f>
        <v>宗方小</v>
      </c>
      <c r="P17" s="408"/>
      <c r="Q17" s="408"/>
      <c r="R17" s="408"/>
      <c r="S17" s="409"/>
      <c r="T17" s="51" t="s">
        <v>12</v>
      </c>
      <c r="U17" s="407" t="str">
        <f>'予選組合せ'!M23</f>
        <v>豊府小</v>
      </c>
      <c r="V17" s="408"/>
      <c r="W17" s="408"/>
      <c r="X17" s="408"/>
      <c r="Y17" s="409"/>
      <c r="Z17" s="51" t="s">
        <v>12</v>
      </c>
      <c r="AA17" s="407" t="str">
        <f>'予選組合せ'!N23</f>
        <v>西の台小</v>
      </c>
      <c r="AB17" s="408"/>
      <c r="AC17" s="408"/>
      <c r="AD17" s="408"/>
      <c r="AE17" s="409"/>
      <c r="AF17" s="51" t="s">
        <v>12</v>
      </c>
      <c r="AG17" s="407" t="str">
        <f>'予選組合せ'!O23</f>
        <v>下郡小</v>
      </c>
      <c r="AH17" s="408"/>
      <c r="AI17" s="408"/>
      <c r="AJ17" s="408"/>
      <c r="AK17" s="410"/>
      <c r="AL17" s="77" t="s">
        <v>12</v>
      </c>
      <c r="AM17" s="407" t="str">
        <f>'予選組合せ'!P23</f>
        <v>明野北小</v>
      </c>
      <c r="AN17" s="408"/>
      <c r="AO17" s="408"/>
      <c r="AP17" s="408"/>
      <c r="AQ17" s="410"/>
      <c r="AR17" s="77" t="s">
        <v>12</v>
      </c>
      <c r="AS17" s="407" t="str">
        <f>'予選組合せ'!Q23</f>
        <v>明野東小</v>
      </c>
      <c r="AT17" s="408"/>
      <c r="AU17" s="408"/>
      <c r="AV17" s="408"/>
      <c r="AW17" s="409"/>
      <c r="AX17" s="51" t="s">
        <v>12</v>
      </c>
    </row>
    <row r="18" spans="1:50" s="48" customFormat="1" ht="41.25" customHeight="1">
      <c r="A18" s="52">
        <v>8</v>
      </c>
      <c r="B18" s="53" t="s">
        <v>25</v>
      </c>
      <c r="C18" s="57" t="str">
        <f>'予選組合せ'!J25</f>
        <v>明野西</v>
      </c>
      <c r="D18" s="54">
        <v>3</v>
      </c>
      <c r="E18" s="54" t="s">
        <v>53</v>
      </c>
      <c r="F18" s="54">
        <v>0</v>
      </c>
      <c r="G18" s="58" t="str">
        <f>'予選組合せ'!J27</f>
        <v>ＦＣ大野</v>
      </c>
      <c r="H18" s="55" t="str">
        <f>C20</f>
        <v>春　日</v>
      </c>
      <c r="I18" s="57" t="str">
        <f>'予選組合せ'!K25</f>
        <v>田　尻</v>
      </c>
      <c r="J18" s="54">
        <v>1</v>
      </c>
      <c r="K18" s="54" t="s">
        <v>53</v>
      </c>
      <c r="L18" s="54">
        <v>1</v>
      </c>
      <c r="M18" s="58" t="str">
        <f>'予選組合せ'!K27</f>
        <v>下毛南</v>
      </c>
      <c r="N18" s="55" t="str">
        <f>I20</f>
        <v>津久見小</v>
      </c>
      <c r="O18" s="57" t="str">
        <f>'予選組合せ'!L25</f>
        <v>宗　方</v>
      </c>
      <c r="P18" s="54">
        <v>0</v>
      </c>
      <c r="Q18" s="54" t="s">
        <v>53</v>
      </c>
      <c r="R18" s="54">
        <v>1</v>
      </c>
      <c r="S18" s="58" t="str">
        <f>'予選組合せ'!L27</f>
        <v>中津沖代</v>
      </c>
      <c r="T18" s="55" t="str">
        <f>O20</f>
        <v>鶴　 崎</v>
      </c>
      <c r="U18" s="57" t="str">
        <f>'予選組合せ'!M25</f>
        <v>豊　府</v>
      </c>
      <c r="V18" s="54">
        <v>2</v>
      </c>
      <c r="W18" s="54" t="s">
        <v>53</v>
      </c>
      <c r="X18" s="54">
        <v>6</v>
      </c>
      <c r="Y18" s="58" t="str">
        <f>'予選組合せ'!M27</f>
        <v>若 宮</v>
      </c>
      <c r="Z18" s="55" t="str">
        <f>U20</f>
        <v>庄　内</v>
      </c>
      <c r="AA18" s="57" t="str">
        <f>'予選組合せ'!N25</f>
        <v>西の台</v>
      </c>
      <c r="AB18" s="54">
        <v>8</v>
      </c>
      <c r="AC18" s="54" t="s">
        <v>53</v>
      </c>
      <c r="AD18" s="54">
        <v>0</v>
      </c>
      <c r="AE18" s="58" t="str">
        <f>'予選組合せ'!N27</f>
        <v>天　瀬</v>
      </c>
      <c r="AF18" s="55" t="str">
        <f>AA20</f>
        <v>きつき</v>
      </c>
      <c r="AG18" s="56" t="str">
        <f>'予選組合せ'!O25</f>
        <v>滝尾下郡</v>
      </c>
      <c r="AH18" s="54">
        <v>3</v>
      </c>
      <c r="AI18" s="54" t="s">
        <v>53</v>
      </c>
      <c r="AJ18" s="54">
        <v>1</v>
      </c>
      <c r="AK18" s="67" t="str">
        <f>'予選組合せ'!O27</f>
        <v>三光本耶馬溪</v>
      </c>
      <c r="AL18" s="73" t="str">
        <f>AG20</f>
        <v>鶴　岡</v>
      </c>
      <c r="AM18" s="56" t="str">
        <f>'予選組合せ'!P25</f>
        <v>明野北</v>
      </c>
      <c r="AN18" s="54">
        <v>2</v>
      </c>
      <c r="AO18" s="54" t="s">
        <v>53</v>
      </c>
      <c r="AP18" s="54">
        <v>1</v>
      </c>
      <c r="AQ18" s="67" t="str">
        <f>'予選組合せ'!P27</f>
        <v>玖　珠</v>
      </c>
      <c r="AR18" s="73" t="str">
        <f>AM20</f>
        <v>弥　生</v>
      </c>
      <c r="AS18" s="57" t="str">
        <f>'予選組合せ'!Q25</f>
        <v>明野東</v>
      </c>
      <c r="AT18" s="54">
        <v>0</v>
      </c>
      <c r="AU18" s="54" t="s">
        <v>53</v>
      </c>
      <c r="AV18" s="54">
        <v>1</v>
      </c>
      <c r="AW18" s="58" t="str">
        <f>'予選組合せ'!Q27</f>
        <v>はやぶさ</v>
      </c>
      <c r="AX18" s="55" t="str">
        <f>AS20</f>
        <v>由布川</v>
      </c>
    </row>
    <row r="19" spans="1:50" s="48" customFormat="1" ht="41.25" customHeight="1">
      <c r="A19" s="52" t="s">
        <v>13</v>
      </c>
      <c r="B19" s="53" t="s">
        <v>225</v>
      </c>
      <c r="C19" s="57" t="str">
        <f>'予選組合せ'!J29</f>
        <v>住　吉</v>
      </c>
      <c r="D19" s="54">
        <v>5</v>
      </c>
      <c r="E19" s="54" t="s">
        <v>53</v>
      </c>
      <c r="F19" s="54">
        <v>2</v>
      </c>
      <c r="G19" s="58" t="str">
        <f>'予選組合せ'!J31</f>
        <v>緑ヶ丘</v>
      </c>
      <c r="H19" s="55" t="str">
        <f>G18</f>
        <v>ＦＣ大野</v>
      </c>
      <c r="I19" s="57" t="str">
        <f>'予選組合せ'!K29</f>
        <v>横　瀬</v>
      </c>
      <c r="J19" s="54">
        <v>3</v>
      </c>
      <c r="K19" s="54" t="s">
        <v>53</v>
      </c>
      <c r="L19" s="54">
        <v>3</v>
      </c>
      <c r="M19" s="58" t="str">
        <f>'予選組合せ'!K31</f>
        <v>上堅田</v>
      </c>
      <c r="N19" s="55" t="str">
        <f>M18</f>
        <v>下毛南</v>
      </c>
      <c r="O19" s="57" t="str">
        <f>'予選組合せ'!L29</f>
        <v>東　陽</v>
      </c>
      <c r="P19" s="54">
        <v>1</v>
      </c>
      <c r="Q19" s="54" t="s">
        <v>53</v>
      </c>
      <c r="R19" s="54">
        <v>0</v>
      </c>
      <c r="S19" s="58" t="str">
        <f>'予選組合せ'!L31</f>
        <v>くにみ</v>
      </c>
      <c r="T19" s="55" t="str">
        <f>S18</f>
        <v>中津沖代</v>
      </c>
      <c r="U19" s="57" t="str">
        <f>'予選組合せ'!M29</f>
        <v>別　保</v>
      </c>
      <c r="V19" s="54">
        <v>2</v>
      </c>
      <c r="W19" s="54" t="s">
        <v>53</v>
      </c>
      <c r="X19" s="54">
        <v>3</v>
      </c>
      <c r="Y19" s="58" t="str">
        <f>'予選組合せ'!M31</f>
        <v>佐伯リベロ</v>
      </c>
      <c r="Z19" s="55" t="str">
        <f>Y18</f>
        <v>若 宮</v>
      </c>
      <c r="AA19" s="57" t="str">
        <f>'予選組合せ'!N29</f>
        <v>吉　野</v>
      </c>
      <c r="AB19" s="54">
        <v>3</v>
      </c>
      <c r="AC19" s="54" t="s">
        <v>53</v>
      </c>
      <c r="AD19" s="54">
        <v>1</v>
      </c>
      <c r="AE19" s="58" t="str">
        <f>'予選組合せ'!N31</f>
        <v>渡町台</v>
      </c>
      <c r="AF19" s="55" t="str">
        <f>AE18</f>
        <v>天　瀬</v>
      </c>
      <c r="AG19" s="57" t="str">
        <f>'予選組合せ'!O29</f>
        <v>大　在</v>
      </c>
      <c r="AH19" s="54">
        <v>5</v>
      </c>
      <c r="AI19" s="54" t="s">
        <v>53</v>
      </c>
      <c r="AJ19" s="54">
        <v>0</v>
      </c>
      <c r="AK19" s="66" t="str">
        <f>'予選組合せ'!O31</f>
        <v>くにさき</v>
      </c>
      <c r="AL19" s="78" t="str">
        <f>AK18</f>
        <v>三光本耶馬溪</v>
      </c>
      <c r="AM19" s="57" t="str">
        <f>'予選組合せ'!P29</f>
        <v>東大分</v>
      </c>
      <c r="AN19" s="54">
        <v>1</v>
      </c>
      <c r="AO19" s="54" t="s">
        <v>53</v>
      </c>
      <c r="AP19" s="54">
        <v>1</v>
      </c>
      <c r="AQ19" s="66" t="str">
        <f>'予選組合せ'!P31</f>
        <v>豊後高田</v>
      </c>
      <c r="AR19" s="78" t="str">
        <f>AM21</f>
        <v>玖　珠</v>
      </c>
      <c r="AS19" s="57" t="str">
        <f>'予選組合せ'!Q29</f>
        <v>大　道</v>
      </c>
      <c r="AT19" s="54">
        <v>7</v>
      </c>
      <c r="AU19" s="54" t="s">
        <v>53</v>
      </c>
      <c r="AV19" s="54">
        <v>0</v>
      </c>
      <c r="AW19" s="58" t="str">
        <f>'予選組合せ'!Q31</f>
        <v>木　立</v>
      </c>
      <c r="AX19" s="55" t="str">
        <f>AW18</f>
        <v>はやぶさ</v>
      </c>
    </row>
    <row r="20" spans="1:50" s="48" customFormat="1" ht="41.25" customHeight="1">
      <c r="A20" s="52">
        <v>17</v>
      </c>
      <c r="B20" s="132" t="s">
        <v>229</v>
      </c>
      <c r="C20" s="133" t="str">
        <f>'予選組合せ'!J33</f>
        <v>春　日</v>
      </c>
      <c r="D20" s="134">
        <v>1</v>
      </c>
      <c r="E20" s="134" t="s">
        <v>53</v>
      </c>
      <c r="F20" s="134">
        <v>7</v>
      </c>
      <c r="G20" s="135" t="str">
        <f>C18</f>
        <v>明野西</v>
      </c>
      <c r="H20" s="136" t="str">
        <f>G19</f>
        <v>緑ヶ丘</v>
      </c>
      <c r="I20" s="133" t="str">
        <f>'予選組合せ'!K33</f>
        <v>津久見小</v>
      </c>
      <c r="J20" s="134">
        <v>0</v>
      </c>
      <c r="K20" s="134" t="s">
        <v>53</v>
      </c>
      <c r="L20" s="134">
        <v>0</v>
      </c>
      <c r="M20" s="135" t="str">
        <f>I18</f>
        <v>田　尻</v>
      </c>
      <c r="N20" s="136" t="str">
        <f>M19</f>
        <v>上堅田</v>
      </c>
      <c r="O20" s="133" t="str">
        <f>'予選組合せ'!L33</f>
        <v>鶴　 崎</v>
      </c>
      <c r="P20" s="134">
        <v>0</v>
      </c>
      <c r="Q20" s="134" t="s">
        <v>53</v>
      </c>
      <c r="R20" s="134">
        <v>4</v>
      </c>
      <c r="S20" s="135" t="str">
        <f>O18</f>
        <v>宗　方</v>
      </c>
      <c r="T20" s="136" t="str">
        <f>S19</f>
        <v>くにみ</v>
      </c>
      <c r="U20" s="133" t="str">
        <f>'予選組合せ'!M33</f>
        <v>庄　内</v>
      </c>
      <c r="V20" s="134">
        <v>0</v>
      </c>
      <c r="W20" s="134" t="s">
        <v>53</v>
      </c>
      <c r="X20" s="134">
        <v>0</v>
      </c>
      <c r="Y20" s="135" t="str">
        <f>U18</f>
        <v>豊　府</v>
      </c>
      <c r="Z20" s="136" t="str">
        <f>Y19</f>
        <v>佐伯リベロ</v>
      </c>
      <c r="AA20" s="133" t="str">
        <f>'予選組合せ'!N33</f>
        <v>きつき</v>
      </c>
      <c r="AB20" s="134">
        <v>0</v>
      </c>
      <c r="AC20" s="134" t="s">
        <v>53</v>
      </c>
      <c r="AD20" s="134">
        <v>1</v>
      </c>
      <c r="AE20" s="135" t="str">
        <f>AA18</f>
        <v>西の台</v>
      </c>
      <c r="AF20" s="136" t="str">
        <f>AE19</f>
        <v>渡町台</v>
      </c>
      <c r="AG20" s="137" t="str">
        <f>'予選組合せ'!O33</f>
        <v>鶴　岡</v>
      </c>
      <c r="AH20" s="134">
        <v>1</v>
      </c>
      <c r="AI20" s="134" t="s">
        <v>53</v>
      </c>
      <c r="AJ20" s="134">
        <v>1</v>
      </c>
      <c r="AK20" s="138" t="str">
        <f>AG18</f>
        <v>滝尾下郡</v>
      </c>
      <c r="AL20" s="139" t="str">
        <f>AK19</f>
        <v>くにさき</v>
      </c>
      <c r="AM20" s="137" t="str">
        <f>'予選組合せ'!P33</f>
        <v>弥　生</v>
      </c>
      <c r="AN20" s="134">
        <v>3</v>
      </c>
      <c r="AO20" s="134" t="s">
        <v>53</v>
      </c>
      <c r="AP20" s="134">
        <v>1</v>
      </c>
      <c r="AQ20" s="138" t="str">
        <f>AM18</f>
        <v>明野北</v>
      </c>
      <c r="AR20" s="139" t="str">
        <f>AQ19</f>
        <v>豊後高田</v>
      </c>
      <c r="AS20" s="133" t="str">
        <f>'予選組合せ'!Q33</f>
        <v>由布川</v>
      </c>
      <c r="AT20" s="134">
        <v>0</v>
      </c>
      <c r="AU20" s="134" t="s">
        <v>53</v>
      </c>
      <c r="AV20" s="134">
        <v>2</v>
      </c>
      <c r="AW20" s="135" t="str">
        <f>AS18</f>
        <v>明野東</v>
      </c>
      <c r="AX20" s="136" t="str">
        <f>AW19</f>
        <v>木　立</v>
      </c>
    </row>
    <row r="21" spans="1:50" s="48" customFormat="1" ht="41.25" customHeight="1">
      <c r="A21" s="59" t="s">
        <v>2</v>
      </c>
      <c r="B21" s="132" t="s">
        <v>230</v>
      </c>
      <c r="C21" s="133" t="str">
        <f>G18</f>
        <v>ＦＣ大野</v>
      </c>
      <c r="D21" s="134">
        <v>5</v>
      </c>
      <c r="E21" s="134" t="s">
        <v>53</v>
      </c>
      <c r="F21" s="134">
        <v>1</v>
      </c>
      <c r="G21" s="135" t="str">
        <f>C19</f>
        <v>住　吉</v>
      </c>
      <c r="H21" s="136" t="str">
        <f>C18</f>
        <v>明野西</v>
      </c>
      <c r="I21" s="133" t="str">
        <f>M18</f>
        <v>下毛南</v>
      </c>
      <c r="J21" s="134">
        <v>0</v>
      </c>
      <c r="K21" s="134" t="s">
        <v>53</v>
      </c>
      <c r="L21" s="134">
        <v>0</v>
      </c>
      <c r="M21" s="135" t="str">
        <f>I19</f>
        <v>横　瀬</v>
      </c>
      <c r="N21" s="136" t="str">
        <f>I18</f>
        <v>田　尻</v>
      </c>
      <c r="O21" s="133" t="str">
        <f>S18</f>
        <v>中津沖代</v>
      </c>
      <c r="P21" s="134">
        <v>5</v>
      </c>
      <c r="Q21" s="134" t="s">
        <v>53</v>
      </c>
      <c r="R21" s="134">
        <v>0</v>
      </c>
      <c r="S21" s="135" t="str">
        <f>O19</f>
        <v>東　陽</v>
      </c>
      <c r="T21" s="136" t="str">
        <f>O18</f>
        <v>宗　方</v>
      </c>
      <c r="U21" s="133" t="str">
        <f>Y18</f>
        <v>若 宮</v>
      </c>
      <c r="V21" s="134">
        <v>2</v>
      </c>
      <c r="W21" s="134" t="s">
        <v>53</v>
      </c>
      <c r="X21" s="134">
        <v>5</v>
      </c>
      <c r="Y21" s="135" t="str">
        <f>U19</f>
        <v>別　保</v>
      </c>
      <c r="Z21" s="136" t="str">
        <f>U18</f>
        <v>豊　府</v>
      </c>
      <c r="AA21" s="133" t="str">
        <f>AE18</f>
        <v>天　瀬</v>
      </c>
      <c r="AB21" s="134">
        <v>1</v>
      </c>
      <c r="AC21" s="134" t="s">
        <v>53</v>
      </c>
      <c r="AD21" s="134">
        <v>6</v>
      </c>
      <c r="AE21" s="135" t="str">
        <f>AA19</f>
        <v>吉　野</v>
      </c>
      <c r="AF21" s="136" t="str">
        <f>AA18</f>
        <v>西の台</v>
      </c>
      <c r="AG21" s="133" t="str">
        <f>AK18</f>
        <v>三光本耶馬溪</v>
      </c>
      <c r="AH21" s="134">
        <v>3</v>
      </c>
      <c r="AI21" s="134" t="s">
        <v>53</v>
      </c>
      <c r="AJ21" s="134">
        <v>1</v>
      </c>
      <c r="AK21" s="140" t="str">
        <f>AG19</f>
        <v>大　在</v>
      </c>
      <c r="AL21" s="141" t="str">
        <f>AG18</f>
        <v>滝尾下郡</v>
      </c>
      <c r="AM21" s="133" t="str">
        <f>AQ18</f>
        <v>玖　珠</v>
      </c>
      <c r="AN21" s="134">
        <v>3</v>
      </c>
      <c r="AO21" s="134" t="s">
        <v>53</v>
      </c>
      <c r="AP21" s="134">
        <v>1</v>
      </c>
      <c r="AQ21" s="140" t="str">
        <f>AM19</f>
        <v>東大分</v>
      </c>
      <c r="AR21" s="141" t="str">
        <f>AM18</f>
        <v>明野北</v>
      </c>
      <c r="AS21" s="133" t="str">
        <f>AW18</f>
        <v>はやぶさ</v>
      </c>
      <c r="AT21" s="134">
        <v>4</v>
      </c>
      <c r="AU21" s="134" t="s">
        <v>53</v>
      </c>
      <c r="AV21" s="134">
        <v>0</v>
      </c>
      <c r="AW21" s="135" t="str">
        <f>AS19</f>
        <v>大　道</v>
      </c>
      <c r="AX21" s="136" t="str">
        <f>AS18</f>
        <v>明野東</v>
      </c>
    </row>
    <row r="22" spans="1:50" s="48" customFormat="1" ht="41.25" customHeight="1" thickBot="1">
      <c r="A22" s="60"/>
      <c r="B22" s="142" t="s">
        <v>231</v>
      </c>
      <c r="C22" s="143" t="str">
        <f>G19</f>
        <v>緑ヶ丘</v>
      </c>
      <c r="D22" s="144">
        <v>4</v>
      </c>
      <c r="E22" s="144" t="s">
        <v>53</v>
      </c>
      <c r="F22" s="144">
        <v>0</v>
      </c>
      <c r="G22" s="145" t="str">
        <f>C20</f>
        <v>春　日</v>
      </c>
      <c r="H22" s="146" t="str">
        <f>C19</f>
        <v>住　吉</v>
      </c>
      <c r="I22" s="143" t="str">
        <f>M19</f>
        <v>上堅田</v>
      </c>
      <c r="J22" s="144">
        <v>0</v>
      </c>
      <c r="K22" s="144" t="s">
        <v>53</v>
      </c>
      <c r="L22" s="144">
        <v>5</v>
      </c>
      <c r="M22" s="145" t="str">
        <f>I20</f>
        <v>津久見小</v>
      </c>
      <c r="N22" s="146" t="str">
        <f>I19</f>
        <v>横　瀬</v>
      </c>
      <c r="O22" s="143" t="str">
        <f>S19</f>
        <v>くにみ</v>
      </c>
      <c r="P22" s="144">
        <v>0</v>
      </c>
      <c r="Q22" s="144" t="s">
        <v>53</v>
      </c>
      <c r="R22" s="144">
        <v>2</v>
      </c>
      <c r="S22" s="145" t="str">
        <f>O20</f>
        <v>鶴　 崎</v>
      </c>
      <c r="T22" s="146" t="str">
        <f>S21</f>
        <v>東　陽</v>
      </c>
      <c r="U22" s="143" t="str">
        <f>Y19</f>
        <v>佐伯リベロ</v>
      </c>
      <c r="V22" s="144">
        <v>3</v>
      </c>
      <c r="W22" s="144" t="s">
        <v>53</v>
      </c>
      <c r="X22" s="144">
        <v>0</v>
      </c>
      <c r="Y22" s="145" t="str">
        <f>U20</f>
        <v>庄　内</v>
      </c>
      <c r="Z22" s="146" t="str">
        <f>Y21</f>
        <v>別　保</v>
      </c>
      <c r="AA22" s="143" t="str">
        <f>AE19</f>
        <v>渡町台</v>
      </c>
      <c r="AB22" s="144">
        <v>0</v>
      </c>
      <c r="AC22" s="144" t="s">
        <v>53</v>
      </c>
      <c r="AD22" s="144">
        <v>3</v>
      </c>
      <c r="AE22" s="145" t="str">
        <f>AA20</f>
        <v>きつき</v>
      </c>
      <c r="AF22" s="146" t="str">
        <f>AE21</f>
        <v>吉　野</v>
      </c>
      <c r="AG22" s="147" t="str">
        <f>AK19</f>
        <v>くにさき</v>
      </c>
      <c r="AH22" s="144">
        <v>0</v>
      </c>
      <c r="AI22" s="144" t="s">
        <v>53</v>
      </c>
      <c r="AJ22" s="144">
        <v>14</v>
      </c>
      <c r="AK22" s="148" t="str">
        <f>AG20</f>
        <v>鶴　岡</v>
      </c>
      <c r="AL22" s="149" t="str">
        <f>AG19</f>
        <v>大　在</v>
      </c>
      <c r="AM22" s="147" t="str">
        <f>AQ19</f>
        <v>豊後高田</v>
      </c>
      <c r="AN22" s="144">
        <v>1</v>
      </c>
      <c r="AO22" s="144" t="s">
        <v>53</v>
      </c>
      <c r="AP22" s="144">
        <v>2</v>
      </c>
      <c r="AQ22" s="148" t="str">
        <f>AM20</f>
        <v>弥　生</v>
      </c>
      <c r="AR22" s="149" t="str">
        <f>AQ21</f>
        <v>東大分</v>
      </c>
      <c r="AS22" s="143" t="str">
        <f>AW19</f>
        <v>木　立</v>
      </c>
      <c r="AT22" s="144">
        <v>1</v>
      </c>
      <c r="AU22" s="144" t="s">
        <v>53</v>
      </c>
      <c r="AV22" s="144">
        <v>3</v>
      </c>
      <c r="AW22" s="145" t="str">
        <f>AS20</f>
        <v>由布川</v>
      </c>
      <c r="AX22" s="146" t="str">
        <f>AW21</f>
        <v>大　道</v>
      </c>
    </row>
    <row r="23" spans="1:50" s="48" customFormat="1" ht="41.25" customHeight="1">
      <c r="A23" s="61">
        <v>8</v>
      </c>
      <c r="B23" s="53" t="s">
        <v>25</v>
      </c>
      <c r="C23" s="64" t="str">
        <f>C19</f>
        <v>住　吉</v>
      </c>
      <c r="D23" s="62">
        <v>7</v>
      </c>
      <c r="E23" s="62" t="s">
        <v>0</v>
      </c>
      <c r="F23" s="62">
        <v>0</v>
      </c>
      <c r="G23" s="65" t="str">
        <f>C20</f>
        <v>春　日</v>
      </c>
      <c r="H23" s="63" t="str">
        <f>C18</f>
        <v>明野西</v>
      </c>
      <c r="I23" s="64" t="str">
        <f>I19</f>
        <v>横　瀬</v>
      </c>
      <c r="J23" s="62">
        <v>1</v>
      </c>
      <c r="K23" s="62" t="s">
        <v>0</v>
      </c>
      <c r="L23" s="62">
        <v>1</v>
      </c>
      <c r="M23" s="65" t="str">
        <f>I20</f>
        <v>津久見小</v>
      </c>
      <c r="N23" s="63" t="str">
        <f>I18</f>
        <v>田　尻</v>
      </c>
      <c r="O23" s="64" t="str">
        <f>O19</f>
        <v>東　陽</v>
      </c>
      <c r="P23" s="62">
        <v>0</v>
      </c>
      <c r="Q23" s="62" t="s">
        <v>0</v>
      </c>
      <c r="R23" s="62">
        <v>0</v>
      </c>
      <c r="S23" s="65" t="str">
        <f>O20</f>
        <v>鶴　 崎</v>
      </c>
      <c r="T23" s="63" t="str">
        <f>O25</f>
        <v>宗　方</v>
      </c>
      <c r="U23" s="64" t="str">
        <f>U19</f>
        <v>別　保</v>
      </c>
      <c r="V23" s="62">
        <v>1</v>
      </c>
      <c r="W23" s="62" t="s">
        <v>0</v>
      </c>
      <c r="X23" s="62">
        <v>1</v>
      </c>
      <c r="Y23" s="65" t="str">
        <f>Y22</f>
        <v>庄　内</v>
      </c>
      <c r="Z23" s="63" t="str">
        <f>U18</f>
        <v>豊　府</v>
      </c>
      <c r="AA23" s="64" t="str">
        <f>AA19</f>
        <v>吉　野</v>
      </c>
      <c r="AB23" s="62">
        <v>5</v>
      </c>
      <c r="AC23" s="62" t="s">
        <v>0</v>
      </c>
      <c r="AD23" s="62">
        <v>0</v>
      </c>
      <c r="AE23" s="65" t="str">
        <f>AA20</f>
        <v>きつき</v>
      </c>
      <c r="AF23" s="63" t="str">
        <f>AA18</f>
        <v>西の台</v>
      </c>
      <c r="AG23" s="80" t="str">
        <f>AG19</f>
        <v>大　在</v>
      </c>
      <c r="AH23" s="62">
        <v>2</v>
      </c>
      <c r="AI23" s="62" t="s">
        <v>0</v>
      </c>
      <c r="AJ23" s="62">
        <v>2</v>
      </c>
      <c r="AK23" s="81" t="str">
        <f>AG20</f>
        <v>鶴　岡</v>
      </c>
      <c r="AL23" s="82" t="str">
        <f>AG18</f>
        <v>滝尾下郡</v>
      </c>
      <c r="AM23" s="80" t="str">
        <f>AM19</f>
        <v>東大分</v>
      </c>
      <c r="AN23" s="62">
        <v>1</v>
      </c>
      <c r="AO23" s="62" t="s">
        <v>0</v>
      </c>
      <c r="AP23" s="62">
        <v>1</v>
      </c>
      <c r="AQ23" s="81" t="str">
        <f>AM20</f>
        <v>弥　生</v>
      </c>
      <c r="AR23" s="82" t="str">
        <f>AM18</f>
        <v>明野北</v>
      </c>
      <c r="AS23" s="64" t="str">
        <f>AS19</f>
        <v>大　道</v>
      </c>
      <c r="AT23" s="62">
        <v>4</v>
      </c>
      <c r="AU23" s="62" t="s">
        <v>0</v>
      </c>
      <c r="AV23" s="62">
        <v>0</v>
      </c>
      <c r="AW23" s="65" t="str">
        <f>AS20</f>
        <v>由布川</v>
      </c>
      <c r="AX23" s="63" t="str">
        <f>AX21</f>
        <v>明野東</v>
      </c>
    </row>
    <row r="24" spans="1:50" s="48" customFormat="1" ht="41.25" customHeight="1">
      <c r="A24" s="52" t="s">
        <v>13</v>
      </c>
      <c r="B24" s="53" t="s">
        <v>225</v>
      </c>
      <c r="C24" s="57" t="str">
        <f>C21</f>
        <v>ＦＣ大野</v>
      </c>
      <c r="D24" s="54">
        <v>9</v>
      </c>
      <c r="E24" s="54" t="s">
        <v>0</v>
      </c>
      <c r="F24" s="54">
        <v>2</v>
      </c>
      <c r="G24" s="58" t="str">
        <f>C22</f>
        <v>緑ヶ丘</v>
      </c>
      <c r="H24" s="55" t="str">
        <f>G23</f>
        <v>春　日</v>
      </c>
      <c r="I24" s="57" t="str">
        <f>I21</f>
        <v>下毛南</v>
      </c>
      <c r="J24" s="54">
        <v>5</v>
      </c>
      <c r="K24" s="54" t="s">
        <v>0</v>
      </c>
      <c r="L24" s="54">
        <v>0</v>
      </c>
      <c r="M24" s="58" t="str">
        <f>I22</f>
        <v>上堅田</v>
      </c>
      <c r="N24" s="55" t="str">
        <f>M23</f>
        <v>津久見小</v>
      </c>
      <c r="O24" s="57" t="str">
        <f>S18</f>
        <v>中津沖代</v>
      </c>
      <c r="P24" s="54">
        <v>2</v>
      </c>
      <c r="Q24" s="54" t="s">
        <v>0</v>
      </c>
      <c r="R24" s="54">
        <v>0</v>
      </c>
      <c r="S24" s="58" t="str">
        <f>S19</f>
        <v>くにみ</v>
      </c>
      <c r="T24" s="55" t="str">
        <f>S22</f>
        <v>鶴　 崎</v>
      </c>
      <c r="U24" s="57" t="str">
        <f>U21</f>
        <v>若 宮</v>
      </c>
      <c r="V24" s="54">
        <v>3</v>
      </c>
      <c r="W24" s="54" t="s">
        <v>0</v>
      </c>
      <c r="X24" s="54">
        <v>4</v>
      </c>
      <c r="Y24" s="58" t="str">
        <f>U22</f>
        <v>佐伯リベロ</v>
      </c>
      <c r="Z24" s="55" t="str">
        <f>Y22</f>
        <v>庄　内</v>
      </c>
      <c r="AA24" s="57" t="str">
        <f>AA21</f>
        <v>天　瀬</v>
      </c>
      <c r="AB24" s="54">
        <v>1</v>
      </c>
      <c r="AC24" s="54" t="s">
        <v>0</v>
      </c>
      <c r="AD24" s="54">
        <v>0</v>
      </c>
      <c r="AE24" s="58" t="str">
        <f>AA22</f>
        <v>渡町台</v>
      </c>
      <c r="AF24" s="55" t="str">
        <f>AE23</f>
        <v>きつき</v>
      </c>
      <c r="AG24" s="74" t="str">
        <f>AK18</f>
        <v>三光本耶馬溪</v>
      </c>
      <c r="AH24" s="54">
        <v>3</v>
      </c>
      <c r="AI24" s="54" t="s">
        <v>0</v>
      </c>
      <c r="AJ24" s="54">
        <v>0</v>
      </c>
      <c r="AK24" s="79" t="str">
        <f>AK19</f>
        <v>くにさき</v>
      </c>
      <c r="AL24" s="75" t="str">
        <f>AG20</f>
        <v>鶴　岡</v>
      </c>
      <c r="AM24" s="74" t="str">
        <f>AQ18</f>
        <v>玖　珠</v>
      </c>
      <c r="AN24" s="54">
        <v>1</v>
      </c>
      <c r="AO24" s="54" t="s">
        <v>0</v>
      </c>
      <c r="AP24" s="54">
        <v>1</v>
      </c>
      <c r="AQ24" s="79" t="str">
        <f>AQ19</f>
        <v>豊後高田</v>
      </c>
      <c r="AR24" s="75" t="str">
        <f>AQ23</f>
        <v>弥　生</v>
      </c>
      <c r="AS24" s="57" t="str">
        <f>AS21</f>
        <v>はやぶさ</v>
      </c>
      <c r="AT24" s="54">
        <v>9</v>
      </c>
      <c r="AU24" s="54" t="s">
        <v>0</v>
      </c>
      <c r="AV24" s="54">
        <v>0</v>
      </c>
      <c r="AW24" s="58" t="str">
        <f>AW19</f>
        <v>木　立</v>
      </c>
      <c r="AX24" s="55" t="str">
        <f>AW23</f>
        <v>由布川</v>
      </c>
    </row>
    <row r="25" spans="1:50" s="48" customFormat="1" ht="41.25" customHeight="1">
      <c r="A25" s="52">
        <v>18</v>
      </c>
      <c r="B25" s="132" t="s">
        <v>229</v>
      </c>
      <c r="C25" s="133" t="str">
        <f>C18</f>
        <v>明野西</v>
      </c>
      <c r="D25" s="134">
        <v>8</v>
      </c>
      <c r="E25" s="134" t="s">
        <v>0</v>
      </c>
      <c r="F25" s="134">
        <v>2</v>
      </c>
      <c r="G25" s="135" t="str">
        <f>C19</f>
        <v>住　吉</v>
      </c>
      <c r="H25" s="136" t="str">
        <f>G24</f>
        <v>緑ヶ丘</v>
      </c>
      <c r="I25" s="133" t="str">
        <f>I18</f>
        <v>田　尻</v>
      </c>
      <c r="J25" s="134">
        <v>6</v>
      </c>
      <c r="K25" s="134" t="s">
        <v>0</v>
      </c>
      <c r="L25" s="134">
        <v>1</v>
      </c>
      <c r="M25" s="135" t="str">
        <f>I19</f>
        <v>横　瀬</v>
      </c>
      <c r="N25" s="136" t="str">
        <f>M24</f>
        <v>上堅田</v>
      </c>
      <c r="O25" s="133" t="str">
        <f>O18</f>
        <v>宗　方</v>
      </c>
      <c r="P25" s="134">
        <v>5</v>
      </c>
      <c r="Q25" s="134" t="s">
        <v>0</v>
      </c>
      <c r="R25" s="134">
        <v>0</v>
      </c>
      <c r="S25" s="135" t="str">
        <f>O23</f>
        <v>東　陽</v>
      </c>
      <c r="T25" s="136" t="str">
        <f>S24</f>
        <v>くにみ</v>
      </c>
      <c r="U25" s="133" t="str">
        <f>U18</f>
        <v>豊　府</v>
      </c>
      <c r="V25" s="134">
        <v>1</v>
      </c>
      <c r="W25" s="134" t="s">
        <v>0</v>
      </c>
      <c r="X25" s="134">
        <v>5</v>
      </c>
      <c r="Y25" s="135" t="str">
        <f>U23</f>
        <v>別　保</v>
      </c>
      <c r="Z25" s="136" t="str">
        <f>Y24</f>
        <v>佐伯リベロ</v>
      </c>
      <c r="AA25" s="133" t="str">
        <f>AA18</f>
        <v>西の台</v>
      </c>
      <c r="AB25" s="134">
        <v>1</v>
      </c>
      <c r="AC25" s="134" t="s">
        <v>0</v>
      </c>
      <c r="AD25" s="134">
        <v>1</v>
      </c>
      <c r="AE25" s="135" t="str">
        <f>AE21</f>
        <v>吉　野</v>
      </c>
      <c r="AF25" s="136" t="str">
        <f>AE24</f>
        <v>渡町台</v>
      </c>
      <c r="AG25" s="133" t="str">
        <f>AG18</f>
        <v>滝尾下郡</v>
      </c>
      <c r="AH25" s="134">
        <v>2</v>
      </c>
      <c r="AI25" s="134" t="s">
        <v>0</v>
      </c>
      <c r="AJ25" s="134">
        <v>2</v>
      </c>
      <c r="AK25" s="140" t="str">
        <f>AG23</f>
        <v>大　在</v>
      </c>
      <c r="AL25" s="141" t="str">
        <f>AK24</f>
        <v>くにさき</v>
      </c>
      <c r="AM25" s="133" t="str">
        <f>AM18</f>
        <v>明野北</v>
      </c>
      <c r="AN25" s="134">
        <v>0</v>
      </c>
      <c r="AO25" s="134" t="s">
        <v>0</v>
      </c>
      <c r="AP25" s="134">
        <v>2</v>
      </c>
      <c r="AQ25" s="140" t="str">
        <f>AM19</f>
        <v>東大分</v>
      </c>
      <c r="AR25" s="141" t="str">
        <f>AQ24</f>
        <v>豊後高田</v>
      </c>
      <c r="AS25" s="133" t="str">
        <f>AS18</f>
        <v>明野東</v>
      </c>
      <c r="AT25" s="134">
        <v>6</v>
      </c>
      <c r="AU25" s="134" t="s">
        <v>0</v>
      </c>
      <c r="AV25" s="134">
        <v>1</v>
      </c>
      <c r="AW25" s="135" t="str">
        <f>AW21</f>
        <v>大　道</v>
      </c>
      <c r="AX25" s="136" t="str">
        <f>AW24</f>
        <v>木　立</v>
      </c>
    </row>
    <row r="26" spans="1:50" s="48" customFormat="1" ht="41.25" customHeight="1">
      <c r="A26" s="59" t="s">
        <v>2</v>
      </c>
      <c r="B26" s="132" t="s">
        <v>230</v>
      </c>
      <c r="C26" s="133" t="str">
        <f>C21</f>
        <v>ＦＣ大野</v>
      </c>
      <c r="D26" s="134">
        <v>10</v>
      </c>
      <c r="E26" s="134" t="s">
        <v>0</v>
      </c>
      <c r="F26" s="134">
        <v>0</v>
      </c>
      <c r="G26" s="135" t="str">
        <f>C20</f>
        <v>春　日</v>
      </c>
      <c r="H26" s="136" t="str">
        <f>G25</f>
        <v>住　吉</v>
      </c>
      <c r="I26" s="133" t="str">
        <f>I21</f>
        <v>下毛南</v>
      </c>
      <c r="J26" s="134">
        <v>0</v>
      </c>
      <c r="K26" s="134" t="s">
        <v>0</v>
      </c>
      <c r="L26" s="134">
        <v>1</v>
      </c>
      <c r="M26" s="135" t="str">
        <f>I20</f>
        <v>津久見小</v>
      </c>
      <c r="N26" s="136" t="str">
        <f>M25</f>
        <v>横　瀬</v>
      </c>
      <c r="O26" s="133" t="str">
        <f>O24</f>
        <v>中津沖代</v>
      </c>
      <c r="P26" s="134">
        <v>3</v>
      </c>
      <c r="Q26" s="134" t="s">
        <v>0</v>
      </c>
      <c r="R26" s="134">
        <v>0</v>
      </c>
      <c r="S26" s="135" t="str">
        <f>S23</f>
        <v>鶴　 崎</v>
      </c>
      <c r="T26" s="136" t="str">
        <f>O23</f>
        <v>東　陽</v>
      </c>
      <c r="U26" s="133" t="str">
        <f>U24</f>
        <v>若 宮</v>
      </c>
      <c r="V26" s="134">
        <v>2</v>
      </c>
      <c r="W26" s="134" t="s">
        <v>0</v>
      </c>
      <c r="X26" s="134">
        <v>0</v>
      </c>
      <c r="Y26" s="135" t="str">
        <f>Y23</f>
        <v>庄　内</v>
      </c>
      <c r="Z26" s="136" t="str">
        <f>U23</f>
        <v>別　保</v>
      </c>
      <c r="AA26" s="133" t="str">
        <f>AA24</f>
        <v>天　瀬</v>
      </c>
      <c r="AB26" s="134">
        <v>0</v>
      </c>
      <c r="AC26" s="134" t="s">
        <v>0</v>
      </c>
      <c r="AD26" s="134">
        <v>4</v>
      </c>
      <c r="AE26" s="135" t="str">
        <f>AE22</f>
        <v>きつき</v>
      </c>
      <c r="AF26" s="136" t="str">
        <f>AE25</f>
        <v>吉　野</v>
      </c>
      <c r="AG26" s="133" t="str">
        <f>AG24</f>
        <v>三光本耶馬溪</v>
      </c>
      <c r="AH26" s="134">
        <v>1</v>
      </c>
      <c r="AI26" s="134" t="s">
        <v>0</v>
      </c>
      <c r="AJ26" s="134">
        <v>5</v>
      </c>
      <c r="AK26" s="140" t="str">
        <f>AG20</f>
        <v>鶴　岡</v>
      </c>
      <c r="AL26" s="141" t="str">
        <f>AK25</f>
        <v>大　在</v>
      </c>
      <c r="AM26" s="133" t="str">
        <f>AM21</f>
        <v>玖　珠</v>
      </c>
      <c r="AN26" s="134">
        <v>4</v>
      </c>
      <c r="AO26" s="134" t="s">
        <v>0</v>
      </c>
      <c r="AP26" s="134">
        <v>1</v>
      </c>
      <c r="AQ26" s="140" t="str">
        <f>AM20</f>
        <v>弥　生</v>
      </c>
      <c r="AR26" s="141" t="str">
        <f>AM23</f>
        <v>東大分</v>
      </c>
      <c r="AS26" s="133" t="str">
        <f>AS21</f>
        <v>はやぶさ</v>
      </c>
      <c r="AT26" s="134">
        <v>4</v>
      </c>
      <c r="AU26" s="134" t="s">
        <v>0</v>
      </c>
      <c r="AV26" s="134">
        <v>0</v>
      </c>
      <c r="AW26" s="135" t="str">
        <f>AW22</f>
        <v>由布川</v>
      </c>
      <c r="AX26" s="136" t="str">
        <f>AW25</f>
        <v>大　道</v>
      </c>
    </row>
    <row r="27" spans="1:50" s="48" customFormat="1" ht="41.25" customHeight="1" thickBot="1">
      <c r="A27" s="60"/>
      <c r="B27" s="142" t="s">
        <v>231</v>
      </c>
      <c r="C27" s="147" t="str">
        <f>C18</f>
        <v>明野西</v>
      </c>
      <c r="D27" s="150">
        <v>7</v>
      </c>
      <c r="E27" s="150" t="s">
        <v>0</v>
      </c>
      <c r="F27" s="150">
        <v>0</v>
      </c>
      <c r="G27" s="151" t="str">
        <f>G19</f>
        <v>緑ヶ丘</v>
      </c>
      <c r="H27" s="152" t="str">
        <f>C26</f>
        <v>ＦＣ大野</v>
      </c>
      <c r="I27" s="147" t="str">
        <f>I18</f>
        <v>田　尻</v>
      </c>
      <c r="J27" s="150">
        <v>7</v>
      </c>
      <c r="K27" s="150" t="s">
        <v>0</v>
      </c>
      <c r="L27" s="150">
        <v>0</v>
      </c>
      <c r="M27" s="151" t="str">
        <f>M19</f>
        <v>上堅田</v>
      </c>
      <c r="N27" s="152" t="str">
        <f>I26</f>
        <v>下毛南</v>
      </c>
      <c r="O27" s="147" t="str">
        <f>O25</f>
        <v>宗　方</v>
      </c>
      <c r="P27" s="150">
        <v>6</v>
      </c>
      <c r="Q27" s="150" t="s">
        <v>0</v>
      </c>
      <c r="R27" s="150">
        <v>0</v>
      </c>
      <c r="S27" s="151" t="str">
        <f>O22</f>
        <v>くにみ</v>
      </c>
      <c r="T27" s="152" t="str">
        <f>O26</f>
        <v>中津沖代</v>
      </c>
      <c r="U27" s="147" t="str">
        <f>U25</f>
        <v>豊　府</v>
      </c>
      <c r="V27" s="150">
        <v>1</v>
      </c>
      <c r="W27" s="150" t="s">
        <v>0</v>
      </c>
      <c r="X27" s="150">
        <v>1</v>
      </c>
      <c r="Y27" s="151" t="str">
        <f>Y24</f>
        <v>佐伯リベロ</v>
      </c>
      <c r="Z27" s="152" t="str">
        <f>U26</f>
        <v>若 宮</v>
      </c>
      <c r="AA27" s="147" t="str">
        <f>AA25</f>
        <v>西の台</v>
      </c>
      <c r="AB27" s="150">
        <v>1</v>
      </c>
      <c r="AC27" s="150" t="s">
        <v>0</v>
      </c>
      <c r="AD27" s="150">
        <v>0</v>
      </c>
      <c r="AE27" s="151" t="str">
        <f>AE24</f>
        <v>渡町台</v>
      </c>
      <c r="AF27" s="152" t="str">
        <f>AA26</f>
        <v>天　瀬</v>
      </c>
      <c r="AG27" s="153" t="str">
        <f>AG25</f>
        <v>滝尾下郡</v>
      </c>
      <c r="AH27" s="150">
        <v>8</v>
      </c>
      <c r="AI27" s="150" t="s">
        <v>0</v>
      </c>
      <c r="AJ27" s="150">
        <v>1</v>
      </c>
      <c r="AK27" s="154" t="str">
        <f>AK24</f>
        <v>くにさき</v>
      </c>
      <c r="AL27" s="155" t="str">
        <f>AG26</f>
        <v>三光本耶馬溪</v>
      </c>
      <c r="AM27" s="153" t="str">
        <f>AM25</f>
        <v>明野北</v>
      </c>
      <c r="AN27" s="150">
        <v>2</v>
      </c>
      <c r="AO27" s="150" t="s">
        <v>0</v>
      </c>
      <c r="AP27" s="150">
        <v>1</v>
      </c>
      <c r="AQ27" s="154" t="str">
        <f>AQ24</f>
        <v>豊後高田</v>
      </c>
      <c r="AR27" s="155" t="str">
        <f>AM26</f>
        <v>玖　珠</v>
      </c>
      <c r="AS27" s="147" t="str">
        <f>AS25</f>
        <v>明野東</v>
      </c>
      <c r="AT27" s="150">
        <v>8</v>
      </c>
      <c r="AU27" s="150" t="s">
        <v>0</v>
      </c>
      <c r="AV27" s="150">
        <v>0</v>
      </c>
      <c r="AW27" s="151" t="str">
        <f>AW24</f>
        <v>木　立</v>
      </c>
      <c r="AX27" s="152" t="str">
        <f>AS26</f>
        <v>はやぶさ</v>
      </c>
    </row>
    <row r="28" spans="1:50" s="48" customFormat="1" ht="41.25" customHeight="1">
      <c r="A28" s="412" t="s">
        <v>422</v>
      </c>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2"/>
    </row>
    <row r="29" ht="21.75" customHeight="1"/>
    <row r="30" ht="21.75" customHeight="1"/>
  </sheetData>
  <sheetProtection/>
  <mergeCells count="37">
    <mergeCell ref="A28:AX28"/>
    <mergeCell ref="N1:AX1"/>
    <mergeCell ref="A3:A4"/>
    <mergeCell ref="O3:T3"/>
    <mergeCell ref="I4:M4"/>
    <mergeCell ref="U3:Z3"/>
    <mergeCell ref="O4:S4"/>
    <mergeCell ref="C3:H3"/>
    <mergeCell ref="I3:N3"/>
    <mergeCell ref="C4:G4"/>
    <mergeCell ref="U4:Y4"/>
    <mergeCell ref="AA4:AE4"/>
    <mergeCell ref="AS3:AX3"/>
    <mergeCell ref="AM4:AQ4"/>
    <mergeCell ref="AG3:AL3"/>
    <mergeCell ref="AM3:AR3"/>
    <mergeCell ref="AA3:AF3"/>
    <mergeCell ref="AS4:AW4"/>
    <mergeCell ref="AG4:AK4"/>
    <mergeCell ref="AG17:AK17"/>
    <mergeCell ref="AA16:AF16"/>
    <mergeCell ref="AA17:AE17"/>
    <mergeCell ref="AS16:AX16"/>
    <mergeCell ref="AS17:AW17"/>
    <mergeCell ref="AM16:AR16"/>
    <mergeCell ref="AM17:AQ17"/>
    <mergeCell ref="AG16:AL16"/>
    <mergeCell ref="A16:A17"/>
    <mergeCell ref="I16:N16"/>
    <mergeCell ref="C16:H16"/>
    <mergeCell ref="C17:G17"/>
    <mergeCell ref="I17:M17"/>
    <mergeCell ref="A15:AX15"/>
    <mergeCell ref="U16:Z16"/>
    <mergeCell ref="U17:Y17"/>
    <mergeCell ref="O16:T16"/>
    <mergeCell ref="O17:S17"/>
  </mergeCells>
  <printOptions horizontalCentered="1" verticalCentered="1"/>
  <pageMargins left="0.1968503937007874" right="0.1968503937007874" top="0.3937007874015748" bottom="0.3937007874015748" header="0.5118110236220472" footer="0.5118110236220472"/>
  <pageSetup fitToHeight="2" fitToWidth="1" horizontalDpi="300" verticalDpi="300" orientation="landscape" paperSize="9" scale="49" r:id="rId2"/>
  <drawing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AA193"/>
  <sheetViews>
    <sheetView showGridLines="0" view="pageBreakPreview" zoomScale="75" zoomScaleNormal="70" zoomScaleSheetLayoutView="75" zoomScalePageLayoutView="0" workbookViewId="0" topLeftCell="A1">
      <selection activeCell="A1" sqref="A1"/>
    </sheetView>
  </sheetViews>
  <sheetFormatPr defaultColWidth="7.625" defaultRowHeight="18" customHeight="1"/>
  <cols>
    <col min="1" max="1" width="7.625" style="71" customWidth="1"/>
    <col min="2" max="2" width="3.625" style="71" customWidth="1"/>
    <col min="3" max="3" width="1.625" style="71" customWidth="1"/>
    <col min="4" max="5" width="3.625" style="71" customWidth="1"/>
    <col min="6" max="6" width="1.75390625" style="71" customWidth="1"/>
    <col min="7" max="8" width="3.625" style="71" customWidth="1"/>
    <col min="9" max="9" width="1.625" style="71" customWidth="1"/>
    <col min="10" max="11" width="3.625" style="71" customWidth="1"/>
    <col min="12" max="12" width="1.625" style="71" customWidth="1"/>
    <col min="13" max="14" width="3.625" style="71" customWidth="1"/>
    <col min="15" max="15" width="1.625" style="71" customWidth="1"/>
    <col min="16" max="16" width="3.625" style="71" customWidth="1"/>
    <col min="17" max="24" width="5.625" style="71" customWidth="1"/>
    <col min="25" max="16384" width="7.625" style="71" customWidth="1"/>
  </cols>
  <sheetData>
    <row r="1" spans="1:27" ht="18" customHeight="1">
      <c r="A1" s="41" t="s">
        <v>81</v>
      </c>
      <c r="B1" s="420" t="str">
        <f>IF(A2="","",A2)</f>
        <v>金池長浜</v>
      </c>
      <c r="C1" s="420"/>
      <c r="D1" s="420"/>
      <c r="E1" s="420" t="str">
        <f>IF(A4="","",A4)</f>
        <v>武　蔵</v>
      </c>
      <c r="F1" s="420"/>
      <c r="G1" s="420"/>
      <c r="H1" s="420" t="str">
        <f>IF(A6="","",A6)</f>
        <v>森　岡</v>
      </c>
      <c r="I1" s="420"/>
      <c r="J1" s="420"/>
      <c r="K1" s="420" t="str">
        <f>IF(A8="","",A8)</f>
        <v>湯布院</v>
      </c>
      <c r="L1" s="420"/>
      <c r="M1" s="420"/>
      <c r="N1" s="420" t="str">
        <f>IF(A10="","",A10)</f>
        <v>賀　来</v>
      </c>
      <c r="O1" s="420"/>
      <c r="P1" s="420"/>
      <c r="Q1" s="42" t="s">
        <v>29</v>
      </c>
      <c r="R1" s="38" t="s">
        <v>30</v>
      </c>
      <c r="S1" s="38" t="s">
        <v>31</v>
      </c>
      <c r="T1" s="38" t="s">
        <v>32</v>
      </c>
      <c r="U1" s="38" t="s">
        <v>33</v>
      </c>
      <c r="V1" s="38" t="s">
        <v>34</v>
      </c>
      <c r="W1" s="38" t="s">
        <v>35</v>
      </c>
      <c r="X1" s="38" t="s">
        <v>36</v>
      </c>
      <c r="Z1" s="71" t="s">
        <v>82</v>
      </c>
      <c r="AA1" s="71" t="s">
        <v>83</v>
      </c>
    </row>
    <row r="2" spans="1:27" ht="18" customHeight="1">
      <c r="A2" s="439" t="str">
        <f>IF('予選組合せ'!B25="","",'予選組合せ'!B25)</f>
        <v>金池長浜</v>
      </c>
      <c r="B2" s="428"/>
      <c r="C2" s="429"/>
      <c r="D2" s="430"/>
      <c r="E2" s="425" t="str">
        <f>IF(E3="","",IF(E3&gt;G3,"○",IF(E3&lt;G3,"●",IF(E3=G3,"△"))))</f>
        <v>○</v>
      </c>
      <c r="F2" s="426"/>
      <c r="G2" s="427"/>
      <c r="H2" s="425" t="str">
        <f>IF(H3="","",IF(H3&gt;J3,"○",IF(H3&lt;J3,"●",IF(H3=J3,"△"))))</f>
        <v>○</v>
      </c>
      <c r="I2" s="426"/>
      <c r="J2" s="427"/>
      <c r="K2" s="425" t="str">
        <f>IF(K3="","",IF(K3&gt;M3,"○",IF(K3&lt;M3,"●",IF(K3=M3,"△"))))</f>
        <v>○</v>
      </c>
      <c r="L2" s="426"/>
      <c r="M2" s="427"/>
      <c r="N2" s="425" t="str">
        <f>IF(N3="","",IF(N3&gt;P3,"○",IF(N3&lt;P3,"●",IF(N3=P3,"△"))))</f>
        <v>○</v>
      </c>
      <c r="O2" s="426"/>
      <c r="P2" s="426"/>
      <c r="Q2" s="418">
        <f>COUNTIF(B2:P2,"○")</f>
        <v>4</v>
      </c>
      <c r="R2" s="418">
        <f>COUNTIF(B2:P2,"●")</f>
        <v>0</v>
      </c>
      <c r="S2" s="418">
        <f>COUNTIF(B2:P2,"△")</f>
        <v>0</v>
      </c>
      <c r="T2" s="439">
        <f>(Q2*3)+(S2*1)</f>
        <v>12</v>
      </c>
      <c r="U2" s="420">
        <f>SUM(B3,E3,H3,K3,N3)</f>
        <v>24</v>
      </c>
      <c r="V2" s="420">
        <f>SUM(D3,G3,J3,M3,P3)</f>
        <v>1</v>
      </c>
      <c r="W2" s="421">
        <f>U2-V2</f>
        <v>23</v>
      </c>
      <c r="X2" s="424">
        <v>1</v>
      </c>
      <c r="Z2" s="415">
        <f>RANK(T2,$T$2:$T$11)</f>
        <v>1</v>
      </c>
      <c r="AA2" s="415">
        <f>RANK(W2,$W$2:$W$11)</f>
        <v>1</v>
      </c>
    </row>
    <row r="3" spans="1:27" ht="18" customHeight="1">
      <c r="A3" s="440"/>
      <c r="B3" s="431"/>
      <c r="C3" s="432"/>
      <c r="D3" s="433"/>
      <c r="E3" s="69">
        <f>IF('予選リーグ日程'!D$5="","",'予選リーグ日程'!D$5)</f>
        <v>6</v>
      </c>
      <c r="F3" s="69" t="s">
        <v>37</v>
      </c>
      <c r="G3" s="70">
        <f>IF('予選リーグ日程'!F$5="","",'予選リーグ日程'!F$5)</f>
        <v>0</v>
      </c>
      <c r="H3" s="69">
        <f>IF('予選リーグ日程'!D$12="","",'予選リーグ日程'!D$12)</f>
        <v>4</v>
      </c>
      <c r="I3" s="69" t="s">
        <v>37</v>
      </c>
      <c r="J3" s="70">
        <f>IF('予選リーグ日程'!F$12="","",'予選リーグ日程'!F$12)</f>
        <v>1</v>
      </c>
      <c r="K3" s="69">
        <f>IF('予選リーグ日程'!D$14="","",'予選リーグ日程'!D$14)</f>
        <v>3</v>
      </c>
      <c r="L3" s="69" t="s">
        <v>37</v>
      </c>
      <c r="M3" s="70">
        <f>IF('予選リーグ日程'!F$14="","",'予選リーグ日程'!F$14)</f>
        <v>0</v>
      </c>
      <c r="N3" s="69">
        <f>IF('予選リーグ日程'!F$7="","",'予選リーグ日程'!F$7)</f>
        <v>11</v>
      </c>
      <c r="O3" s="69" t="s">
        <v>37</v>
      </c>
      <c r="P3" s="69">
        <f>IF('予選リーグ日程'!D$7="","",'予選リーグ日程'!D$7)</f>
        <v>0</v>
      </c>
      <c r="Q3" s="419"/>
      <c r="R3" s="419"/>
      <c r="S3" s="419"/>
      <c r="T3" s="440"/>
      <c r="U3" s="420"/>
      <c r="V3" s="420"/>
      <c r="W3" s="422"/>
      <c r="X3" s="424"/>
      <c r="Z3" s="415"/>
      <c r="AA3" s="415"/>
    </row>
    <row r="4" spans="1:27" ht="18" customHeight="1">
      <c r="A4" s="441" t="str">
        <f>IF('予選組合せ'!B27="","",'予選組合せ'!B27)</f>
        <v>武　蔵</v>
      </c>
      <c r="B4" s="425" t="str">
        <f>IF(B5="","",IF(B5&gt;D5,"○",IF(B5&lt;D5,"●",IF(B5=D5,"△"))))</f>
        <v>●</v>
      </c>
      <c r="C4" s="426"/>
      <c r="D4" s="427"/>
      <c r="E4" s="428"/>
      <c r="F4" s="429"/>
      <c r="G4" s="430"/>
      <c r="H4" s="425" t="str">
        <f>IF(H5="","",IF(H5&gt;J5,"○",IF(H5&lt;J5,"●",IF(H5=J5,"△"))))</f>
        <v>●</v>
      </c>
      <c r="I4" s="426"/>
      <c r="J4" s="427"/>
      <c r="K4" s="425" t="str">
        <f>IF(K5="","",IF(K5&gt;M5,"○",IF(K5&lt;M5,"●",IF(K5=M5,"△"))))</f>
        <v>●</v>
      </c>
      <c r="L4" s="426"/>
      <c r="M4" s="427"/>
      <c r="N4" s="425" t="str">
        <f>IF(N5="","",IF(N5&gt;P5,"○",IF(N5&lt;P5,"●",IF(N5=P5,"△"))))</f>
        <v>○</v>
      </c>
      <c r="O4" s="426"/>
      <c r="P4" s="427"/>
      <c r="Q4" s="416">
        <f>COUNTIF(B4:P4,"○")</f>
        <v>1</v>
      </c>
      <c r="R4" s="418">
        <f>COUNTIF(B4:P4,"●")</f>
        <v>3</v>
      </c>
      <c r="S4" s="418">
        <f>COUNTIF(B4:P4,"△")</f>
        <v>0</v>
      </c>
      <c r="T4" s="439">
        <f>(Q4*3)+(S4*1)</f>
        <v>3</v>
      </c>
      <c r="U4" s="420">
        <f>SUM(B5,E5,H5,K5,N5)</f>
        <v>9</v>
      </c>
      <c r="V4" s="420">
        <f>SUM(D5,G5,J5,M5,P5)</f>
        <v>10</v>
      </c>
      <c r="W4" s="421">
        <f>U4-V4</f>
        <v>-1</v>
      </c>
      <c r="X4" s="423">
        <v>4</v>
      </c>
      <c r="Z4" s="415">
        <f>RANK(T4,$T$2:$T$11)</f>
        <v>4</v>
      </c>
      <c r="AA4" s="415">
        <f>RANK(W4,$W$2:$W$11)</f>
        <v>4</v>
      </c>
    </row>
    <row r="5" spans="1:27" ht="18" customHeight="1">
      <c r="A5" s="442"/>
      <c r="B5" s="68">
        <f>G3</f>
        <v>0</v>
      </c>
      <c r="C5" s="69" t="s">
        <v>37</v>
      </c>
      <c r="D5" s="70">
        <f>E3</f>
        <v>6</v>
      </c>
      <c r="E5" s="431"/>
      <c r="F5" s="432"/>
      <c r="G5" s="433"/>
      <c r="H5" s="69">
        <f>IF('予選リーグ日程'!D$8="","",'予選リーグ日程'!D$8)</f>
        <v>2</v>
      </c>
      <c r="I5" s="69" t="s">
        <v>37</v>
      </c>
      <c r="J5" s="70">
        <f>IF('予選リーグ日程'!F$8="","",'予選リーグ日程'!F$8)</f>
        <v>3</v>
      </c>
      <c r="K5" s="69">
        <f>IF('予選リーグ日程'!D$11="","",'予選リーグ日程'!D$11)</f>
        <v>0</v>
      </c>
      <c r="L5" s="69" t="s">
        <v>37</v>
      </c>
      <c r="M5" s="70">
        <f>IF('予選リーグ日程'!F$11="","",'予選リーグ日程'!F$11)</f>
        <v>1</v>
      </c>
      <c r="N5" s="69">
        <f>IF('予選リーグ日程'!D$13="","",'予選リーグ日程'!D$13)</f>
        <v>7</v>
      </c>
      <c r="O5" s="69" t="s">
        <v>37</v>
      </c>
      <c r="P5" s="70">
        <f>IF('予選リーグ日程'!F$13="","",'予選リーグ日程'!F$13)</f>
        <v>0</v>
      </c>
      <c r="Q5" s="417"/>
      <c r="R5" s="419"/>
      <c r="S5" s="419"/>
      <c r="T5" s="440"/>
      <c r="U5" s="420"/>
      <c r="V5" s="420"/>
      <c r="W5" s="422"/>
      <c r="X5" s="423"/>
      <c r="Z5" s="415"/>
      <c r="AA5" s="415"/>
    </row>
    <row r="6" spans="1:27" ht="18" customHeight="1">
      <c r="A6" s="439" t="str">
        <f>IF('予選組合せ'!B29="","",'予選組合せ'!B29)</f>
        <v>森　岡</v>
      </c>
      <c r="B6" s="425" t="str">
        <f>IF(B7="","",IF(B7&gt;D7,"○",IF(B7&lt;D7,"●",IF(B7=D7,"△"))))</f>
        <v>●</v>
      </c>
      <c r="C6" s="426"/>
      <c r="D6" s="427"/>
      <c r="E6" s="425" t="str">
        <f>IF(E7="","",IF(E7&gt;G7,"○",IF(E7&lt;G7,"●",IF(E7=G7,"△"))))</f>
        <v>○</v>
      </c>
      <c r="F6" s="426"/>
      <c r="G6" s="427"/>
      <c r="H6" s="428"/>
      <c r="I6" s="429"/>
      <c r="J6" s="430"/>
      <c r="K6" s="425" t="str">
        <f>IF(K7="","",IF(K7&gt;M7,"○",IF(K7&lt;M7,"●",IF(K7=M7,"△"))))</f>
        <v>○</v>
      </c>
      <c r="L6" s="426"/>
      <c r="M6" s="427"/>
      <c r="N6" s="425" t="str">
        <f>IF(N7="","",IF(N7&gt;P7,"○",IF(N7&lt;P7,"●",IF(N7=P7,"△"))))</f>
        <v>○</v>
      </c>
      <c r="O6" s="426"/>
      <c r="P6" s="427"/>
      <c r="Q6" s="416">
        <f>COUNTIF(B6:P6,"○")</f>
        <v>3</v>
      </c>
      <c r="R6" s="418">
        <f>COUNTIF(B6:P6,"●")</f>
        <v>1</v>
      </c>
      <c r="S6" s="418">
        <f>COUNTIF(B6:P6,"△")</f>
        <v>0</v>
      </c>
      <c r="T6" s="439">
        <f>(Q6*3)+(S6*1)</f>
        <v>9</v>
      </c>
      <c r="U6" s="420">
        <f>SUM(B7,E7,H7,K7,N7)</f>
        <v>13</v>
      </c>
      <c r="V6" s="420">
        <f>SUM(D7,G7,J7,M7,P7)</f>
        <v>7</v>
      </c>
      <c r="W6" s="421">
        <f>U6-V6</f>
        <v>6</v>
      </c>
      <c r="X6" s="424">
        <v>2</v>
      </c>
      <c r="Z6" s="415">
        <f>RANK(T6,$T$2:$T$11)</f>
        <v>2</v>
      </c>
      <c r="AA6" s="415">
        <f>RANK(W6,$W$2:$W$11)</f>
        <v>3</v>
      </c>
    </row>
    <row r="7" spans="1:27" ht="18" customHeight="1">
      <c r="A7" s="440"/>
      <c r="B7" s="68">
        <f>J3</f>
        <v>1</v>
      </c>
      <c r="C7" s="69" t="s">
        <v>37</v>
      </c>
      <c r="D7" s="70">
        <f>H3</f>
        <v>4</v>
      </c>
      <c r="E7" s="68">
        <f>J5</f>
        <v>3</v>
      </c>
      <c r="F7" s="69" t="s">
        <v>37</v>
      </c>
      <c r="G7" s="70">
        <f>H5</f>
        <v>2</v>
      </c>
      <c r="H7" s="431"/>
      <c r="I7" s="432"/>
      <c r="J7" s="433"/>
      <c r="K7" s="69">
        <f>IF('予選リーグ日程'!D$6="","",'予選リーグ日程'!D$6)</f>
        <v>3</v>
      </c>
      <c r="L7" s="69" t="s">
        <v>37</v>
      </c>
      <c r="M7" s="70">
        <f>IF('予選リーグ日程'!F$6="","",'予選リーグ日程'!F$6)</f>
        <v>1</v>
      </c>
      <c r="N7" s="69">
        <f>IF('予選リーグ日程'!D$10="","",'予選リーグ日程'!D$10)</f>
        <v>6</v>
      </c>
      <c r="O7" s="69" t="s">
        <v>37</v>
      </c>
      <c r="P7" s="70">
        <f>IF('予選リーグ日程'!F$10="","",'予選リーグ日程'!F$10)</f>
        <v>0</v>
      </c>
      <c r="Q7" s="417"/>
      <c r="R7" s="419"/>
      <c r="S7" s="419"/>
      <c r="T7" s="440"/>
      <c r="U7" s="420"/>
      <c r="V7" s="420"/>
      <c r="W7" s="422"/>
      <c r="X7" s="424"/>
      <c r="Z7" s="415"/>
      <c r="AA7" s="415"/>
    </row>
    <row r="8" spans="1:27" ht="18" customHeight="1">
      <c r="A8" s="441" t="str">
        <f>IF('予選組合せ'!B31="","",'予選組合せ'!B31)</f>
        <v>湯布院</v>
      </c>
      <c r="B8" s="425" t="str">
        <f>IF(B9="","",IF(B9&gt;D9,"○",IF(B9&lt;D9,"●",IF(B9=D9,"△"))))</f>
        <v>●</v>
      </c>
      <c r="C8" s="426"/>
      <c r="D8" s="427"/>
      <c r="E8" s="425" t="str">
        <f>IF(E9="","",IF(E9&gt;G9,"○",IF(E9&lt;G9,"●",IF(E9=G9,"△"))))</f>
        <v>○</v>
      </c>
      <c r="F8" s="426"/>
      <c r="G8" s="427"/>
      <c r="H8" s="425" t="str">
        <f>IF(H9="","",IF(H9&gt;J9,"○",IF(H9&lt;J9,"●",IF(H9=J9,"△"))))</f>
        <v>●</v>
      </c>
      <c r="I8" s="426"/>
      <c r="J8" s="427"/>
      <c r="K8" s="428"/>
      <c r="L8" s="429"/>
      <c r="M8" s="430"/>
      <c r="N8" s="425" t="str">
        <f>IF(N9="","",IF(N9&gt;P9,"○",IF(N9&lt;P9,"●",IF(N9=P9,"△"))))</f>
        <v>○</v>
      </c>
      <c r="O8" s="426"/>
      <c r="P8" s="427"/>
      <c r="Q8" s="416">
        <f>COUNTIF(B8:P8,"○")</f>
        <v>2</v>
      </c>
      <c r="R8" s="418">
        <f>COUNTIF(B8:P8,"●")</f>
        <v>2</v>
      </c>
      <c r="S8" s="418">
        <f>COUNTIF(B8:P8,"△")</f>
        <v>0</v>
      </c>
      <c r="T8" s="439">
        <f>(Q8*3)+(S8*1)</f>
        <v>6</v>
      </c>
      <c r="U8" s="420">
        <f>SUM(B9,E9,H9,K9,N9)</f>
        <v>15</v>
      </c>
      <c r="V8" s="420">
        <f>SUM(D9,G9,J9,M9,P9)</f>
        <v>7</v>
      </c>
      <c r="W8" s="421">
        <f>U8-V8</f>
        <v>8</v>
      </c>
      <c r="X8" s="423">
        <v>3</v>
      </c>
      <c r="Z8" s="415">
        <f>RANK(T8,$T$2:$T$11)</f>
        <v>3</v>
      </c>
      <c r="AA8" s="415">
        <f>RANK(W8,$W$2:$W$11)</f>
        <v>2</v>
      </c>
    </row>
    <row r="9" spans="1:27" ht="18" customHeight="1">
      <c r="A9" s="442"/>
      <c r="B9" s="68">
        <f>M3</f>
        <v>0</v>
      </c>
      <c r="C9" s="69" t="s">
        <v>37</v>
      </c>
      <c r="D9" s="70">
        <f>K3</f>
        <v>3</v>
      </c>
      <c r="E9" s="68">
        <f>M5</f>
        <v>1</v>
      </c>
      <c r="F9" s="69" t="s">
        <v>37</v>
      </c>
      <c r="G9" s="70">
        <f>K5</f>
        <v>0</v>
      </c>
      <c r="H9" s="68">
        <f>M7</f>
        <v>1</v>
      </c>
      <c r="I9" s="69" t="s">
        <v>37</v>
      </c>
      <c r="J9" s="70">
        <f>K7</f>
        <v>3</v>
      </c>
      <c r="K9" s="431"/>
      <c r="L9" s="432"/>
      <c r="M9" s="433"/>
      <c r="N9" s="69">
        <f>IF('予選リーグ日程'!D$9="","",'予選リーグ日程'!D$9)</f>
        <v>13</v>
      </c>
      <c r="O9" s="69" t="s">
        <v>37</v>
      </c>
      <c r="P9" s="70">
        <f>IF('予選リーグ日程'!F$9="","",'予選リーグ日程'!F$9)</f>
        <v>1</v>
      </c>
      <c r="Q9" s="417"/>
      <c r="R9" s="419"/>
      <c r="S9" s="419"/>
      <c r="T9" s="440"/>
      <c r="U9" s="420"/>
      <c r="V9" s="420"/>
      <c r="W9" s="422"/>
      <c r="X9" s="423"/>
      <c r="Z9" s="415"/>
      <c r="AA9" s="415"/>
    </row>
    <row r="10" spans="1:27" ht="18" customHeight="1">
      <c r="A10" s="441" t="str">
        <f>IF('予選組合せ'!B33="","",'予選組合せ'!B33)</f>
        <v>賀　来</v>
      </c>
      <c r="B10" s="425" t="str">
        <f>IF(B11="","",IF(B11&gt;D11,"○",IF(B11&lt;D11,"●",IF(B11=D11,"△"))))</f>
        <v>●</v>
      </c>
      <c r="C10" s="426"/>
      <c r="D10" s="427"/>
      <c r="E10" s="425" t="str">
        <f>IF(E11="","",IF(E11&gt;G11,"○",IF(E11&lt;G11,"●",IF(E11=G11,"△"))))</f>
        <v>●</v>
      </c>
      <c r="F10" s="426"/>
      <c r="G10" s="427"/>
      <c r="H10" s="425" t="str">
        <f>IF(H11="","",IF(H11&gt;J11,"○",IF(H11&lt;J11,"●",IF(H11=J11,"△"))))</f>
        <v>●</v>
      </c>
      <c r="I10" s="426"/>
      <c r="J10" s="427"/>
      <c r="K10" s="425" t="str">
        <f>IF(K11="","",IF(K11&gt;M11,"○",IF(K11&lt;M11,"●",IF(K11=M11,"△"))))</f>
        <v>●</v>
      </c>
      <c r="L10" s="426"/>
      <c r="M10" s="427"/>
      <c r="N10" s="428"/>
      <c r="O10" s="429"/>
      <c r="P10" s="430"/>
      <c r="Q10" s="416">
        <f>COUNTIF(B10:P10,"○")</f>
        <v>0</v>
      </c>
      <c r="R10" s="418">
        <f>COUNTIF(B10:P10,"●")</f>
        <v>4</v>
      </c>
      <c r="S10" s="418">
        <f>COUNTIF(B10:P10,"△")</f>
        <v>0</v>
      </c>
      <c r="T10" s="439">
        <f>(Q10*3)+(S10*1)</f>
        <v>0</v>
      </c>
      <c r="U10" s="420">
        <f>SUM(B11,E11,H11,K11,N11)</f>
        <v>1</v>
      </c>
      <c r="V10" s="420">
        <f>SUM(D11,G11,J11,M11,P11)</f>
        <v>37</v>
      </c>
      <c r="W10" s="421">
        <f>U10-V10</f>
        <v>-36</v>
      </c>
      <c r="X10" s="423">
        <v>5</v>
      </c>
      <c r="Z10" s="415">
        <f>RANK(T10,$T$2:$T$11)</f>
        <v>5</v>
      </c>
      <c r="AA10" s="415">
        <f>RANK(W10,$W$2:$W$11)</f>
        <v>5</v>
      </c>
    </row>
    <row r="11" spans="1:27" ht="18" customHeight="1">
      <c r="A11" s="442"/>
      <c r="B11" s="68">
        <f>P3</f>
        <v>0</v>
      </c>
      <c r="C11" s="69" t="s">
        <v>37</v>
      </c>
      <c r="D11" s="70">
        <f>N3</f>
        <v>11</v>
      </c>
      <c r="E11" s="69">
        <f>P5</f>
        <v>0</v>
      </c>
      <c r="F11" s="69" t="s">
        <v>37</v>
      </c>
      <c r="G11" s="70">
        <f>N5</f>
        <v>7</v>
      </c>
      <c r="H11" s="68">
        <f>P7</f>
        <v>0</v>
      </c>
      <c r="I11" s="69" t="s">
        <v>37</v>
      </c>
      <c r="J11" s="70">
        <f>N7</f>
        <v>6</v>
      </c>
      <c r="K11" s="68">
        <f>P9</f>
        <v>1</v>
      </c>
      <c r="L11" s="69" t="s">
        <v>37</v>
      </c>
      <c r="M11" s="70">
        <f>N9</f>
        <v>13</v>
      </c>
      <c r="N11" s="431"/>
      <c r="O11" s="432"/>
      <c r="P11" s="433"/>
      <c r="Q11" s="417"/>
      <c r="R11" s="419"/>
      <c r="S11" s="419"/>
      <c r="T11" s="440"/>
      <c r="U11" s="420"/>
      <c r="V11" s="420"/>
      <c r="W11" s="422"/>
      <c r="X11" s="423"/>
      <c r="Z11" s="415"/>
      <c r="AA11" s="415"/>
    </row>
    <row r="12" spans="1:24" s="72" customFormat="1" ht="18" customHeight="1">
      <c r="A12" s="39"/>
      <c r="B12" s="39"/>
      <c r="C12" s="39"/>
      <c r="D12" s="39"/>
      <c r="E12" s="39"/>
      <c r="F12" s="39"/>
      <c r="G12" s="39"/>
      <c r="H12" s="39"/>
      <c r="I12" s="39"/>
      <c r="J12" s="39"/>
      <c r="K12" s="39"/>
      <c r="L12" s="39"/>
      <c r="M12" s="39"/>
      <c r="N12" s="39"/>
      <c r="O12" s="39"/>
      <c r="P12" s="39"/>
      <c r="Q12" s="39"/>
      <c r="R12" s="39"/>
      <c r="S12" s="39"/>
      <c r="T12" s="39"/>
      <c r="U12" s="39"/>
      <c r="V12" s="39"/>
      <c r="W12" s="40"/>
      <c r="X12" s="39"/>
    </row>
    <row r="13" spans="1:27" ht="18" customHeight="1">
      <c r="A13" s="41" t="s">
        <v>38</v>
      </c>
      <c r="B13" s="420" t="str">
        <f>IF(A14="","",A14)</f>
        <v>南大分SC</v>
      </c>
      <c r="C13" s="420"/>
      <c r="D13" s="420"/>
      <c r="E13" s="420" t="str">
        <f>IF(A16="","",A16)</f>
        <v>挾　間</v>
      </c>
      <c r="F13" s="420"/>
      <c r="G13" s="420"/>
      <c r="H13" s="420" t="str">
        <f>IF(A18="","",A18)</f>
        <v>戸　次</v>
      </c>
      <c r="I13" s="420"/>
      <c r="J13" s="420"/>
      <c r="K13" s="420" t="str">
        <f>IF(A20="","",A20)</f>
        <v>咸宜日隈</v>
      </c>
      <c r="L13" s="420"/>
      <c r="M13" s="420"/>
      <c r="N13" s="420" t="str">
        <f>IF(A22="","",A22)</f>
        <v>桃　園</v>
      </c>
      <c r="O13" s="420"/>
      <c r="P13" s="420"/>
      <c r="Q13" s="42" t="s">
        <v>29</v>
      </c>
      <c r="R13" s="38" t="s">
        <v>30</v>
      </c>
      <c r="S13" s="38" t="s">
        <v>31</v>
      </c>
      <c r="T13" s="38" t="s">
        <v>32</v>
      </c>
      <c r="U13" s="38" t="s">
        <v>33</v>
      </c>
      <c r="V13" s="38" t="s">
        <v>34</v>
      </c>
      <c r="W13" s="38" t="s">
        <v>35</v>
      </c>
      <c r="X13" s="38" t="s">
        <v>36</v>
      </c>
      <c r="Z13" s="71" t="s">
        <v>82</v>
      </c>
      <c r="AA13" s="71" t="s">
        <v>83</v>
      </c>
    </row>
    <row r="14" spans="1:27" ht="18" customHeight="1">
      <c r="A14" s="441" t="str">
        <f>IF('予選組合せ'!C25="","",'予選組合せ'!C25)</f>
        <v>南大分SC</v>
      </c>
      <c r="B14" s="428"/>
      <c r="C14" s="429"/>
      <c r="D14" s="430"/>
      <c r="E14" s="425" t="str">
        <f>IF(E15="","",IF(E15&gt;G15,"○",IF(E15&lt;G15,"●",IF(E15=G15,"△"))))</f>
        <v>●</v>
      </c>
      <c r="F14" s="426"/>
      <c r="G14" s="427"/>
      <c r="H14" s="425" t="str">
        <f>IF(H15="","",IF(H15&gt;J15,"○",IF(H15&lt;J15,"●",IF(H15=J15,"△"))))</f>
        <v>●</v>
      </c>
      <c r="I14" s="426"/>
      <c r="J14" s="427"/>
      <c r="K14" s="425" t="str">
        <f>IF(K15="","",IF(K15&gt;M15,"○",IF(K15&lt;M15,"●",IF(K15=M15,"△"))))</f>
        <v>●</v>
      </c>
      <c r="L14" s="426"/>
      <c r="M14" s="427"/>
      <c r="N14" s="425" t="str">
        <f>IF(N15="","",IF(N15&gt;P15,"○",IF(N15&lt;P15,"●",IF(N15=P15,"△"))))</f>
        <v>●</v>
      </c>
      <c r="O14" s="426"/>
      <c r="P14" s="426"/>
      <c r="Q14" s="418">
        <f>COUNTIF(B14:P14,"○")</f>
        <v>0</v>
      </c>
      <c r="R14" s="418">
        <f>COUNTIF(B14:P14,"●")</f>
        <v>4</v>
      </c>
      <c r="S14" s="418">
        <f>COUNTIF(B14:P14,"△")</f>
        <v>0</v>
      </c>
      <c r="T14" s="439">
        <f>(Q14*3)+(S14*1)</f>
        <v>0</v>
      </c>
      <c r="U14" s="420">
        <f>SUM(B15,E15,H15,K15,N15)</f>
        <v>3</v>
      </c>
      <c r="V14" s="420">
        <f>SUM(D15,G15,J15,M15,P15)</f>
        <v>28</v>
      </c>
      <c r="W14" s="421">
        <f>U14-V14</f>
        <v>-25</v>
      </c>
      <c r="X14" s="423">
        <v>5</v>
      </c>
      <c r="Z14" s="415">
        <f>RANK(T14,$T$14:$T$23)</f>
        <v>5</v>
      </c>
      <c r="AA14" s="415">
        <f>RANK(W14,$W$14:$W$23)</f>
        <v>5</v>
      </c>
    </row>
    <row r="15" spans="1:27" ht="18" customHeight="1">
      <c r="A15" s="442"/>
      <c r="B15" s="431"/>
      <c r="C15" s="432"/>
      <c r="D15" s="433"/>
      <c r="E15" s="69">
        <f>IF('予選リーグ日程'!J$5="","",'予選リーグ日程'!J$5)</f>
        <v>0</v>
      </c>
      <c r="F15" s="69" t="s">
        <v>37</v>
      </c>
      <c r="G15" s="70">
        <f>IF('予選リーグ日程'!L$5="","",'予選リーグ日程'!L$5)</f>
        <v>10</v>
      </c>
      <c r="H15" s="69">
        <f>IF('予選リーグ日程'!J$12="","",'予選リーグ日程'!J$12)</f>
        <v>0</v>
      </c>
      <c r="I15" s="69" t="s">
        <v>37</v>
      </c>
      <c r="J15" s="70">
        <f>IF('予選リーグ日程'!L$12="","",'予選リーグ日程'!L$12)</f>
        <v>6</v>
      </c>
      <c r="K15" s="69">
        <f>IF('予選リーグ日程'!J$14="","",'予選リーグ日程'!J$14)</f>
        <v>1</v>
      </c>
      <c r="L15" s="69" t="s">
        <v>37</v>
      </c>
      <c r="M15" s="70">
        <f>IF('予選リーグ日程'!L$14="","",'予選リーグ日程'!L$14)</f>
        <v>9</v>
      </c>
      <c r="N15" s="69">
        <f>IF('予選リーグ日程'!L$7="","",'予選リーグ日程'!L$7)</f>
        <v>2</v>
      </c>
      <c r="O15" s="69" t="s">
        <v>37</v>
      </c>
      <c r="P15" s="69">
        <f>IF('予選リーグ日程'!J$7="","",'予選リーグ日程'!J$7)</f>
        <v>3</v>
      </c>
      <c r="Q15" s="419"/>
      <c r="R15" s="419"/>
      <c r="S15" s="419"/>
      <c r="T15" s="440"/>
      <c r="U15" s="420"/>
      <c r="V15" s="420"/>
      <c r="W15" s="422"/>
      <c r="X15" s="423"/>
      <c r="Z15" s="415"/>
      <c r="AA15" s="415"/>
    </row>
    <row r="16" spans="1:27" ht="18" customHeight="1">
      <c r="A16" s="439" t="str">
        <f>IF('予選組合せ'!C27="","",'予選組合せ'!C27)</f>
        <v>挾　間</v>
      </c>
      <c r="B16" s="425" t="str">
        <f>IF(B17="","",IF(B17&gt;D17,"○",IF(B17&lt;D17,"●",IF(B17=D17,"△"))))</f>
        <v>○</v>
      </c>
      <c r="C16" s="426"/>
      <c r="D16" s="427"/>
      <c r="E16" s="428"/>
      <c r="F16" s="429"/>
      <c r="G16" s="430"/>
      <c r="H16" s="425" t="str">
        <f>IF(H17="","",IF(H17&gt;J17,"○",IF(H17&lt;J17,"●",IF(H17=J17,"△"))))</f>
        <v>○</v>
      </c>
      <c r="I16" s="426"/>
      <c r="J16" s="427"/>
      <c r="K16" s="425" t="str">
        <f>IF(K17="","",IF(K17&gt;M17,"○",IF(K17&lt;M17,"●",IF(K17=M17,"△"))))</f>
        <v>○</v>
      </c>
      <c r="L16" s="426"/>
      <c r="M16" s="427"/>
      <c r="N16" s="425" t="str">
        <f>IF(N17="","",IF(N17&gt;P17,"○",IF(N17&lt;P17,"●",IF(N17=P17,"△"))))</f>
        <v>○</v>
      </c>
      <c r="O16" s="426"/>
      <c r="P16" s="427"/>
      <c r="Q16" s="416">
        <f>COUNTIF(B16:P16,"○")</f>
        <v>4</v>
      </c>
      <c r="R16" s="418">
        <f>COUNTIF(B16:P16,"●")</f>
        <v>0</v>
      </c>
      <c r="S16" s="418">
        <f>COUNTIF(B16:P16,"△")</f>
        <v>0</v>
      </c>
      <c r="T16" s="439">
        <f>(Q16*3)+(S16*1)</f>
        <v>12</v>
      </c>
      <c r="U16" s="420">
        <f>SUM(B17,E17,H17,K17,N17)</f>
        <v>17</v>
      </c>
      <c r="V16" s="420">
        <f>SUM(D17,G17,J17,M17,P17)</f>
        <v>3</v>
      </c>
      <c r="W16" s="421">
        <f>U16-V16</f>
        <v>14</v>
      </c>
      <c r="X16" s="424">
        <v>1</v>
      </c>
      <c r="Z16" s="415">
        <f>RANK(T16,$T$14:$T$23)</f>
        <v>1</v>
      </c>
      <c r="AA16" s="415">
        <f>RANK(W16,$W$14:$W$23)</f>
        <v>1</v>
      </c>
    </row>
    <row r="17" spans="1:27" ht="18" customHeight="1">
      <c r="A17" s="440"/>
      <c r="B17" s="68">
        <f>G15</f>
        <v>10</v>
      </c>
      <c r="C17" s="69" t="s">
        <v>37</v>
      </c>
      <c r="D17" s="70">
        <f>E15</f>
        <v>0</v>
      </c>
      <c r="E17" s="431"/>
      <c r="F17" s="432"/>
      <c r="G17" s="433"/>
      <c r="H17" s="69">
        <f>IF('予選リーグ日程'!J$8="","",'予選リーグ日程'!J$8)</f>
        <v>2</v>
      </c>
      <c r="I17" s="69" t="s">
        <v>37</v>
      </c>
      <c r="J17" s="70">
        <f>IF('予選リーグ日程'!L$8="","",'予選リーグ日程'!L$8)</f>
        <v>0</v>
      </c>
      <c r="K17" s="69">
        <f>IF('予選リーグ日程'!J$11="","",'予選リーグ日程'!J$11)</f>
        <v>2</v>
      </c>
      <c r="L17" s="69" t="s">
        <v>37</v>
      </c>
      <c r="M17" s="70">
        <f>IF('予選リーグ日程'!L$11="","",'予選リーグ日程'!L$11)</f>
        <v>1</v>
      </c>
      <c r="N17" s="69">
        <f>IF('予選リーグ日程'!J$13="","",'予選リーグ日程'!J$13)</f>
        <v>3</v>
      </c>
      <c r="O17" s="69" t="s">
        <v>37</v>
      </c>
      <c r="P17" s="70">
        <f>IF('予選リーグ日程'!L$13="","",'予選リーグ日程'!L$13)</f>
        <v>2</v>
      </c>
      <c r="Q17" s="417"/>
      <c r="R17" s="419"/>
      <c r="S17" s="419"/>
      <c r="T17" s="440"/>
      <c r="U17" s="420"/>
      <c r="V17" s="420"/>
      <c r="W17" s="422"/>
      <c r="X17" s="424"/>
      <c r="Z17" s="415"/>
      <c r="AA17" s="415"/>
    </row>
    <row r="18" spans="1:27" ht="18" customHeight="1">
      <c r="A18" s="439" t="str">
        <f>IF('予選組合せ'!C29="","",'予選組合せ'!C29)</f>
        <v>戸　次</v>
      </c>
      <c r="B18" s="425" t="str">
        <f>IF(B19="","",IF(B19&gt;D19,"○",IF(B19&lt;D19,"●",IF(B19=D19,"△"))))</f>
        <v>○</v>
      </c>
      <c r="C18" s="426"/>
      <c r="D18" s="427"/>
      <c r="E18" s="425" t="str">
        <f>IF(E19="","",IF(E19&gt;G19,"○",IF(E19&lt;G19,"●",IF(E19=G19,"△"))))</f>
        <v>●</v>
      </c>
      <c r="F18" s="426"/>
      <c r="G18" s="427"/>
      <c r="H18" s="428"/>
      <c r="I18" s="429"/>
      <c r="J18" s="430"/>
      <c r="K18" s="425" t="str">
        <f>IF(K19="","",IF(K19&gt;M19,"○",IF(K19&lt;M19,"●",IF(K19=M19,"△"))))</f>
        <v>○</v>
      </c>
      <c r="L18" s="426"/>
      <c r="M18" s="427"/>
      <c r="N18" s="425" t="str">
        <f>IF(N19="","",IF(N19&gt;P19,"○",IF(N19&lt;P19,"●",IF(N19=P19,"△"))))</f>
        <v>△</v>
      </c>
      <c r="O18" s="426"/>
      <c r="P18" s="427"/>
      <c r="Q18" s="416">
        <f>COUNTIF(B18:P18,"○")</f>
        <v>2</v>
      </c>
      <c r="R18" s="418">
        <f>COUNTIF(B18:P18,"●")</f>
        <v>1</v>
      </c>
      <c r="S18" s="418">
        <f>COUNTIF(B18:P18,"△")</f>
        <v>1</v>
      </c>
      <c r="T18" s="439">
        <f>(Q18*3)+(S18*1)</f>
        <v>7</v>
      </c>
      <c r="U18" s="420">
        <f>SUM(B19,E19,H19,K19,N19)</f>
        <v>13</v>
      </c>
      <c r="V18" s="420">
        <f>SUM(D19,G19,J19,M19,P19)</f>
        <v>4</v>
      </c>
      <c r="W18" s="421">
        <f>U18-V18</f>
        <v>9</v>
      </c>
      <c r="X18" s="424">
        <v>2</v>
      </c>
      <c r="Z18" s="415">
        <f>RANK(T18,$T$14:$T$23)</f>
        <v>2</v>
      </c>
      <c r="AA18" s="415">
        <f>RANK(W18,$W$14:$W$23)</f>
        <v>2</v>
      </c>
    </row>
    <row r="19" spans="1:27" ht="18" customHeight="1">
      <c r="A19" s="440"/>
      <c r="B19" s="68">
        <f>J15</f>
        <v>6</v>
      </c>
      <c r="C19" s="69" t="s">
        <v>37</v>
      </c>
      <c r="D19" s="70">
        <f>H15</f>
        <v>0</v>
      </c>
      <c r="E19" s="68">
        <f>J17</f>
        <v>0</v>
      </c>
      <c r="F19" s="69" t="s">
        <v>37</v>
      </c>
      <c r="G19" s="70">
        <f>H17</f>
        <v>2</v>
      </c>
      <c r="H19" s="431"/>
      <c r="I19" s="432"/>
      <c r="J19" s="433"/>
      <c r="K19" s="69">
        <f>IF('予選リーグ日程'!J$6="","",'予選リーグ日程'!J$6)</f>
        <v>5</v>
      </c>
      <c r="L19" s="69" t="s">
        <v>37</v>
      </c>
      <c r="M19" s="70">
        <f>IF('予選リーグ日程'!L$6="","",'予選リーグ日程'!L$6)</f>
        <v>0</v>
      </c>
      <c r="N19" s="69">
        <f>IF('予選リーグ日程'!J$10="","",'予選リーグ日程'!J$10)</f>
        <v>2</v>
      </c>
      <c r="O19" s="69" t="s">
        <v>37</v>
      </c>
      <c r="P19" s="70">
        <f>IF('予選リーグ日程'!L$10="","",'予選リーグ日程'!L$10)</f>
        <v>2</v>
      </c>
      <c r="Q19" s="417"/>
      <c r="R19" s="419"/>
      <c r="S19" s="419"/>
      <c r="T19" s="440"/>
      <c r="U19" s="420"/>
      <c r="V19" s="420"/>
      <c r="W19" s="422"/>
      <c r="X19" s="424"/>
      <c r="Z19" s="415"/>
      <c r="AA19" s="415"/>
    </row>
    <row r="20" spans="1:27" ht="18" customHeight="1">
      <c r="A20" s="441" t="str">
        <f>IF('予選組合せ'!C31="","",'予選組合せ'!C31)</f>
        <v>咸宜日隈</v>
      </c>
      <c r="B20" s="425" t="str">
        <f>IF(B21="","",IF(B21&gt;D21,"○",IF(B21&lt;D21,"●",IF(B21=D21,"△"))))</f>
        <v>○</v>
      </c>
      <c r="C20" s="426"/>
      <c r="D20" s="427"/>
      <c r="E20" s="425" t="str">
        <f>IF(E21="","",IF(E21&gt;G21,"○",IF(E21&lt;G21,"●",IF(E21=G21,"△"))))</f>
        <v>●</v>
      </c>
      <c r="F20" s="426"/>
      <c r="G20" s="427"/>
      <c r="H20" s="425" t="str">
        <f>IF(H21="","",IF(H21&gt;J21,"○",IF(H21&lt;J21,"●",IF(H21=J21,"△"))))</f>
        <v>●</v>
      </c>
      <c r="I20" s="426"/>
      <c r="J20" s="427"/>
      <c r="K20" s="428"/>
      <c r="L20" s="429"/>
      <c r="M20" s="430"/>
      <c r="N20" s="425" t="str">
        <f>IF(N21="","",IF(N21&gt;P21,"○",IF(N21&lt;P21,"●",IF(N21=P21,"△"))))</f>
        <v>○</v>
      </c>
      <c r="O20" s="426"/>
      <c r="P20" s="427"/>
      <c r="Q20" s="416">
        <f>COUNTIF(B20:P20,"○")</f>
        <v>2</v>
      </c>
      <c r="R20" s="418">
        <f>COUNTIF(B20:P20,"●")</f>
        <v>2</v>
      </c>
      <c r="S20" s="418">
        <f>COUNTIF(B20:P20,"△")</f>
        <v>0</v>
      </c>
      <c r="T20" s="439">
        <f>(Q20*3)+(S20*1)</f>
        <v>6</v>
      </c>
      <c r="U20" s="420">
        <f>SUM(B21,E21,H21,K21,N21)</f>
        <v>13</v>
      </c>
      <c r="V20" s="420">
        <f>SUM(D21,G21,J21,M21,P21)</f>
        <v>9</v>
      </c>
      <c r="W20" s="421">
        <f>U20-V20</f>
        <v>4</v>
      </c>
      <c r="X20" s="423">
        <v>3</v>
      </c>
      <c r="Z20" s="415">
        <f>RANK(T20,$T$14:$T$23)</f>
        <v>3</v>
      </c>
      <c r="AA20" s="415">
        <f>RANK(W20,$W$14:$W$23)</f>
        <v>3</v>
      </c>
    </row>
    <row r="21" spans="1:27" ht="18" customHeight="1">
      <c r="A21" s="442"/>
      <c r="B21" s="68">
        <f>M15</f>
        <v>9</v>
      </c>
      <c r="C21" s="69" t="s">
        <v>37</v>
      </c>
      <c r="D21" s="70">
        <f>K15</f>
        <v>1</v>
      </c>
      <c r="E21" s="68">
        <f>M17</f>
        <v>1</v>
      </c>
      <c r="F21" s="69" t="s">
        <v>37</v>
      </c>
      <c r="G21" s="70">
        <f>K17</f>
        <v>2</v>
      </c>
      <c r="H21" s="68">
        <f>M19</f>
        <v>0</v>
      </c>
      <c r="I21" s="69" t="s">
        <v>37</v>
      </c>
      <c r="J21" s="70">
        <f>K19</f>
        <v>5</v>
      </c>
      <c r="K21" s="431"/>
      <c r="L21" s="432"/>
      <c r="M21" s="433"/>
      <c r="N21" s="69">
        <f>IF('予選リーグ日程'!J$9="","",'予選リーグ日程'!J$9)</f>
        <v>3</v>
      </c>
      <c r="O21" s="69" t="s">
        <v>37</v>
      </c>
      <c r="P21" s="70">
        <f>IF('予選リーグ日程'!L$9="","",'予選リーグ日程'!L$9)</f>
        <v>1</v>
      </c>
      <c r="Q21" s="417"/>
      <c r="R21" s="419"/>
      <c r="S21" s="419"/>
      <c r="T21" s="440"/>
      <c r="U21" s="420"/>
      <c r="V21" s="420"/>
      <c r="W21" s="422"/>
      <c r="X21" s="423"/>
      <c r="Z21" s="415"/>
      <c r="AA21" s="415"/>
    </row>
    <row r="22" spans="1:27" ht="18" customHeight="1">
      <c r="A22" s="441" t="str">
        <f>IF('予選組合せ'!C33="","",'予選組合せ'!C33)</f>
        <v>桃　園</v>
      </c>
      <c r="B22" s="425" t="str">
        <f>IF(B23="","",IF(B23&gt;D23,"○",IF(B23&lt;D23,"●",IF(B23=D23,"△"))))</f>
        <v>○</v>
      </c>
      <c r="C22" s="426"/>
      <c r="D22" s="427"/>
      <c r="E22" s="425" t="str">
        <f>IF(E23="","",IF(E23&gt;G23,"○",IF(E23&lt;G23,"●",IF(E23=G23,"△"))))</f>
        <v>●</v>
      </c>
      <c r="F22" s="426"/>
      <c r="G22" s="427"/>
      <c r="H22" s="425" t="str">
        <f>IF(H23="","",IF(H23&gt;J23,"○",IF(H23&lt;J23,"●",IF(H23=J23,"△"))))</f>
        <v>△</v>
      </c>
      <c r="I22" s="426"/>
      <c r="J22" s="427"/>
      <c r="K22" s="425" t="str">
        <f>IF(K23="","",IF(K23&gt;M23,"○",IF(K23&lt;M23,"●",IF(K23=M23,"△"))))</f>
        <v>●</v>
      </c>
      <c r="L22" s="426"/>
      <c r="M22" s="427"/>
      <c r="N22" s="428"/>
      <c r="O22" s="429"/>
      <c r="P22" s="430"/>
      <c r="Q22" s="416">
        <f>COUNTIF(B22:P22,"○")</f>
        <v>1</v>
      </c>
      <c r="R22" s="418">
        <f>COUNTIF(B22:P22,"●")</f>
        <v>2</v>
      </c>
      <c r="S22" s="418">
        <f>COUNTIF(B22:P22,"△")</f>
        <v>1</v>
      </c>
      <c r="T22" s="439">
        <f>(Q22*3)+(S22*1)</f>
        <v>4</v>
      </c>
      <c r="U22" s="420">
        <f>SUM(B23,E23,H23,K23,N23)</f>
        <v>8</v>
      </c>
      <c r="V22" s="420">
        <f>SUM(D23,G23,J23,M23,P23)</f>
        <v>10</v>
      </c>
      <c r="W22" s="421">
        <f>U22-V22</f>
        <v>-2</v>
      </c>
      <c r="X22" s="423">
        <v>4</v>
      </c>
      <c r="Z22" s="415">
        <f>RANK(T22,$T$14:$T$23)</f>
        <v>4</v>
      </c>
      <c r="AA22" s="415">
        <f>RANK(W22,$W$14:$W$23)</f>
        <v>4</v>
      </c>
    </row>
    <row r="23" spans="1:27" ht="18" customHeight="1">
      <c r="A23" s="442"/>
      <c r="B23" s="68">
        <f>P15</f>
        <v>3</v>
      </c>
      <c r="C23" s="69" t="s">
        <v>37</v>
      </c>
      <c r="D23" s="70">
        <f>N15</f>
        <v>2</v>
      </c>
      <c r="E23" s="69">
        <f>P17</f>
        <v>2</v>
      </c>
      <c r="F23" s="69" t="s">
        <v>37</v>
      </c>
      <c r="G23" s="70">
        <f>N17</f>
        <v>3</v>
      </c>
      <c r="H23" s="68">
        <f>P19</f>
        <v>2</v>
      </c>
      <c r="I23" s="69" t="s">
        <v>37</v>
      </c>
      <c r="J23" s="70">
        <f>N19</f>
        <v>2</v>
      </c>
      <c r="K23" s="68">
        <f>P21</f>
        <v>1</v>
      </c>
      <c r="L23" s="69" t="s">
        <v>37</v>
      </c>
      <c r="M23" s="70">
        <f>N21</f>
        <v>3</v>
      </c>
      <c r="N23" s="431"/>
      <c r="O23" s="432"/>
      <c r="P23" s="433"/>
      <c r="Q23" s="417"/>
      <c r="R23" s="419"/>
      <c r="S23" s="419"/>
      <c r="T23" s="440"/>
      <c r="U23" s="420"/>
      <c r="V23" s="420"/>
      <c r="W23" s="422"/>
      <c r="X23" s="423"/>
      <c r="Z23" s="415"/>
      <c r="AA23" s="415"/>
    </row>
    <row r="24" spans="2:16" ht="18" customHeight="1">
      <c r="B24" s="72"/>
      <c r="C24" s="72"/>
      <c r="D24" s="72"/>
      <c r="E24" s="72"/>
      <c r="F24" s="72"/>
      <c r="G24" s="72"/>
      <c r="H24" s="72"/>
      <c r="I24" s="72"/>
      <c r="J24" s="72"/>
      <c r="K24" s="72"/>
      <c r="L24" s="72"/>
      <c r="M24" s="72"/>
      <c r="N24" s="72"/>
      <c r="O24" s="72"/>
      <c r="P24" s="72"/>
    </row>
    <row r="25" spans="1:27" ht="18" customHeight="1">
      <c r="A25" s="41" t="s">
        <v>40</v>
      </c>
      <c r="B25" s="443" t="str">
        <f>IF(A26="","",A26)</f>
        <v>寒　田</v>
      </c>
      <c r="C25" s="443"/>
      <c r="D25" s="443"/>
      <c r="E25" s="443" t="str">
        <f>IF(A28="","",A28)</f>
        <v>ＦＣ中津</v>
      </c>
      <c r="F25" s="443"/>
      <c r="G25" s="443"/>
      <c r="H25" s="443" t="str">
        <f>IF(A30="","",A30)</f>
        <v>明　治</v>
      </c>
      <c r="I25" s="443"/>
      <c r="J25" s="443"/>
      <c r="K25" s="443" t="str">
        <f>IF(A32="","",A32)</f>
        <v>FC安岐</v>
      </c>
      <c r="L25" s="443"/>
      <c r="M25" s="443"/>
      <c r="N25" s="443" t="str">
        <f>IF(A34="","",A34)</f>
        <v>判　田</v>
      </c>
      <c r="O25" s="443"/>
      <c r="P25" s="443"/>
      <c r="Q25" s="42" t="s">
        <v>29</v>
      </c>
      <c r="R25" s="38" t="s">
        <v>30</v>
      </c>
      <c r="S25" s="38" t="s">
        <v>31</v>
      </c>
      <c r="T25" s="38" t="s">
        <v>32</v>
      </c>
      <c r="U25" s="38" t="s">
        <v>33</v>
      </c>
      <c r="V25" s="38" t="s">
        <v>34</v>
      </c>
      <c r="W25" s="38" t="s">
        <v>35</v>
      </c>
      <c r="X25" s="38" t="s">
        <v>36</v>
      </c>
      <c r="Z25" s="71" t="s">
        <v>82</v>
      </c>
      <c r="AA25" s="71" t="s">
        <v>83</v>
      </c>
    </row>
    <row r="26" spans="1:27" ht="18" customHeight="1">
      <c r="A26" s="425" t="str">
        <f>IF('予選組合せ'!D25="","",'予選組合せ'!D25)</f>
        <v>寒　田</v>
      </c>
      <c r="B26" s="428"/>
      <c r="C26" s="429"/>
      <c r="D26" s="430"/>
      <c r="E26" s="425" t="str">
        <f>IF(E27="","",IF(E27&gt;G27,"○",IF(E27&lt;G27,"●",IF(E27=G27,"△"))))</f>
        <v>●</v>
      </c>
      <c r="F26" s="426"/>
      <c r="G26" s="427"/>
      <c r="H26" s="425" t="str">
        <f>IF(H27="","",IF(H27&gt;J27,"○",IF(H27&lt;J27,"●",IF(H27=J27,"△"))))</f>
        <v>●</v>
      </c>
      <c r="I26" s="426"/>
      <c r="J26" s="427"/>
      <c r="K26" s="425" t="str">
        <f>IF(K27="","",IF(K27&gt;M27,"○",IF(K27&lt;M27,"●",IF(K27=M27,"△"))))</f>
        <v>○</v>
      </c>
      <c r="L26" s="426"/>
      <c r="M26" s="427"/>
      <c r="N26" s="425" t="str">
        <f>IF(N27="","",IF(N27&gt;P27,"○",IF(N27&lt;P27,"●",IF(N27=P27,"△"))))</f>
        <v>●</v>
      </c>
      <c r="O26" s="426"/>
      <c r="P26" s="426"/>
      <c r="Q26" s="418">
        <f>COUNTIF(B26:P26,"○")</f>
        <v>1</v>
      </c>
      <c r="R26" s="418">
        <f>COUNTIF(B26:P26,"●")</f>
        <v>3</v>
      </c>
      <c r="S26" s="418">
        <f>COUNTIF(B26:P26,"△")</f>
        <v>0</v>
      </c>
      <c r="T26" s="439">
        <f>(Q26*3)+(S26*1)</f>
        <v>3</v>
      </c>
      <c r="U26" s="420">
        <f>SUM(B27,E27,H27,K27,N27)</f>
        <v>1</v>
      </c>
      <c r="V26" s="420">
        <f>SUM(D27,G27,J27,M27,P27)</f>
        <v>6</v>
      </c>
      <c r="W26" s="421">
        <f>U26-V26</f>
        <v>-5</v>
      </c>
      <c r="X26" s="423">
        <v>4</v>
      </c>
      <c r="Z26" s="415">
        <f>RANK(T26,$T$26:$T$35)</f>
        <v>4</v>
      </c>
      <c r="AA26" s="415">
        <f>RANK(W26,$W$26:$W$35)</f>
        <v>4</v>
      </c>
    </row>
    <row r="27" spans="1:27" ht="18" customHeight="1">
      <c r="A27" s="434"/>
      <c r="B27" s="431"/>
      <c r="C27" s="432"/>
      <c r="D27" s="433"/>
      <c r="E27" s="69">
        <f>IF('予選リーグ日程'!P$5="","",'予選リーグ日程'!P$5)</f>
        <v>0</v>
      </c>
      <c r="F27" s="69" t="s">
        <v>37</v>
      </c>
      <c r="G27" s="70">
        <f>IF('予選リーグ日程'!R$5="","",'予選リーグ日程'!R$5)</f>
        <v>3</v>
      </c>
      <c r="H27" s="69">
        <f>IF('予選リーグ日程'!P$12="","",'予選リーグ日程'!P$12)</f>
        <v>0</v>
      </c>
      <c r="I27" s="69" t="s">
        <v>37</v>
      </c>
      <c r="J27" s="70">
        <f>IF('予選リーグ日程'!R$12="","",'予選リーグ日程'!R$12)</f>
        <v>1</v>
      </c>
      <c r="K27" s="69">
        <f>IF('予選リーグ日程'!P$14="","",'予選リーグ日程'!P$14)</f>
        <v>1</v>
      </c>
      <c r="L27" s="69" t="s">
        <v>37</v>
      </c>
      <c r="M27" s="70">
        <f>IF('予選リーグ日程'!R$14="","",'予選リーグ日程'!R$14)</f>
        <v>0</v>
      </c>
      <c r="N27" s="69">
        <f>IF('予選リーグ日程'!R$7="","",'予選リーグ日程'!R$7)</f>
        <v>0</v>
      </c>
      <c r="O27" s="69" t="s">
        <v>37</v>
      </c>
      <c r="P27" s="69">
        <f>IF('予選リーグ日程'!P$7="","",'予選リーグ日程'!P$7)</f>
        <v>2</v>
      </c>
      <c r="Q27" s="419"/>
      <c r="R27" s="419"/>
      <c r="S27" s="419"/>
      <c r="T27" s="440"/>
      <c r="U27" s="420"/>
      <c r="V27" s="420"/>
      <c r="W27" s="422"/>
      <c r="X27" s="423"/>
      <c r="Z27" s="415"/>
      <c r="AA27" s="415"/>
    </row>
    <row r="28" spans="1:27" ht="18" customHeight="1">
      <c r="A28" s="435" t="str">
        <f>IF('予選組合せ'!D27="","",'予選組合せ'!D27)</f>
        <v>ＦＣ中津</v>
      </c>
      <c r="B28" s="425" t="str">
        <f>IF(B29="","",IF(B29&gt;D29,"○",IF(B29&lt;D29,"●",IF(B29=D29,"△"))))</f>
        <v>○</v>
      </c>
      <c r="C28" s="426"/>
      <c r="D28" s="427"/>
      <c r="E28" s="428"/>
      <c r="F28" s="429"/>
      <c r="G28" s="430"/>
      <c r="H28" s="425" t="str">
        <f>IF(H29="","",IF(H29&gt;J29,"○",IF(H29&lt;J29,"●",IF(H29=J29,"△"))))</f>
        <v>○</v>
      </c>
      <c r="I28" s="426"/>
      <c r="J28" s="427"/>
      <c r="K28" s="425" t="str">
        <f>IF(K29="","",IF(K29&gt;M29,"○",IF(K29&lt;M29,"●",IF(K29=M29,"△"))))</f>
        <v>○</v>
      </c>
      <c r="L28" s="426"/>
      <c r="M28" s="427"/>
      <c r="N28" s="425" t="str">
        <f>IF(N29="","",IF(N29&gt;P29,"○",IF(N29&lt;P29,"●",IF(N29=P29,"△"))))</f>
        <v>○</v>
      </c>
      <c r="O28" s="426"/>
      <c r="P28" s="427"/>
      <c r="Q28" s="416">
        <f>COUNTIF(B28:P28,"○")</f>
        <v>4</v>
      </c>
      <c r="R28" s="418">
        <f>COUNTIF(B28:P28,"●")</f>
        <v>0</v>
      </c>
      <c r="S28" s="418">
        <f>COUNTIF(B28:P28,"△")</f>
        <v>0</v>
      </c>
      <c r="T28" s="439">
        <f>(Q28*3)+(S28*1)</f>
        <v>12</v>
      </c>
      <c r="U28" s="420">
        <f>SUM(B29,E29,H29,K29,N29)</f>
        <v>16</v>
      </c>
      <c r="V28" s="420">
        <f>SUM(D29,G29,J29,M29,P29)</f>
        <v>0</v>
      </c>
      <c r="W28" s="421">
        <f>U28-V28</f>
        <v>16</v>
      </c>
      <c r="X28" s="424">
        <v>1</v>
      </c>
      <c r="Z28" s="415">
        <f>RANK(T28,$T$26:$T$35)</f>
        <v>1</v>
      </c>
      <c r="AA28" s="415">
        <f>RANK(W28,$W$26:$W$35)</f>
        <v>1</v>
      </c>
    </row>
    <row r="29" spans="1:27" ht="18" customHeight="1">
      <c r="A29" s="436"/>
      <c r="B29" s="68">
        <f>G27</f>
        <v>3</v>
      </c>
      <c r="C29" s="69" t="s">
        <v>37</v>
      </c>
      <c r="D29" s="70">
        <f>E27</f>
        <v>0</v>
      </c>
      <c r="E29" s="431"/>
      <c r="F29" s="432"/>
      <c r="G29" s="433"/>
      <c r="H29" s="69">
        <f>IF('予選リーグ日程'!P$8="","",'予選リーグ日程'!P$8)</f>
        <v>2</v>
      </c>
      <c r="I29" s="69" t="s">
        <v>37</v>
      </c>
      <c r="J29" s="70">
        <f>IF('予選リーグ日程'!R$8="","",'予選リーグ日程'!R$8)</f>
        <v>0</v>
      </c>
      <c r="K29" s="69">
        <f>IF('予選リーグ日程'!P$11="","",'予選リーグ日程'!P$11)</f>
        <v>7</v>
      </c>
      <c r="L29" s="69" t="s">
        <v>37</v>
      </c>
      <c r="M29" s="70">
        <f>IF('予選リーグ日程'!R$11="","",'予選リーグ日程'!R$11)</f>
        <v>0</v>
      </c>
      <c r="N29" s="69">
        <f>IF('予選リーグ日程'!P$13="","",'予選リーグ日程'!P$13)</f>
        <v>4</v>
      </c>
      <c r="O29" s="69" t="s">
        <v>37</v>
      </c>
      <c r="P29" s="70">
        <f>IF('予選リーグ日程'!R$13="","",'予選リーグ日程'!R$13)</f>
        <v>0</v>
      </c>
      <c r="Q29" s="417"/>
      <c r="R29" s="419"/>
      <c r="S29" s="419"/>
      <c r="T29" s="440"/>
      <c r="U29" s="420"/>
      <c r="V29" s="420"/>
      <c r="W29" s="422"/>
      <c r="X29" s="424"/>
      <c r="Z29" s="415"/>
      <c r="AA29" s="415"/>
    </row>
    <row r="30" spans="1:27" ht="18" customHeight="1">
      <c r="A30" s="425" t="str">
        <f>IF('予選組合せ'!D29="","",'予選組合せ'!D29)</f>
        <v>明　治</v>
      </c>
      <c r="B30" s="425" t="str">
        <f>IF(B31="","",IF(B31&gt;D31,"○",IF(B31&lt;D31,"●",IF(B31=D31,"△"))))</f>
        <v>○</v>
      </c>
      <c r="C30" s="426"/>
      <c r="D30" s="427"/>
      <c r="E30" s="425" t="str">
        <f>IF(E31="","",IF(E31&gt;G31,"○",IF(E31&lt;G31,"●",IF(E31=G31,"△"))))</f>
        <v>●</v>
      </c>
      <c r="F30" s="426"/>
      <c r="G30" s="427"/>
      <c r="H30" s="428"/>
      <c r="I30" s="429"/>
      <c r="J30" s="430"/>
      <c r="K30" s="425" t="str">
        <f>IF(K31="","",IF(K31&gt;M31,"○",IF(K31&lt;M31,"●",IF(K31=M31,"△"))))</f>
        <v>○</v>
      </c>
      <c r="L30" s="426"/>
      <c r="M30" s="427"/>
      <c r="N30" s="425" t="str">
        <f>IF(N31="","",IF(N31&gt;P31,"○",IF(N31&lt;P31,"●",IF(N31=P31,"△"))))</f>
        <v>●</v>
      </c>
      <c r="O30" s="426"/>
      <c r="P30" s="427"/>
      <c r="Q30" s="416">
        <f>COUNTIF(B30:P30,"○")</f>
        <v>2</v>
      </c>
      <c r="R30" s="418">
        <f>COUNTIF(B30:P30,"●")</f>
        <v>2</v>
      </c>
      <c r="S30" s="418">
        <f>COUNTIF(B30:P30,"△")</f>
        <v>0</v>
      </c>
      <c r="T30" s="439">
        <f>(Q30*3)+(S30*1)</f>
        <v>6</v>
      </c>
      <c r="U30" s="420">
        <f>SUM(B31,E31,H31,K31,N31)</f>
        <v>4</v>
      </c>
      <c r="V30" s="420">
        <f>SUM(D31,G31,J31,M31,P31)</f>
        <v>4</v>
      </c>
      <c r="W30" s="421">
        <f>U30-V30</f>
        <v>0</v>
      </c>
      <c r="X30" s="423">
        <v>3</v>
      </c>
      <c r="Z30" s="415">
        <f>RANK(T30,$T$26:$T$35)</f>
        <v>3</v>
      </c>
      <c r="AA30" s="415">
        <f>RANK(W30,$W$26:$W$35)</f>
        <v>3</v>
      </c>
    </row>
    <row r="31" spans="1:27" ht="18" customHeight="1">
      <c r="A31" s="434"/>
      <c r="B31" s="68">
        <f>J27</f>
        <v>1</v>
      </c>
      <c r="C31" s="69" t="s">
        <v>37</v>
      </c>
      <c r="D31" s="70">
        <f>H27</f>
        <v>0</v>
      </c>
      <c r="E31" s="68">
        <f>J29</f>
        <v>0</v>
      </c>
      <c r="F31" s="69" t="s">
        <v>37</v>
      </c>
      <c r="G31" s="70">
        <f>H29</f>
        <v>2</v>
      </c>
      <c r="H31" s="431"/>
      <c r="I31" s="432"/>
      <c r="J31" s="433"/>
      <c r="K31" s="69">
        <f>IF('予選リーグ日程'!P$6="","",'予選リーグ日程'!P$6)</f>
        <v>3</v>
      </c>
      <c r="L31" s="69" t="s">
        <v>37</v>
      </c>
      <c r="M31" s="70">
        <f>IF('予選リーグ日程'!R$6="","",'予選リーグ日程'!R$6)</f>
        <v>0</v>
      </c>
      <c r="N31" s="69">
        <f>IF('予選リーグ日程'!P$10="","",'予選リーグ日程'!P$10)</f>
        <v>0</v>
      </c>
      <c r="O31" s="69" t="s">
        <v>37</v>
      </c>
      <c r="P31" s="70">
        <f>IF('予選リーグ日程'!R$10="","",'予選リーグ日程'!R$10)</f>
        <v>2</v>
      </c>
      <c r="Q31" s="417"/>
      <c r="R31" s="419"/>
      <c r="S31" s="419"/>
      <c r="T31" s="440"/>
      <c r="U31" s="420"/>
      <c r="V31" s="420"/>
      <c r="W31" s="422"/>
      <c r="X31" s="423"/>
      <c r="Z31" s="415"/>
      <c r="AA31" s="415"/>
    </row>
    <row r="32" spans="1:27" ht="18" customHeight="1">
      <c r="A32" s="437" t="str">
        <f>IF('予選組合せ'!D31="","",'予選組合せ'!D31)</f>
        <v>FC安岐</v>
      </c>
      <c r="B32" s="425" t="str">
        <f>IF(B33="","",IF(B33&gt;D33,"○",IF(B33&lt;D33,"●",IF(B33=D33,"△"))))</f>
        <v>●</v>
      </c>
      <c r="C32" s="426"/>
      <c r="D32" s="427"/>
      <c r="E32" s="425" t="str">
        <f>IF(E33="","",IF(E33&gt;G33,"○",IF(E33&lt;G33,"●",IF(E33=G33,"△"))))</f>
        <v>●</v>
      </c>
      <c r="F32" s="426"/>
      <c r="G32" s="427"/>
      <c r="H32" s="425" t="str">
        <f>IF(H33="","",IF(H33&gt;J33,"○",IF(H33&lt;J33,"●",IF(H33=J33,"△"))))</f>
        <v>●</v>
      </c>
      <c r="I32" s="426"/>
      <c r="J32" s="427"/>
      <c r="K32" s="428"/>
      <c r="L32" s="429"/>
      <c r="M32" s="430"/>
      <c r="N32" s="425" t="str">
        <f>IF(N33="","",IF(N33&gt;P33,"○",IF(N33&lt;P33,"●",IF(N33=P33,"△"))))</f>
        <v>●</v>
      </c>
      <c r="O32" s="426"/>
      <c r="P32" s="427"/>
      <c r="Q32" s="416">
        <f>COUNTIF(B32:P32,"○")</f>
        <v>0</v>
      </c>
      <c r="R32" s="418">
        <f>COUNTIF(B32:P32,"●")</f>
        <v>4</v>
      </c>
      <c r="S32" s="418">
        <f>COUNTIF(B32:P32,"△")</f>
        <v>0</v>
      </c>
      <c r="T32" s="439">
        <f>(Q32*3)+(S32*1)</f>
        <v>0</v>
      </c>
      <c r="U32" s="420">
        <f>SUM(B33,E33,H33,K33,N33)</f>
        <v>0</v>
      </c>
      <c r="V32" s="420">
        <f>SUM(D33,G33,J33,M33,P33)</f>
        <v>14</v>
      </c>
      <c r="W32" s="421">
        <f>U32-V32</f>
        <v>-14</v>
      </c>
      <c r="X32" s="423">
        <v>5</v>
      </c>
      <c r="Z32" s="415">
        <f>RANK(T32,$T$26:$T$35)</f>
        <v>5</v>
      </c>
      <c r="AA32" s="415">
        <f>RANK(W32,$W$26:$W$35)</f>
        <v>5</v>
      </c>
    </row>
    <row r="33" spans="1:27" ht="18" customHeight="1">
      <c r="A33" s="438"/>
      <c r="B33" s="68">
        <f>M27</f>
        <v>0</v>
      </c>
      <c r="C33" s="69" t="s">
        <v>37</v>
      </c>
      <c r="D33" s="70">
        <f>K27</f>
        <v>1</v>
      </c>
      <c r="E33" s="68">
        <f>M29</f>
        <v>0</v>
      </c>
      <c r="F33" s="69" t="s">
        <v>37</v>
      </c>
      <c r="G33" s="70">
        <f>K29</f>
        <v>7</v>
      </c>
      <c r="H33" s="68">
        <f>M31</f>
        <v>0</v>
      </c>
      <c r="I33" s="69" t="s">
        <v>37</v>
      </c>
      <c r="J33" s="70">
        <f>K31</f>
        <v>3</v>
      </c>
      <c r="K33" s="431"/>
      <c r="L33" s="432"/>
      <c r="M33" s="433"/>
      <c r="N33" s="69">
        <f>IF('予選リーグ日程'!P$9="","",'予選リーグ日程'!P$9)</f>
        <v>0</v>
      </c>
      <c r="O33" s="69" t="s">
        <v>37</v>
      </c>
      <c r="P33" s="70">
        <f>IF('予選リーグ日程'!R$9="","",'予選リーグ日程'!R$9)</f>
        <v>3</v>
      </c>
      <c r="Q33" s="417"/>
      <c r="R33" s="419"/>
      <c r="S33" s="419"/>
      <c r="T33" s="440"/>
      <c r="U33" s="420"/>
      <c r="V33" s="420"/>
      <c r="W33" s="422"/>
      <c r="X33" s="423"/>
      <c r="Z33" s="415"/>
      <c r="AA33" s="415"/>
    </row>
    <row r="34" spans="1:27" ht="18" customHeight="1">
      <c r="A34" s="435" t="str">
        <f>IF('予選組合せ'!D33="","",'予選組合せ'!D33)</f>
        <v>判　田</v>
      </c>
      <c r="B34" s="425" t="str">
        <f>IF(B35="","",IF(B35&gt;D35,"○",IF(B35&lt;D35,"●",IF(B35=D35,"△"))))</f>
        <v>○</v>
      </c>
      <c r="C34" s="426"/>
      <c r="D34" s="427"/>
      <c r="E34" s="425" t="str">
        <f>IF(E35="","",IF(E35&gt;G35,"○",IF(E35&lt;G35,"●",IF(E35=G35,"△"))))</f>
        <v>●</v>
      </c>
      <c r="F34" s="426"/>
      <c r="G34" s="427"/>
      <c r="H34" s="425" t="str">
        <f>IF(H35="","",IF(H35&gt;J35,"○",IF(H35&lt;J35,"●",IF(H35=J35,"△"))))</f>
        <v>○</v>
      </c>
      <c r="I34" s="426"/>
      <c r="J34" s="427"/>
      <c r="K34" s="425" t="str">
        <f>IF(K35="","",IF(K35&gt;M35,"○",IF(K35&lt;M35,"●",IF(K35=M35,"△"))))</f>
        <v>○</v>
      </c>
      <c r="L34" s="426"/>
      <c r="M34" s="427"/>
      <c r="N34" s="428"/>
      <c r="O34" s="429"/>
      <c r="P34" s="430"/>
      <c r="Q34" s="416">
        <f>COUNTIF(B34:P34,"○")</f>
        <v>3</v>
      </c>
      <c r="R34" s="418">
        <f>COUNTIF(B34:P34,"●")</f>
        <v>1</v>
      </c>
      <c r="S34" s="418">
        <f>COUNTIF(B34:P34,"△")</f>
        <v>0</v>
      </c>
      <c r="T34" s="439">
        <f>(Q34*3)+(S34*1)</f>
        <v>9</v>
      </c>
      <c r="U34" s="420">
        <f>SUM(B35,E35,H35,K35,N35)</f>
        <v>7</v>
      </c>
      <c r="V34" s="420">
        <f>SUM(D35,G35,J35,M35,P35)</f>
        <v>4</v>
      </c>
      <c r="W34" s="421">
        <f>U34-V34</f>
        <v>3</v>
      </c>
      <c r="X34" s="424">
        <v>2</v>
      </c>
      <c r="Z34" s="415">
        <f>RANK(T34,$T$26:$T$35)</f>
        <v>2</v>
      </c>
      <c r="AA34" s="415">
        <f>RANK(W34,$W$26:$W$35)</f>
        <v>2</v>
      </c>
    </row>
    <row r="35" spans="1:27" ht="18" customHeight="1">
      <c r="A35" s="436"/>
      <c r="B35" s="68">
        <f>P27</f>
        <v>2</v>
      </c>
      <c r="C35" s="69" t="s">
        <v>37</v>
      </c>
      <c r="D35" s="70">
        <f>N27</f>
        <v>0</v>
      </c>
      <c r="E35" s="69">
        <f>P29</f>
        <v>0</v>
      </c>
      <c r="F35" s="69" t="s">
        <v>37</v>
      </c>
      <c r="G35" s="70">
        <f>N29</f>
        <v>4</v>
      </c>
      <c r="H35" s="68">
        <f>P31</f>
        <v>2</v>
      </c>
      <c r="I35" s="69" t="s">
        <v>37</v>
      </c>
      <c r="J35" s="70">
        <f>N31</f>
        <v>0</v>
      </c>
      <c r="K35" s="68">
        <f>P33</f>
        <v>3</v>
      </c>
      <c r="L35" s="69" t="s">
        <v>37</v>
      </c>
      <c r="M35" s="70">
        <f>N33</f>
        <v>0</v>
      </c>
      <c r="N35" s="431"/>
      <c r="O35" s="432"/>
      <c r="P35" s="433"/>
      <c r="Q35" s="417"/>
      <c r="R35" s="419"/>
      <c r="S35" s="419"/>
      <c r="T35" s="440"/>
      <c r="U35" s="420"/>
      <c r="V35" s="420"/>
      <c r="W35" s="422"/>
      <c r="X35" s="424"/>
      <c r="Z35" s="415"/>
      <c r="AA35" s="415"/>
    </row>
    <row r="37" spans="1:27" ht="18" customHeight="1">
      <c r="A37" s="41" t="s">
        <v>41</v>
      </c>
      <c r="B37" s="420" t="str">
        <f>IF(A38="","",A38)</f>
        <v>東稙田</v>
      </c>
      <c r="C37" s="420"/>
      <c r="D37" s="420"/>
      <c r="E37" s="420" t="str">
        <f>IF(A40="","",A40)</f>
        <v>鶴　居</v>
      </c>
      <c r="F37" s="420"/>
      <c r="G37" s="420"/>
      <c r="H37" s="420" t="str">
        <f>IF(A42="","",A42)</f>
        <v>北郡坂ノ市</v>
      </c>
      <c r="I37" s="420"/>
      <c r="J37" s="420"/>
      <c r="K37" s="420" t="str">
        <f>IF(A44="","",A44)</f>
        <v>千　怒</v>
      </c>
      <c r="L37" s="420"/>
      <c r="M37" s="420"/>
      <c r="N37" s="420" t="str">
        <f>IF(A46="","",A46)</f>
        <v>稙　田</v>
      </c>
      <c r="O37" s="420"/>
      <c r="P37" s="420"/>
      <c r="Q37" s="42" t="s">
        <v>29</v>
      </c>
      <c r="R37" s="38" t="s">
        <v>30</v>
      </c>
      <c r="S37" s="38" t="s">
        <v>31</v>
      </c>
      <c r="T37" s="38" t="s">
        <v>32</v>
      </c>
      <c r="U37" s="38" t="s">
        <v>33</v>
      </c>
      <c r="V37" s="38" t="s">
        <v>34</v>
      </c>
      <c r="W37" s="38" t="s">
        <v>35</v>
      </c>
      <c r="X37" s="38" t="s">
        <v>36</v>
      </c>
      <c r="Z37" s="71" t="s">
        <v>82</v>
      </c>
      <c r="AA37" s="71" t="s">
        <v>84</v>
      </c>
    </row>
    <row r="38" spans="1:27" ht="18" customHeight="1">
      <c r="A38" s="435" t="str">
        <f>IF('予選組合せ'!E25="","",'予選組合せ'!E25)</f>
        <v>東稙田</v>
      </c>
      <c r="B38" s="428"/>
      <c r="C38" s="429"/>
      <c r="D38" s="430"/>
      <c r="E38" s="425" t="str">
        <f>IF(E39="","",IF(E39&gt;G39,"○",IF(E39&lt;G39,"●",IF(E39=G39,"△"))))</f>
        <v>△</v>
      </c>
      <c r="F38" s="426"/>
      <c r="G38" s="427"/>
      <c r="H38" s="425" t="str">
        <f>IF(H39="","",IF(H39&gt;J39,"○",IF(H39&lt;J39,"●",IF(H39=J39,"△"))))</f>
        <v>○</v>
      </c>
      <c r="I38" s="426"/>
      <c r="J38" s="427"/>
      <c r="K38" s="425" t="str">
        <f>IF(K39="","",IF(K39&gt;M39,"○",IF(K39&lt;M39,"●",IF(K39=M39,"△"))))</f>
        <v>○</v>
      </c>
      <c r="L38" s="426"/>
      <c r="M38" s="427"/>
      <c r="N38" s="425" t="str">
        <f>IF(N39="","",IF(N39&gt;P39,"○",IF(N39&lt;P39,"●",IF(N39=P39,"△"))))</f>
        <v>△</v>
      </c>
      <c r="O38" s="426"/>
      <c r="P38" s="426"/>
      <c r="Q38" s="418">
        <f>COUNTIF(B38:P38,"○")</f>
        <v>2</v>
      </c>
      <c r="R38" s="418">
        <f>COUNTIF(B38:P38,"●")</f>
        <v>0</v>
      </c>
      <c r="S38" s="418">
        <f>COUNTIF(B38:P38,"△")</f>
        <v>2</v>
      </c>
      <c r="T38" s="439">
        <f>(Q38*3)+(S38*1)</f>
        <v>8</v>
      </c>
      <c r="U38" s="420">
        <f>SUM(B39,E39,H39,K39,N39)</f>
        <v>8</v>
      </c>
      <c r="V38" s="420">
        <f>SUM(D39,G39,J39,M39,P39)</f>
        <v>4</v>
      </c>
      <c r="W38" s="421">
        <f>U38-V38</f>
        <v>4</v>
      </c>
      <c r="X38" s="424">
        <v>2</v>
      </c>
      <c r="Z38" s="415">
        <f>RANK(T38,$T$38:$T$47)</f>
        <v>1</v>
      </c>
      <c r="AA38" s="415">
        <f>RANK(W38,$W$38:$W$47)</f>
        <v>2</v>
      </c>
    </row>
    <row r="39" spans="1:27" ht="18" customHeight="1">
      <c r="A39" s="436"/>
      <c r="B39" s="431"/>
      <c r="C39" s="432"/>
      <c r="D39" s="433"/>
      <c r="E39" s="69">
        <f>IF('予選リーグ日程'!V$5="","",'予選リーグ日程'!V$5)</f>
        <v>2</v>
      </c>
      <c r="F39" s="69" t="s">
        <v>37</v>
      </c>
      <c r="G39" s="70">
        <f>IF('予選リーグ日程'!X$5="","",'予選リーグ日程'!X$5)</f>
        <v>2</v>
      </c>
      <c r="H39" s="69">
        <f>IF('予選リーグ日程'!V$12="","",'予選リーグ日程'!V$12)</f>
        <v>3</v>
      </c>
      <c r="I39" s="69" t="s">
        <v>37</v>
      </c>
      <c r="J39" s="70">
        <f>IF('予選リーグ日程'!X$12="","",'予選リーグ日程'!X$12)</f>
        <v>0</v>
      </c>
      <c r="K39" s="69">
        <f>IF('予選リーグ日程'!V$14="","",'予選リーグ日程'!V$14)</f>
        <v>3</v>
      </c>
      <c r="L39" s="69" t="s">
        <v>37</v>
      </c>
      <c r="M39" s="70">
        <f>IF('予選リーグ日程'!X$14="","",'予選リーグ日程'!X$14)</f>
        <v>2</v>
      </c>
      <c r="N39" s="69">
        <f>IF('予選リーグ日程'!X$7="","",'予選リーグ日程'!X$7)</f>
        <v>0</v>
      </c>
      <c r="O39" s="69" t="s">
        <v>37</v>
      </c>
      <c r="P39" s="69">
        <f>IF('予選リーグ日程'!V$20="","",'予選リーグ日程'!V$20)</f>
        <v>0</v>
      </c>
      <c r="Q39" s="419"/>
      <c r="R39" s="419"/>
      <c r="S39" s="419"/>
      <c r="T39" s="440"/>
      <c r="U39" s="420"/>
      <c r="V39" s="420"/>
      <c r="W39" s="422"/>
      <c r="X39" s="424"/>
      <c r="Z39" s="415"/>
      <c r="AA39" s="415"/>
    </row>
    <row r="40" spans="1:27" ht="18" customHeight="1">
      <c r="A40" s="435" t="str">
        <f>IF('予選組合せ'!E27="","",'予選組合せ'!E27)</f>
        <v>鶴　居</v>
      </c>
      <c r="B40" s="425" t="str">
        <f>IF(B41="","",IF(B41&gt;D41,"○",IF(B41&lt;D41,"●",IF(B41=D41,"△"))))</f>
        <v>△</v>
      </c>
      <c r="C40" s="426"/>
      <c r="D40" s="427"/>
      <c r="E40" s="428"/>
      <c r="F40" s="429"/>
      <c r="G40" s="430"/>
      <c r="H40" s="425" t="str">
        <f>IF(H41="","",IF(H41&gt;J41,"○",IF(H41&lt;J41,"●",IF(H41=J41,"△"))))</f>
        <v>○</v>
      </c>
      <c r="I40" s="426"/>
      <c r="J40" s="427"/>
      <c r="K40" s="425" t="str">
        <f>IF(K41="","",IF(K41&gt;M41,"○",IF(K41&lt;M41,"●",IF(K41=M41,"△"))))</f>
        <v>○</v>
      </c>
      <c r="L40" s="426"/>
      <c r="M40" s="427"/>
      <c r="N40" s="425" t="str">
        <f>IF(N41="","",IF(N41&gt;P41,"○",IF(N41&lt;P41,"●",IF(N41=P41,"△"))))</f>
        <v>△</v>
      </c>
      <c r="O40" s="426"/>
      <c r="P40" s="427"/>
      <c r="Q40" s="416">
        <f>COUNTIF(B40:P40,"○")</f>
        <v>2</v>
      </c>
      <c r="R40" s="418">
        <f>COUNTIF(B40:P40,"●")</f>
        <v>0</v>
      </c>
      <c r="S40" s="418">
        <f>COUNTIF(B40:P40,"△")</f>
        <v>2</v>
      </c>
      <c r="T40" s="439">
        <f>(Q40*3)+(S40*1)</f>
        <v>8</v>
      </c>
      <c r="U40" s="420">
        <f>SUM(B41,E41,H41,K41,N41)</f>
        <v>11</v>
      </c>
      <c r="V40" s="420">
        <f>SUM(D41,G41,J41,M41,P41)</f>
        <v>5</v>
      </c>
      <c r="W40" s="421">
        <f>U40-V40</f>
        <v>6</v>
      </c>
      <c r="X40" s="424">
        <v>1</v>
      </c>
      <c r="Z40" s="415">
        <f>RANK(T40,$T$38:$T$47)</f>
        <v>1</v>
      </c>
      <c r="AA40" s="415">
        <f>RANK(W40,$W$38:$W$47)</f>
        <v>1</v>
      </c>
    </row>
    <row r="41" spans="1:27" ht="18" customHeight="1">
      <c r="A41" s="436"/>
      <c r="B41" s="68">
        <f>G39</f>
        <v>2</v>
      </c>
      <c r="C41" s="69" t="s">
        <v>37</v>
      </c>
      <c r="D41" s="70">
        <f>E39</f>
        <v>2</v>
      </c>
      <c r="E41" s="431"/>
      <c r="F41" s="432"/>
      <c r="G41" s="433"/>
      <c r="H41" s="69">
        <f>IF('予選リーグ日程'!V$8="","",'予選リーグ日程'!V$8)</f>
        <v>4</v>
      </c>
      <c r="I41" s="69" t="s">
        <v>37</v>
      </c>
      <c r="J41" s="70">
        <f>IF('予選リーグ日程'!X$8="","",'予選リーグ日程'!X$8)</f>
        <v>1</v>
      </c>
      <c r="K41" s="69">
        <f>IF('予選リーグ日程'!V$11="","",'予選リーグ日程'!V$11)</f>
        <v>3</v>
      </c>
      <c r="L41" s="69" t="s">
        <v>37</v>
      </c>
      <c r="M41" s="70">
        <f>IF('予選リーグ日程'!X$11="","",'予選リーグ日程'!X$11)</f>
        <v>0</v>
      </c>
      <c r="N41" s="69">
        <f>IF('予選リーグ日程'!V$13="","",'予選リーグ日程'!V$13)</f>
        <v>2</v>
      </c>
      <c r="O41" s="69" t="s">
        <v>37</v>
      </c>
      <c r="P41" s="70">
        <f>IF('予選リーグ日程'!X$13="","",'予選リーグ日程'!X$13)</f>
        <v>2</v>
      </c>
      <c r="Q41" s="417"/>
      <c r="R41" s="419"/>
      <c r="S41" s="419"/>
      <c r="T41" s="440"/>
      <c r="U41" s="420"/>
      <c r="V41" s="420"/>
      <c r="W41" s="422"/>
      <c r="X41" s="424"/>
      <c r="Z41" s="415"/>
      <c r="AA41" s="415"/>
    </row>
    <row r="42" spans="1:27" ht="18" customHeight="1">
      <c r="A42" s="425" t="str">
        <f>IF('予選組合せ'!E29="","",'予選組合せ'!E29)</f>
        <v>北郡坂ノ市</v>
      </c>
      <c r="B42" s="425" t="str">
        <f>IF(B43="","",IF(B43&gt;D43,"○",IF(B43&lt;D43,"●",IF(B43=D43,"△"))))</f>
        <v>●</v>
      </c>
      <c r="C42" s="426"/>
      <c r="D42" s="427"/>
      <c r="E42" s="425" t="str">
        <f>IF(E43="","",IF(E43&gt;G43,"○",IF(E43&lt;G43,"●",IF(E43=G43,"△"))))</f>
        <v>●</v>
      </c>
      <c r="F42" s="426"/>
      <c r="G42" s="427"/>
      <c r="H42" s="428"/>
      <c r="I42" s="429"/>
      <c r="J42" s="430"/>
      <c r="K42" s="425" t="str">
        <f>IF(K43="","",IF(K43&gt;M43,"○",IF(K43&lt;M43,"●",IF(K43=M43,"△"))))</f>
        <v>○</v>
      </c>
      <c r="L42" s="426"/>
      <c r="M42" s="427"/>
      <c r="N42" s="425" t="str">
        <f>IF(N43="","",IF(N43&gt;P43,"○",IF(N43&lt;P43,"●",IF(N43=P43,"△"))))</f>
        <v>●</v>
      </c>
      <c r="O42" s="426"/>
      <c r="P42" s="427"/>
      <c r="Q42" s="416">
        <f>COUNTIF(B42:P42,"○")</f>
        <v>1</v>
      </c>
      <c r="R42" s="418">
        <f>COUNTIF(B42:P42,"●")</f>
        <v>3</v>
      </c>
      <c r="S42" s="418">
        <f>COUNTIF(B42:P42,"△")</f>
        <v>0</v>
      </c>
      <c r="T42" s="439">
        <f>(Q42*3)+(S42*1)</f>
        <v>3</v>
      </c>
      <c r="U42" s="420">
        <f>SUM(B43,E43,H43,K43,N43)</f>
        <v>4</v>
      </c>
      <c r="V42" s="420">
        <f>SUM(D43,G43,J43,M43,P43)</f>
        <v>11</v>
      </c>
      <c r="W42" s="421">
        <f>U42-V42</f>
        <v>-7</v>
      </c>
      <c r="X42" s="423">
        <v>4</v>
      </c>
      <c r="Z42" s="415">
        <f>RANK(T42,$T$38:$T$47)</f>
        <v>4</v>
      </c>
      <c r="AA42" s="415">
        <f>RANK(W42,$W$38:$W$47)</f>
        <v>5</v>
      </c>
    </row>
    <row r="43" spans="1:27" ht="18" customHeight="1">
      <c r="A43" s="434"/>
      <c r="B43" s="68">
        <f>J39</f>
        <v>0</v>
      </c>
      <c r="C43" s="69" t="s">
        <v>37</v>
      </c>
      <c r="D43" s="70">
        <f>H39</f>
        <v>3</v>
      </c>
      <c r="E43" s="68">
        <f>J41</f>
        <v>1</v>
      </c>
      <c r="F43" s="69" t="s">
        <v>37</v>
      </c>
      <c r="G43" s="70">
        <f>H41</f>
        <v>4</v>
      </c>
      <c r="H43" s="431"/>
      <c r="I43" s="432"/>
      <c r="J43" s="433"/>
      <c r="K43" s="69">
        <f>IF('予選リーグ日程'!V$6="","",'予選リーグ日程'!V$6)</f>
        <v>3</v>
      </c>
      <c r="L43" s="69" t="s">
        <v>37</v>
      </c>
      <c r="M43" s="70">
        <f>IF('予選リーグ日程'!X$6="","",'予選リーグ日程'!X$6)</f>
        <v>2</v>
      </c>
      <c r="N43" s="69">
        <f>IF('予選リーグ日程'!V$10="","",'予選リーグ日程'!V$10)</f>
        <v>0</v>
      </c>
      <c r="O43" s="69" t="s">
        <v>37</v>
      </c>
      <c r="P43" s="70">
        <f>IF('予選リーグ日程'!X$10="","",'予選リーグ日程'!X$10)</f>
        <v>2</v>
      </c>
      <c r="Q43" s="417"/>
      <c r="R43" s="419"/>
      <c r="S43" s="419"/>
      <c r="T43" s="440"/>
      <c r="U43" s="420"/>
      <c r="V43" s="420"/>
      <c r="W43" s="422"/>
      <c r="X43" s="423"/>
      <c r="Z43" s="415"/>
      <c r="AA43" s="415"/>
    </row>
    <row r="44" spans="1:27" ht="18" customHeight="1">
      <c r="A44" s="425" t="str">
        <f>IF('予選組合せ'!E31="","",'予選組合せ'!E31)</f>
        <v>千　怒</v>
      </c>
      <c r="B44" s="425" t="str">
        <f>IF(B45="","",IF(B45&gt;D45,"○",IF(B45&lt;D45,"●",IF(B45=D45,"△"))))</f>
        <v>●</v>
      </c>
      <c r="C44" s="426"/>
      <c r="D44" s="427"/>
      <c r="E44" s="425" t="str">
        <f>IF(E45="","",IF(E45&gt;G45,"○",IF(E45&lt;G45,"●",IF(E45=G45,"△"))))</f>
        <v>●</v>
      </c>
      <c r="F44" s="426"/>
      <c r="G44" s="427"/>
      <c r="H44" s="425" t="str">
        <f>IF(H45="","",IF(H45&gt;J45,"○",IF(H45&lt;J45,"●",IF(H45=J45,"△"))))</f>
        <v>●</v>
      </c>
      <c r="I44" s="426"/>
      <c r="J44" s="427"/>
      <c r="K44" s="428"/>
      <c r="L44" s="429"/>
      <c r="M44" s="430"/>
      <c r="N44" s="425" t="str">
        <f>IF(N45="","",IF(N45&gt;P45,"○",IF(N45&lt;P45,"●",IF(N45=P45,"△"))))</f>
        <v>△</v>
      </c>
      <c r="O44" s="426"/>
      <c r="P44" s="427"/>
      <c r="Q44" s="416">
        <f>COUNTIF(B44:P44,"○")</f>
        <v>0</v>
      </c>
      <c r="R44" s="418">
        <f>COUNTIF(B44:P44,"●")</f>
        <v>3</v>
      </c>
      <c r="S44" s="418">
        <f>COUNTIF(B44:P44,"△")</f>
        <v>1</v>
      </c>
      <c r="T44" s="439">
        <f>(Q44*3)+(S44*1)</f>
        <v>1</v>
      </c>
      <c r="U44" s="420">
        <f>SUM(B45,E45,H45,K45,N45)</f>
        <v>6</v>
      </c>
      <c r="V44" s="420">
        <f>SUM(D45,G45,J45,M45,P45)</f>
        <v>11</v>
      </c>
      <c r="W44" s="421">
        <f>U44-V44</f>
        <v>-5</v>
      </c>
      <c r="X44" s="423">
        <v>5</v>
      </c>
      <c r="Z44" s="415">
        <f>RANK(T44,$T$38:$T$47)</f>
        <v>5</v>
      </c>
      <c r="AA44" s="415">
        <f>RANK(W44,$W$38:$W$47)</f>
        <v>4</v>
      </c>
    </row>
    <row r="45" spans="1:27" ht="18" customHeight="1">
      <c r="A45" s="434"/>
      <c r="B45" s="68">
        <f>M39</f>
        <v>2</v>
      </c>
      <c r="C45" s="69" t="s">
        <v>37</v>
      </c>
      <c r="D45" s="70">
        <f>K39</f>
        <v>3</v>
      </c>
      <c r="E45" s="68">
        <f>M41</f>
        <v>0</v>
      </c>
      <c r="F45" s="69" t="s">
        <v>37</v>
      </c>
      <c r="G45" s="70">
        <f>K41</f>
        <v>3</v>
      </c>
      <c r="H45" s="68">
        <f>M43</f>
        <v>2</v>
      </c>
      <c r="I45" s="69" t="s">
        <v>37</v>
      </c>
      <c r="J45" s="70">
        <f>K43</f>
        <v>3</v>
      </c>
      <c r="K45" s="431"/>
      <c r="L45" s="432"/>
      <c r="M45" s="433"/>
      <c r="N45" s="69">
        <f>IF('予選リーグ日程'!V$9="","",'予選リーグ日程'!V$9)</f>
        <v>2</v>
      </c>
      <c r="O45" s="69" t="s">
        <v>37</v>
      </c>
      <c r="P45" s="70">
        <f>IF('予選リーグ日程'!X$9="","",'予選リーグ日程'!X$9)</f>
        <v>2</v>
      </c>
      <c r="Q45" s="417"/>
      <c r="R45" s="419"/>
      <c r="S45" s="419"/>
      <c r="T45" s="440"/>
      <c r="U45" s="420"/>
      <c r="V45" s="420"/>
      <c r="W45" s="422"/>
      <c r="X45" s="423"/>
      <c r="Z45" s="415"/>
      <c r="AA45" s="415"/>
    </row>
    <row r="46" spans="1:27" ht="18" customHeight="1">
      <c r="A46" s="437" t="str">
        <f>IF('予選組合せ'!E33="","",'予選組合せ'!E33)</f>
        <v>稙　田</v>
      </c>
      <c r="B46" s="425" t="str">
        <f>IF(B47="","",IF(B47&gt;D47,"○",IF(B47&lt;D47,"●",IF(B47=D47,"△"))))</f>
        <v>△</v>
      </c>
      <c r="C46" s="426"/>
      <c r="D46" s="427"/>
      <c r="E46" s="425" t="str">
        <f>IF(E47="","",IF(E47&gt;G47,"○",IF(E47&lt;G47,"●",IF(E47=G47,"△"))))</f>
        <v>△</v>
      </c>
      <c r="F46" s="426"/>
      <c r="G46" s="427"/>
      <c r="H46" s="425" t="str">
        <f>IF(H47="","",IF(H47&gt;J47,"○",IF(H47&lt;J47,"●",IF(H47=J47,"△"))))</f>
        <v>○</v>
      </c>
      <c r="I46" s="426"/>
      <c r="J46" s="427"/>
      <c r="K46" s="425" t="str">
        <f>IF(K47="","",IF(K47&gt;M47,"○",IF(K47&lt;M47,"●",IF(K47=M47,"△"))))</f>
        <v>△</v>
      </c>
      <c r="L46" s="426"/>
      <c r="M46" s="427"/>
      <c r="N46" s="428"/>
      <c r="O46" s="429"/>
      <c r="P46" s="430"/>
      <c r="Q46" s="416">
        <f>COUNTIF(B46:P46,"○")</f>
        <v>1</v>
      </c>
      <c r="R46" s="418">
        <f>COUNTIF(B46:P46,"●")</f>
        <v>0</v>
      </c>
      <c r="S46" s="418">
        <f>COUNTIF(B46:P46,"△")</f>
        <v>3</v>
      </c>
      <c r="T46" s="439">
        <f>(Q46*3)+(S46*1)</f>
        <v>6</v>
      </c>
      <c r="U46" s="420">
        <f>SUM(B47,E47,H47,K47,N47)</f>
        <v>6</v>
      </c>
      <c r="V46" s="420">
        <f>SUM(D47,G47,J47,M47,P47)</f>
        <v>4</v>
      </c>
      <c r="W46" s="421">
        <f>U46-V46</f>
        <v>2</v>
      </c>
      <c r="X46" s="423">
        <v>3</v>
      </c>
      <c r="Z46" s="415">
        <f>RANK(T46,$T$38:$T$47)</f>
        <v>3</v>
      </c>
      <c r="AA46" s="415">
        <f>RANK(W46,$W$38:$W$47)</f>
        <v>3</v>
      </c>
    </row>
    <row r="47" spans="1:27" ht="18" customHeight="1">
      <c r="A47" s="438"/>
      <c r="B47" s="68">
        <f>P39</f>
        <v>0</v>
      </c>
      <c r="C47" s="69" t="s">
        <v>37</v>
      </c>
      <c r="D47" s="70">
        <f>N39</f>
        <v>0</v>
      </c>
      <c r="E47" s="69">
        <f>P41</f>
        <v>2</v>
      </c>
      <c r="F47" s="69" t="s">
        <v>37</v>
      </c>
      <c r="G47" s="70">
        <f>N41</f>
        <v>2</v>
      </c>
      <c r="H47" s="68">
        <f>P43</f>
        <v>2</v>
      </c>
      <c r="I47" s="69" t="s">
        <v>37</v>
      </c>
      <c r="J47" s="70">
        <f>N43</f>
        <v>0</v>
      </c>
      <c r="K47" s="68">
        <f>P45</f>
        <v>2</v>
      </c>
      <c r="L47" s="69" t="s">
        <v>37</v>
      </c>
      <c r="M47" s="70">
        <f>N45</f>
        <v>2</v>
      </c>
      <c r="N47" s="431"/>
      <c r="O47" s="432"/>
      <c r="P47" s="433"/>
      <c r="Q47" s="417"/>
      <c r="R47" s="419"/>
      <c r="S47" s="419"/>
      <c r="T47" s="440"/>
      <c r="U47" s="420"/>
      <c r="V47" s="420"/>
      <c r="W47" s="422"/>
      <c r="X47" s="423"/>
      <c r="Z47" s="415"/>
      <c r="AA47" s="415"/>
    </row>
    <row r="49" spans="1:27" ht="18" customHeight="1">
      <c r="A49" s="41" t="s">
        <v>42</v>
      </c>
      <c r="B49" s="420" t="str">
        <f>IF(A50="","",A50)</f>
        <v>八　幡</v>
      </c>
      <c r="C49" s="420"/>
      <c r="D49" s="420"/>
      <c r="E49" s="420" t="str">
        <f>IF(A52="","",A52)</f>
        <v>竹田直入</v>
      </c>
      <c r="F49" s="420"/>
      <c r="G49" s="420"/>
      <c r="H49" s="420" t="str">
        <f>IF(A54="","",A54)</f>
        <v>荏　隈</v>
      </c>
      <c r="I49" s="420"/>
      <c r="J49" s="420"/>
      <c r="K49" s="420" t="str">
        <f>IF(A56="","",A56)</f>
        <v>三　花</v>
      </c>
      <c r="L49" s="420"/>
      <c r="M49" s="420"/>
      <c r="N49" s="420" t="str">
        <f>IF(A58="","",A58)</f>
        <v>敷　戸</v>
      </c>
      <c r="O49" s="420"/>
      <c r="P49" s="420"/>
      <c r="Q49" s="42" t="s">
        <v>29</v>
      </c>
      <c r="R49" s="38" t="s">
        <v>30</v>
      </c>
      <c r="S49" s="38" t="s">
        <v>31</v>
      </c>
      <c r="T49" s="38" t="s">
        <v>32</v>
      </c>
      <c r="U49" s="38" t="s">
        <v>33</v>
      </c>
      <c r="V49" s="38" t="s">
        <v>34</v>
      </c>
      <c r="W49" s="38" t="s">
        <v>35</v>
      </c>
      <c r="X49" s="38" t="s">
        <v>36</v>
      </c>
      <c r="Z49" s="71" t="s">
        <v>82</v>
      </c>
      <c r="AA49" s="71" t="s">
        <v>84</v>
      </c>
    </row>
    <row r="50" spans="1:27" ht="18" customHeight="1">
      <c r="A50" s="425" t="str">
        <f>IF('予選組合せ'!F25="","",'予選組合せ'!F25)</f>
        <v>八　幡</v>
      </c>
      <c r="B50" s="428"/>
      <c r="C50" s="429"/>
      <c r="D50" s="430"/>
      <c r="E50" s="425" t="str">
        <f>IF(E51="","",IF(E51&gt;G51,"○",IF(E51&lt;G51,"●",IF(E51=G51,"△"))))</f>
        <v>△</v>
      </c>
      <c r="F50" s="426"/>
      <c r="G50" s="427"/>
      <c r="H50" s="425" t="str">
        <f>IF(H51="","",IF(H51&gt;J51,"○",IF(H51&lt;J51,"●",IF(H51=J51,"△"))))</f>
        <v>●</v>
      </c>
      <c r="I50" s="426"/>
      <c r="J50" s="427"/>
      <c r="K50" s="425" t="str">
        <f>IF(K51="","",IF(K51&gt;M51,"○",IF(K51&lt;M51,"●",IF(K51=M51,"△"))))</f>
        <v>○</v>
      </c>
      <c r="L50" s="426"/>
      <c r="M50" s="427"/>
      <c r="N50" s="425" t="str">
        <f>IF(N51="","",IF(N51&gt;P51,"○",IF(N51&lt;P51,"●",IF(N51=P51,"△"))))</f>
        <v>△</v>
      </c>
      <c r="O50" s="426"/>
      <c r="P50" s="426"/>
      <c r="Q50" s="418">
        <f>COUNTIF(B50:P50,"○")</f>
        <v>1</v>
      </c>
      <c r="R50" s="418">
        <f>COUNTIF(B50:P50,"●")</f>
        <v>1</v>
      </c>
      <c r="S50" s="418">
        <f>COUNTIF(B50:P50,"△")</f>
        <v>2</v>
      </c>
      <c r="T50" s="439">
        <f>(Q50*3)+(S50*1)</f>
        <v>5</v>
      </c>
      <c r="U50" s="420">
        <f>SUM(B51,E51,H51,K51,N51)</f>
        <v>5</v>
      </c>
      <c r="V50" s="420">
        <f>SUM(D51,G51,J51,M51,P51)</f>
        <v>5</v>
      </c>
      <c r="W50" s="421">
        <f>U50-V50</f>
        <v>0</v>
      </c>
      <c r="X50" s="423">
        <v>3</v>
      </c>
      <c r="Z50" s="415">
        <f>RANK(T50,$T$50:$T$59)</f>
        <v>3</v>
      </c>
      <c r="AA50" s="415">
        <f>RANK(W50,$W$50:$W$59)</f>
        <v>3</v>
      </c>
    </row>
    <row r="51" spans="1:27" ht="18" customHeight="1">
      <c r="A51" s="434"/>
      <c r="B51" s="431"/>
      <c r="C51" s="432"/>
      <c r="D51" s="433"/>
      <c r="E51" s="69">
        <f>IF('予選リーグ日程'!AB$5="","",'予選リーグ日程'!AB$5)</f>
        <v>0</v>
      </c>
      <c r="F51" s="69" t="s">
        <v>37</v>
      </c>
      <c r="G51" s="70">
        <f>IF('予選リーグ日程'!AD$5="","",'予選リーグ日程'!AD$5)</f>
        <v>0</v>
      </c>
      <c r="H51" s="69">
        <f>IF('予選リーグ日程'!AB$12="","",'予選リーグ日程'!AB$12)</f>
        <v>1</v>
      </c>
      <c r="I51" s="69" t="s">
        <v>37</v>
      </c>
      <c r="J51" s="70">
        <f>IF('予選リーグ日程'!AD$12="","",'予選リーグ日程'!AD$12)</f>
        <v>3</v>
      </c>
      <c r="K51" s="69">
        <f>IF('予選リーグ日程'!AB$14="","",'予選リーグ日程'!AB$14)</f>
        <v>2</v>
      </c>
      <c r="L51" s="69" t="s">
        <v>37</v>
      </c>
      <c r="M51" s="70">
        <f>IF('予選リーグ日程'!AD$14="","",'予選リーグ日程'!AD$14)</f>
        <v>0</v>
      </c>
      <c r="N51" s="69">
        <f>IF('予選リーグ日程'!AD$7="","",'予選リーグ日程'!AD$7)</f>
        <v>2</v>
      </c>
      <c r="O51" s="69" t="s">
        <v>37</v>
      </c>
      <c r="P51" s="69">
        <f>IF('予選リーグ日程'!AB$7="","",'予選リーグ日程'!AB$7)</f>
        <v>2</v>
      </c>
      <c r="Q51" s="419"/>
      <c r="R51" s="419"/>
      <c r="S51" s="419"/>
      <c r="T51" s="440"/>
      <c r="U51" s="420"/>
      <c r="V51" s="420"/>
      <c r="W51" s="422"/>
      <c r="X51" s="423"/>
      <c r="Z51" s="415"/>
      <c r="AA51" s="415"/>
    </row>
    <row r="52" spans="1:27" ht="18" customHeight="1">
      <c r="A52" s="435" t="str">
        <f>IF('予選組合せ'!F27="","",'予選組合せ'!F27)</f>
        <v>竹田直入</v>
      </c>
      <c r="B52" s="425" t="str">
        <f>IF(B53="","",IF(B53&gt;D53,"○",IF(B53&lt;D53,"●",IF(B53=D53,"△"))))</f>
        <v>△</v>
      </c>
      <c r="C52" s="426"/>
      <c r="D52" s="427"/>
      <c r="E52" s="428"/>
      <c r="F52" s="429"/>
      <c r="G52" s="430"/>
      <c r="H52" s="425" t="str">
        <f>IF(H53="","",IF(H53&gt;J53,"○",IF(H53&lt;J53,"●",IF(H53=J53,"△"))))</f>
        <v>●</v>
      </c>
      <c r="I52" s="426"/>
      <c r="J52" s="427"/>
      <c r="K52" s="425" t="str">
        <f>IF(K53="","",IF(K53&gt;M53,"○",IF(K53&lt;M53,"●",IF(K53=M53,"△"))))</f>
        <v>○</v>
      </c>
      <c r="L52" s="426"/>
      <c r="M52" s="427"/>
      <c r="N52" s="425" t="str">
        <f>IF(N53="","",IF(N53&gt;P53,"○",IF(N53&lt;P53,"●",IF(N53=P53,"△"))))</f>
        <v>○</v>
      </c>
      <c r="O52" s="426"/>
      <c r="P52" s="426"/>
      <c r="Q52" s="418">
        <f>COUNTIF(B52:P52,"○")</f>
        <v>2</v>
      </c>
      <c r="R52" s="418">
        <f>COUNTIF(B52:P52,"●")</f>
        <v>1</v>
      </c>
      <c r="S52" s="418">
        <f>COUNTIF(B52:P52,"△")</f>
        <v>1</v>
      </c>
      <c r="T52" s="439">
        <f>(Q52*3)+(S52*1)</f>
        <v>7</v>
      </c>
      <c r="U52" s="420">
        <f>SUM(B53,E53,H53,K53,N53)</f>
        <v>12</v>
      </c>
      <c r="V52" s="420">
        <f>SUM(D53,G53,J53,M53,P53)</f>
        <v>1</v>
      </c>
      <c r="W52" s="421">
        <f>U52-V52</f>
        <v>11</v>
      </c>
      <c r="X52" s="424">
        <v>2</v>
      </c>
      <c r="Z52" s="415">
        <f>RANK(T52,$T$50:$T$59)</f>
        <v>2</v>
      </c>
      <c r="AA52" s="415">
        <f>RANK(W52,$W$50:$W$59)</f>
        <v>2</v>
      </c>
    </row>
    <row r="53" spans="1:27" ht="18" customHeight="1">
      <c r="A53" s="436"/>
      <c r="B53" s="68">
        <f>G51</f>
        <v>0</v>
      </c>
      <c r="C53" s="69" t="s">
        <v>37</v>
      </c>
      <c r="D53" s="70">
        <f>E51</f>
        <v>0</v>
      </c>
      <c r="E53" s="431"/>
      <c r="F53" s="432"/>
      <c r="G53" s="433"/>
      <c r="H53" s="69">
        <f>IF('予選リーグ日程'!AB$8="","",'予選リーグ日程'!AB$8)</f>
        <v>0</v>
      </c>
      <c r="I53" s="69" t="s">
        <v>37</v>
      </c>
      <c r="J53" s="70">
        <f>IF('予選リーグ日程'!AD$8="","",'予選リーグ日程'!AD$8)</f>
        <v>1</v>
      </c>
      <c r="K53" s="69">
        <f>IF('予選リーグ日程'!AB$11="","",'予選リーグ日程'!AB$11)</f>
        <v>9</v>
      </c>
      <c r="L53" s="69" t="s">
        <v>37</v>
      </c>
      <c r="M53" s="70">
        <f>IF('予選リーグ日程'!AD$11="","",'予選リーグ日程'!AD$11)</f>
        <v>0</v>
      </c>
      <c r="N53" s="69">
        <f>IF('予選リーグ日程'!AB$13="","",'予選リーグ日程'!AB$13)</f>
        <v>3</v>
      </c>
      <c r="O53" s="69" t="s">
        <v>37</v>
      </c>
      <c r="P53" s="69">
        <f>IF('予選リーグ日程'!AD$13="","",'予選リーグ日程'!AD$13)</f>
        <v>0</v>
      </c>
      <c r="Q53" s="419"/>
      <c r="R53" s="419"/>
      <c r="S53" s="419"/>
      <c r="T53" s="440"/>
      <c r="U53" s="420"/>
      <c r="V53" s="420"/>
      <c r="W53" s="422"/>
      <c r="X53" s="424"/>
      <c r="Z53" s="415"/>
      <c r="AA53" s="415"/>
    </row>
    <row r="54" spans="1:27" ht="18" customHeight="1">
      <c r="A54" s="435" t="str">
        <f>IF('予選組合せ'!F29="","",'予選組合せ'!F29)</f>
        <v>荏　隈</v>
      </c>
      <c r="B54" s="425" t="str">
        <f>IF(B55="","",IF(B55&gt;D55,"○",IF(B55&lt;D55,"●",IF(B55=D55,"△"))))</f>
        <v>○</v>
      </c>
      <c r="C54" s="426"/>
      <c r="D54" s="427"/>
      <c r="E54" s="425" t="str">
        <f>IF(E55="","",IF(E55&gt;G55,"○",IF(E55&lt;G55,"●",IF(E55=G55,"△"))))</f>
        <v>○</v>
      </c>
      <c r="F54" s="426"/>
      <c r="G54" s="427"/>
      <c r="H54" s="428"/>
      <c r="I54" s="429"/>
      <c r="J54" s="430"/>
      <c r="K54" s="425" t="str">
        <f>IF(K55="","",IF(K55&gt;M55,"○",IF(K55&lt;M55,"●",IF(K55=M55,"△"))))</f>
        <v>○</v>
      </c>
      <c r="L54" s="426"/>
      <c r="M54" s="427"/>
      <c r="N54" s="425" t="str">
        <f>IF(N55="","",IF(N55&gt;P55,"○",IF(N55&lt;P55,"●",IF(N55=P55,"△"))))</f>
        <v>○</v>
      </c>
      <c r="O54" s="426"/>
      <c r="P54" s="426"/>
      <c r="Q54" s="418">
        <f>COUNTIF(B54:P54,"○")</f>
        <v>4</v>
      </c>
      <c r="R54" s="418">
        <f>COUNTIF(B54:P54,"●")</f>
        <v>0</v>
      </c>
      <c r="S54" s="418">
        <f>COUNTIF(B54:P54,"△")</f>
        <v>0</v>
      </c>
      <c r="T54" s="439">
        <f>(Q54*3)+(S54*1)</f>
        <v>12</v>
      </c>
      <c r="U54" s="420">
        <f>SUM(B55,E55,H55,K55,N55)</f>
        <v>17</v>
      </c>
      <c r="V54" s="420">
        <f>SUM(D55,G55,J55,M55,P55)</f>
        <v>1</v>
      </c>
      <c r="W54" s="421">
        <f>U54-V54</f>
        <v>16</v>
      </c>
      <c r="X54" s="424">
        <v>1</v>
      </c>
      <c r="Z54" s="415">
        <f>RANK(T54,$T$50:$T$59)</f>
        <v>1</v>
      </c>
      <c r="AA54" s="415">
        <f>RANK(W54,$W$50:$W$59)</f>
        <v>1</v>
      </c>
    </row>
    <row r="55" spans="1:27" ht="18" customHeight="1">
      <c r="A55" s="436"/>
      <c r="B55" s="68">
        <f>J51</f>
        <v>3</v>
      </c>
      <c r="C55" s="69" t="s">
        <v>37</v>
      </c>
      <c r="D55" s="70">
        <f>H51</f>
        <v>1</v>
      </c>
      <c r="E55" s="68">
        <f>J53</f>
        <v>1</v>
      </c>
      <c r="F55" s="69" t="s">
        <v>37</v>
      </c>
      <c r="G55" s="70">
        <f>H53</f>
        <v>0</v>
      </c>
      <c r="H55" s="431"/>
      <c r="I55" s="432"/>
      <c r="J55" s="433"/>
      <c r="K55" s="69">
        <f>IF('予選リーグ日程'!AB$6="","",'予選リーグ日程'!AB$6)</f>
        <v>9</v>
      </c>
      <c r="L55" s="69" t="s">
        <v>37</v>
      </c>
      <c r="M55" s="70">
        <f>IF('予選リーグ日程'!AD$6="","",'予選リーグ日程'!AD$6)</f>
        <v>0</v>
      </c>
      <c r="N55" s="69">
        <f>IF('予選リーグ日程'!AB$10="","",'予選リーグ日程'!AB$10)</f>
        <v>4</v>
      </c>
      <c r="O55" s="69" t="s">
        <v>37</v>
      </c>
      <c r="P55" s="69">
        <f>IF('予選リーグ日程'!AD$10="","",'予選リーグ日程'!AD$10)</f>
        <v>0</v>
      </c>
      <c r="Q55" s="419"/>
      <c r="R55" s="419"/>
      <c r="S55" s="419"/>
      <c r="T55" s="440"/>
      <c r="U55" s="420"/>
      <c r="V55" s="420"/>
      <c r="W55" s="422"/>
      <c r="X55" s="424"/>
      <c r="Z55" s="415"/>
      <c r="AA55" s="415"/>
    </row>
    <row r="56" spans="1:27" ht="18" customHeight="1">
      <c r="A56" s="425" t="str">
        <f>IF('予選組合せ'!F31="","",'予選組合せ'!F31)</f>
        <v>三　花</v>
      </c>
      <c r="B56" s="425" t="str">
        <f>IF(B57="","",IF(B57&gt;D57,"○",IF(B57&lt;D57,"●",IF(B57=D57,"△"))))</f>
        <v>●</v>
      </c>
      <c r="C56" s="426"/>
      <c r="D56" s="427"/>
      <c r="E56" s="425" t="str">
        <f>IF(E57="","",IF(E57&gt;G57,"○",IF(E57&lt;G57,"●",IF(E57=G57,"△"))))</f>
        <v>●</v>
      </c>
      <c r="F56" s="426"/>
      <c r="G56" s="427"/>
      <c r="H56" s="425" t="str">
        <f>IF(H57="","",IF(H57&gt;J57,"○",IF(H57&lt;J57,"●",IF(H57=J57,"△"))))</f>
        <v>●</v>
      </c>
      <c r="I56" s="426"/>
      <c r="J56" s="427"/>
      <c r="K56" s="428"/>
      <c r="L56" s="429"/>
      <c r="M56" s="430"/>
      <c r="N56" s="425" t="str">
        <f>IF(N57="","",IF(N57&gt;P57,"○",IF(N57&lt;P57,"●",IF(N57=P57,"△"))))</f>
        <v>●</v>
      </c>
      <c r="O56" s="426"/>
      <c r="P56" s="426"/>
      <c r="Q56" s="418">
        <f>COUNTIF(B56:P56,"○")</f>
        <v>0</v>
      </c>
      <c r="R56" s="418">
        <f>COUNTIF(B56:P56,"●")</f>
        <v>4</v>
      </c>
      <c r="S56" s="418">
        <f>COUNTIF(B56:P56,"△")</f>
        <v>0</v>
      </c>
      <c r="T56" s="439">
        <f>(Q56*3)+(S56*1)</f>
        <v>0</v>
      </c>
      <c r="U56" s="420">
        <f>SUM(B57,E57,H57,K57,N57)</f>
        <v>0</v>
      </c>
      <c r="V56" s="420">
        <f>SUM(D57,G57,J57,M57,P57)</f>
        <v>26</v>
      </c>
      <c r="W56" s="421">
        <f>U56-V56</f>
        <v>-26</v>
      </c>
      <c r="X56" s="423">
        <v>5</v>
      </c>
      <c r="Z56" s="415">
        <f>RANK(T56,$T$50:$T$59)</f>
        <v>5</v>
      </c>
      <c r="AA56" s="415">
        <f>RANK(W56,$W$50:$W$59)</f>
        <v>5</v>
      </c>
    </row>
    <row r="57" spans="1:27" ht="18" customHeight="1">
      <c r="A57" s="434"/>
      <c r="B57" s="68">
        <f>M51</f>
        <v>0</v>
      </c>
      <c r="C57" s="69" t="s">
        <v>37</v>
      </c>
      <c r="D57" s="70">
        <f>K51</f>
        <v>2</v>
      </c>
      <c r="E57" s="68">
        <f>M53</f>
        <v>0</v>
      </c>
      <c r="F57" s="69" t="s">
        <v>37</v>
      </c>
      <c r="G57" s="70">
        <f>K53</f>
        <v>9</v>
      </c>
      <c r="H57" s="68">
        <f>M55</f>
        <v>0</v>
      </c>
      <c r="I57" s="69" t="s">
        <v>37</v>
      </c>
      <c r="J57" s="70">
        <f>K55</f>
        <v>9</v>
      </c>
      <c r="K57" s="431"/>
      <c r="L57" s="432"/>
      <c r="M57" s="433"/>
      <c r="N57" s="69">
        <f>IF('予選リーグ日程'!AB$9="","",'予選リーグ日程'!AB$9)</f>
        <v>0</v>
      </c>
      <c r="O57" s="69" t="s">
        <v>37</v>
      </c>
      <c r="P57" s="69">
        <f>IF('予選リーグ日程'!AD$9="","",'予選リーグ日程'!AD$9)</f>
        <v>6</v>
      </c>
      <c r="Q57" s="419"/>
      <c r="R57" s="419"/>
      <c r="S57" s="419"/>
      <c r="T57" s="440"/>
      <c r="U57" s="420"/>
      <c r="V57" s="420"/>
      <c r="W57" s="422"/>
      <c r="X57" s="423"/>
      <c r="Z57" s="415"/>
      <c r="AA57" s="415"/>
    </row>
    <row r="58" spans="1:27" ht="18" customHeight="1">
      <c r="A58" s="425" t="str">
        <f>IF('予選組合せ'!F33="","",'予選組合せ'!F33)</f>
        <v>敷　戸</v>
      </c>
      <c r="B58" s="425" t="str">
        <f>IF(B59="","",IF(B59&gt;D59,"○",IF(B59&lt;D59,"●",IF(B59=D59,"△"))))</f>
        <v>△</v>
      </c>
      <c r="C58" s="426"/>
      <c r="D58" s="427"/>
      <c r="E58" s="425" t="str">
        <f>IF(E59="","",IF(E59&gt;G59,"○",IF(E59&lt;G59,"●",IF(E59=G59,"△"))))</f>
        <v>●</v>
      </c>
      <c r="F58" s="426"/>
      <c r="G58" s="427"/>
      <c r="H58" s="425" t="str">
        <f>IF(H59="","",IF(H59&gt;J59,"○",IF(H59&lt;J59,"●",IF(H59=J59,"△"))))</f>
        <v>●</v>
      </c>
      <c r="I58" s="426"/>
      <c r="J58" s="427"/>
      <c r="K58" s="425" t="str">
        <f>IF(K59="","",IF(K59&gt;M59,"○",IF(K59&lt;M59,"●",IF(K59=M59,"△"))))</f>
        <v>○</v>
      </c>
      <c r="L58" s="426"/>
      <c r="M58" s="427"/>
      <c r="N58" s="428"/>
      <c r="O58" s="429"/>
      <c r="P58" s="429"/>
      <c r="Q58" s="418">
        <f>COUNTIF(B58:P58,"○")</f>
        <v>1</v>
      </c>
      <c r="R58" s="418">
        <f>COUNTIF(B58:P58,"●")</f>
        <v>2</v>
      </c>
      <c r="S58" s="418">
        <f>COUNTIF(B58:P58,"△")</f>
        <v>1</v>
      </c>
      <c r="T58" s="439">
        <f>(Q58*3)+(S58*1)</f>
        <v>4</v>
      </c>
      <c r="U58" s="420">
        <f>SUM(B59,E59,H59,K59,N59)</f>
        <v>8</v>
      </c>
      <c r="V58" s="420">
        <f>SUM(D59,G59,J59,M59,P59)</f>
        <v>9</v>
      </c>
      <c r="W58" s="421">
        <f>U58-V58</f>
        <v>-1</v>
      </c>
      <c r="X58" s="423">
        <v>4</v>
      </c>
      <c r="Z58" s="415">
        <f>RANK(T58,$T$50:$T$59)</f>
        <v>4</v>
      </c>
      <c r="AA58" s="415">
        <f>RANK(W58,$W$50:$W$59)</f>
        <v>4</v>
      </c>
    </row>
    <row r="59" spans="1:27" ht="18" customHeight="1">
      <c r="A59" s="434"/>
      <c r="B59" s="68">
        <f>P51</f>
        <v>2</v>
      </c>
      <c r="C59" s="69" t="s">
        <v>37</v>
      </c>
      <c r="D59" s="70">
        <f>N51</f>
        <v>2</v>
      </c>
      <c r="E59" s="69">
        <f>P53</f>
        <v>0</v>
      </c>
      <c r="F59" s="69" t="s">
        <v>37</v>
      </c>
      <c r="G59" s="70">
        <f>N53</f>
        <v>3</v>
      </c>
      <c r="H59" s="68">
        <f>P55</f>
        <v>0</v>
      </c>
      <c r="I59" s="69" t="s">
        <v>37</v>
      </c>
      <c r="J59" s="70">
        <f>N55</f>
        <v>4</v>
      </c>
      <c r="K59" s="68">
        <f>P57</f>
        <v>6</v>
      </c>
      <c r="L59" s="69" t="s">
        <v>37</v>
      </c>
      <c r="M59" s="70">
        <f>N57</f>
        <v>0</v>
      </c>
      <c r="N59" s="431"/>
      <c r="O59" s="432"/>
      <c r="P59" s="432"/>
      <c r="Q59" s="419"/>
      <c r="R59" s="419"/>
      <c r="S59" s="419"/>
      <c r="T59" s="440"/>
      <c r="U59" s="420"/>
      <c r="V59" s="420"/>
      <c r="W59" s="422"/>
      <c r="X59" s="423"/>
      <c r="Z59" s="415"/>
      <c r="AA59" s="415"/>
    </row>
    <row r="60" ht="18" customHeight="1">
      <c r="A60" s="72"/>
    </row>
    <row r="61" spans="1:27" ht="18" customHeight="1">
      <c r="A61" s="41" t="s">
        <v>43</v>
      </c>
      <c r="B61" s="420" t="str">
        <f>IF(A62="","",A62)</f>
        <v>城　南</v>
      </c>
      <c r="C61" s="420"/>
      <c r="D61" s="420"/>
      <c r="E61" s="420" t="str">
        <f>IF(A64="","",A64)</f>
        <v>三　保</v>
      </c>
      <c r="F61" s="420"/>
      <c r="G61" s="420"/>
      <c r="H61" s="420" t="str">
        <f>IF(A66="","",A66)</f>
        <v>南大分SS</v>
      </c>
      <c r="I61" s="420"/>
      <c r="J61" s="420"/>
      <c r="K61" s="420" t="str">
        <f>IF(A68="","",A68)</f>
        <v>彦　陽</v>
      </c>
      <c r="L61" s="420"/>
      <c r="M61" s="420"/>
      <c r="N61" s="420" t="str">
        <f>IF(A70="","",A70)</f>
        <v>三　芳</v>
      </c>
      <c r="O61" s="420"/>
      <c r="P61" s="420"/>
      <c r="Q61" s="42" t="s">
        <v>29</v>
      </c>
      <c r="R61" s="38" t="s">
        <v>30</v>
      </c>
      <c r="S61" s="38" t="s">
        <v>31</v>
      </c>
      <c r="T61" s="38" t="s">
        <v>32</v>
      </c>
      <c r="U61" s="38" t="s">
        <v>33</v>
      </c>
      <c r="V61" s="38" t="s">
        <v>34</v>
      </c>
      <c r="W61" s="38" t="s">
        <v>35</v>
      </c>
      <c r="X61" s="38" t="s">
        <v>36</v>
      </c>
      <c r="Z61" s="71" t="s">
        <v>82</v>
      </c>
      <c r="AA61" s="71" t="s">
        <v>84</v>
      </c>
    </row>
    <row r="62" spans="1:27" ht="18" customHeight="1">
      <c r="A62" s="425" t="str">
        <f>IF('予選組合せ'!G25="","",'予選組合せ'!G25)</f>
        <v>城　南</v>
      </c>
      <c r="B62" s="428"/>
      <c r="C62" s="429"/>
      <c r="D62" s="430"/>
      <c r="E62" s="425" t="str">
        <f>IF(E63="","",IF(E63&gt;G63,"○",IF(E63&lt;G63,"●",IF(E63=G63,"△"))))</f>
        <v>●</v>
      </c>
      <c r="F62" s="426"/>
      <c r="G62" s="427"/>
      <c r="H62" s="425" t="str">
        <f>IF(H63="","",IF(H63&gt;J63,"○",IF(H63&lt;J63,"●",IF(H63=J63,"△"))))</f>
        <v>●</v>
      </c>
      <c r="I62" s="426"/>
      <c r="J62" s="427"/>
      <c r="K62" s="425" t="str">
        <f>IF(K63="","",IF(K63&gt;M63,"○",IF(K63&lt;M63,"●",IF(K63=M63,"△"))))</f>
        <v>●</v>
      </c>
      <c r="L62" s="426"/>
      <c r="M62" s="427"/>
      <c r="N62" s="425" t="str">
        <f>IF(N63="","",IF(N63&gt;P63,"○",IF(N63&lt;P63,"●",IF(N63=P63,"△"))))</f>
        <v>●</v>
      </c>
      <c r="O62" s="426"/>
      <c r="P62" s="426"/>
      <c r="Q62" s="418">
        <f>COUNTIF(B62:P62,"○")</f>
        <v>0</v>
      </c>
      <c r="R62" s="418">
        <f>COUNTIF(B62:P62,"●")</f>
        <v>4</v>
      </c>
      <c r="S62" s="418">
        <f>COUNTIF(B62:P62,"△")</f>
        <v>0</v>
      </c>
      <c r="T62" s="439">
        <f>(Q62*3)+(S62*1)</f>
        <v>0</v>
      </c>
      <c r="U62" s="420">
        <f>SUM(B63,E63,H63,K63,N63)</f>
        <v>0</v>
      </c>
      <c r="V62" s="420">
        <f>SUM(D63,G63,J63,M63,P63)</f>
        <v>47</v>
      </c>
      <c r="W62" s="421">
        <f>U62-V62</f>
        <v>-47</v>
      </c>
      <c r="X62" s="423">
        <v>5</v>
      </c>
      <c r="Z62" s="415">
        <f>RANK(T62,$T$62:$T$71)</f>
        <v>5</v>
      </c>
      <c r="AA62" s="415">
        <f>RANK(W62,$W$62:$W$71)</f>
        <v>5</v>
      </c>
    </row>
    <row r="63" spans="1:27" ht="18" customHeight="1">
      <c r="A63" s="434"/>
      <c r="B63" s="431"/>
      <c r="C63" s="432"/>
      <c r="D63" s="433"/>
      <c r="E63" s="69">
        <f>IF('予選リーグ日程'!AH$5="","",'予選リーグ日程'!AH$5)</f>
        <v>0</v>
      </c>
      <c r="F63" s="69" t="s">
        <v>37</v>
      </c>
      <c r="G63" s="70">
        <f>IF('予選リーグ日程'!AJ$5="","",'予選リーグ日程'!AJ$5)</f>
        <v>12</v>
      </c>
      <c r="H63" s="69">
        <f>IF('予選リーグ日程'!AH$12="","",'予選リーグ日程'!AH$12)</f>
        <v>0</v>
      </c>
      <c r="I63" s="69" t="s">
        <v>37</v>
      </c>
      <c r="J63" s="70">
        <f>IF('予選リーグ日程'!AJ$12="","",'予選リーグ日程'!AJ$12)</f>
        <v>19</v>
      </c>
      <c r="K63" s="69">
        <f>IF('予選リーグ日程'!AH$14="","",'予選リーグ日程'!AH$14)</f>
        <v>0</v>
      </c>
      <c r="L63" s="69" t="s">
        <v>37</v>
      </c>
      <c r="M63" s="70">
        <f>IF('予選リーグ日程'!AJ$14="","",'予選リーグ日程'!AJ$14)</f>
        <v>4</v>
      </c>
      <c r="N63" s="69">
        <f>IF('予選リーグ日程'!AJ$7="","",'予選リーグ日程'!AJ$7)</f>
        <v>0</v>
      </c>
      <c r="O63" s="69" t="s">
        <v>37</v>
      </c>
      <c r="P63" s="69">
        <f>IF('予選リーグ日程'!AH$7="","",'予選リーグ日程'!AH$7)</f>
        <v>12</v>
      </c>
      <c r="Q63" s="419"/>
      <c r="R63" s="419"/>
      <c r="S63" s="419"/>
      <c r="T63" s="440"/>
      <c r="U63" s="420"/>
      <c r="V63" s="420"/>
      <c r="W63" s="422"/>
      <c r="X63" s="423"/>
      <c r="Z63" s="415"/>
      <c r="AA63" s="415"/>
    </row>
    <row r="64" spans="1:27" ht="18" customHeight="1">
      <c r="A64" s="425" t="str">
        <f>IF('予選組合せ'!G27="","",'予選組合せ'!G27)</f>
        <v>三　保</v>
      </c>
      <c r="B64" s="425" t="str">
        <f>IF(B65="","",IF(B65&gt;D65,"○",IF(B65&lt;D65,"●",IF(B65=D65,"△"))))</f>
        <v>○</v>
      </c>
      <c r="C64" s="426"/>
      <c r="D64" s="427"/>
      <c r="E64" s="428"/>
      <c r="F64" s="429"/>
      <c r="G64" s="430"/>
      <c r="H64" s="425" t="str">
        <f>IF(H65="","",IF(H65&gt;J65,"○",IF(H65&lt;J65,"●",IF(H65=J65,"△"))))</f>
        <v>●</v>
      </c>
      <c r="I64" s="426"/>
      <c r="J64" s="427"/>
      <c r="K64" s="425" t="str">
        <f>IF(K65="","",IF(K65&gt;M65,"○",IF(K65&lt;M65,"●",IF(K65=M65,"△"))))</f>
        <v>○</v>
      </c>
      <c r="L64" s="426"/>
      <c r="M64" s="427"/>
      <c r="N64" s="425" t="str">
        <f>IF(N65="","",IF(N65&gt;P65,"○",IF(N65&lt;P65,"●",IF(N65=P65,"△"))))</f>
        <v>●</v>
      </c>
      <c r="O64" s="426"/>
      <c r="P64" s="426"/>
      <c r="Q64" s="418">
        <f>COUNTIF(B64:P64,"○")</f>
        <v>2</v>
      </c>
      <c r="R64" s="418">
        <f>COUNTIF(B64:P64,"●")</f>
        <v>2</v>
      </c>
      <c r="S64" s="418">
        <f>COUNTIF(B64:P64,"△")</f>
        <v>0</v>
      </c>
      <c r="T64" s="439">
        <f>(Q64*3)+(S64*1)</f>
        <v>6</v>
      </c>
      <c r="U64" s="420">
        <f>SUM(B65,E65,H65,K65,N65)</f>
        <v>15</v>
      </c>
      <c r="V64" s="420">
        <f>SUM(D65,G65,J65,M65,P65)</f>
        <v>15</v>
      </c>
      <c r="W64" s="421">
        <f>U64-V64</f>
        <v>0</v>
      </c>
      <c r="X64" s="423">
        <v>3</v>
      </c>
      <c r="Z64" s="415">
        <f>RANK(T64,$T$62:$T$71)</f>
        <v>3</v>
      </c>
      <c r="AA64" s="415">
        <f>RANK(W64,$W$62:$W$71)</f>
        <v>3</v>
      </c>
    </row>
    <row r="65" spans="1:27" ht="18" customHeight="1">
      <c r="A65" s="434"/>
      <c r="B65" s="68">
        <f>G63</f>
        <v>12</v>
      </c>
      <c r="C65" s="69" t="s">
        <v>37</v>
      </c>
      <c r="D65" s="70">
        <f>E63</f>
        <v>0</v>
      </c>
      <c r="E65" s="431"/>
      <c r="F65" s="432"/>
      <c r="G65" s="433"/>
      <c r="H65" s="69">
        <f>IF('予選リーグ日程'!AH$8="","",'予選リーグ日程'!AH$8)</f>
        <v>0</v>
      </c>
      <c r="I65" s="69" t="s">
        <v>37</v>
      </c>
      <c r="J65" s="70">
        <f>IF('予選リーグ日程'!AJ$8="","",'予選リーグ日程'!AJ$8)</f>
        <v>8</v>
      </c>
      <c r="K65" s="69">
        <f>IF('予選リーグ日程'!AH$11="","",'予選リーグ日程'!AH$11)</f>
        <v>3</v>
      </c>
      <c r="L65" s="69" t="s">
        <v>37</v>
      </c>
      <c r="M65" s="70">
        <f>IF('予選リーグ日程'!AJ$11="","",'予選リーグ日程'!AJ$11)</f>
        <v>2</v>
      </c>
      <c r="N65" s="69">
        <f>IF('予選リーグ日程'!AH$13="","",'予選リーグ日程'!AH$13)</f>
        <v>0</v>
      </c>
      <c r="O65" s="69" t="s">
        <v>37</v>
      </c>
      <c r="P65" s="69">
        <f>IF('予選リーグ日程'!AJ$13="","",'予選リーグ日程'!AJ$13)</f>
        <v>5</v>
      </c>
      <c r="Q65" s="419"/>
      <c r="R65" s="419"/>
      <c r="S65" s="419"/>
      <c r="T65" s="440"/>
      <c r="U65" s="420"/>
      <c r="V65" s="420"/>
      <c r="W65" s="422"/>
      <c r="X65" s="423"/>
      <c r="Z65" s="415"/>
      <c r="AA65" s="415"/>
    </row>
    <row r="66" spans="1:27" ht="18" customHeight="1">
      <c r="A66" s="435" t="str">
        <f>IF('予選組合せ'!G29="","",'予選組合せ'!G29)</f>
        <v>南大分SS</v>
      </c>
      <c r="B66" s="425" t="str">
        <f>IF(B67="","",IF(B67&gt;D67,"○",IF(B67&lt;D67,"●",IF(B67=D67,"△"))))</f>
        <v>○</v>
      </c>
      <c r="C66" s="426"/>
      <c r="D66" s="427"/>
      <c r="E66" s="425" t="str">
        <f>IF(E67="","",IF(E67&gt;G67,"○",IF(E67&lt;G67,"●",IF(E67=G67,"△"))))</f>
        <v>○</v>
      </c>
      <c r="F66" s="426"/>
      <c r="G66" s="427"/>
      <c r="H66" s="428"/>
      <c r="I66" s="429"/>
      <c r="J66" s="430"/>
      <c r="K66" s="425" t="str">
        <f>IF(K67="","",IF(K67&gt;M67,"○",IF(K67&lt;M67,"●",IF(K67=M67,"△"))))</f>
        <v>○</v>
      </c>
      <c r="L66" s="426"/>
      <c r="M66" s="427"/>
      <c r="N66" s="425" t="str">
        <f>IF(N67="","",IF(N67&gt;P67,"○",IF(N67&lt;P67,"●",IF(N67=P67,"△"))))</f>
        <v>○</v>
      </c>
      <c r="O66" s="426"/>
      <c r="P66" s="426"/>
      <c r="Q66" s="418">
        <f>COUNTIF(B66:P66,"○")</f>
        <v>4</v>
      </c>
      <c r="R66" s="418">
        <f>COUNTIF(B66:P66,"●")</f>
        <v>0</v>
      </c>
      <c r="S66" s="418">
        <f>COUNTIF(B66:P66,"△")</f>
        <v>0</v>
      </c>
      <c r="T66" s="439">
        <f>(Q66*3)+(S66*1)</f>
        <v>12</v>
      </c>
      <c r="U66" s="420">
        <f>SUM(B67,E67,H67,K67,N67)</f>
        <v>34</v>
      </c>
      <c r="V66" s="420">
        <f>SUM(D67,G67,J67,M67,P67)</f>
        <v>0</v>
      </c>
      <c r="W66" s="421">
        <f>U66-V66</f>
        <v>34</v>
      </c>
      <c r="X66" s="424">
        <v>1</v>
      </c>
      <c r="Z66" s="415">
        <f>RANK(T66,$T$62:$T$71)</f>
        <v>1</v>
      </c>
      <c r="AA66" s="415">
        <f>RANK(W66,$W$62:$W$71)</f>
        <v>1</v>
      </c>
    </row>
    <row r="67" spans="1:27" ht="18" customHeight="1">
      <c r="A67" s="436"/>
      <c r="B67" s="68">
        <f>J63</f>
        <v>19</v>
      </c>
      <c r="C67" s="69" t="s">
        <v>37</v>
      </c>
      <c r="D67" s="70">
        <f>H63</f>
        <v>0</v>
      </c>
      <c r="E67" s="68">
        <f>J65</f>
        <v>8</v>
      </c>
      <c r="F67" s="69" t="s">
        <v>37</v>
      </c>
      <c r="G67" s="70">
        <f>H65</f>
        <v>0</v>
      </c>
      <c r="H67" s="431"/>
      <c r="I67" s="432"/>
      <c r="J67" s="433"/>
      <c r="K67" s="69">
        <f>IF('予選リーグ日程'!AH$6="","",'予選リーグ日程'!AH$6)</f>
        <v>3</v>
      </c>
      <c r="L67" s="69" t="s">
        <v>37</v>
      </c>
      <c r="M67" s="70">
        <f>IF('予選リーグ日程'!AJ$6="","",'予選リーグ日程'!AJ$6)</f>
        <v>0</v>
      </c>
      <c r="N67" s="69">
        <f>IF('予選リーグ日程'!AH$10="","",'予選リーグ日程'!AH$10)</f>
        <v>4</v>
      </c>
      <c r="O67" s="69" t="s">
        <v>37</v>
      </c>
      <c r="P67" s="69">
        <f>IF('予選リーグ日程'!AJ$10="","",'予選リーグ日程'!AJ$10)</f>
        <v>0</v>
      </c>
      <c r="Q67" s="419"/>
      <c r="R67" s="419"/>
      <c r="S67" s="419"/>
      <c r="T67" s="440"/>
      <c r="U67" s="420"/>
      <c r="V67" s="420"/>
      <c r="W67" s="422"/>
      <c r="X67" s="424"/>
      <c r="Z67" s="415"/>
      <c r="AA67" s="415"/>
    </row>
    <row r="68" spans="1:27" ht="18" customHeight="1">
      <c r="A68" s="437" t="str">
        <f>IF('予選組合せ'!G31="","",'予選組合せ'!G31)</f>
        <v>彦　陽</v>
      </c>
      <c r="B68" s="425" t="str">
        <f>IF(B69="","",IF(B69&gt;D69,"○",IF(B69&lt;D69,"●",IF(B69=D69,"△"))))</f>
        <v>○</v>
      </c>
      <c r="C68" s="426"/>
      <c r="D68" s="427"/>
      <c r="E68" s="425" t="str">
        <f>IF(E69="","",IF(E69&gt;G69,"○",IF(E69&lt;G69,"●",IF(E69=G69,"△"))))</f>
        <v>●</v>
      </c>
      <c r="F68" s="426"/>
      <c r="G68" s="427"/>
      <c r="H68" s="425" t="str">
        <f>IF(H69="","",IF(H69&gt;J69,"○",IF(H69&lt;J69,"●",IF(H69=J69,"△"))))</f>
        <v>●</v>
      </c>
      <c r="I68" s="426"/>
      <c r="J68" s="427"/>
      <c r="K68" s="428"/>
      <c r="L68" s="429"/>
      <c r="M68" s="430"/>
      <c r="N68" s="425" t="str">
        <f>IF(N69="","",IF(N69&gt;P69,"○",IF(N69&lt;P69,"●",IF(N69=P69,"△"))))</f>
        <v>△</v>
      </c>
      <c r="O68" s="426"/>
      <c r="P68" s="426"/>
      <c r="Q68" s="418">
        <f>COUNTIF(B68:P68,"○")</f>
        <v>1</v>
      </c>
      <c r="R68" s="418">
        <f>COUNTIF(B68:P68,"●")</f>
        <v>2</v>
      </c>
      <c r="S68" s="418">
        <f>COUNTIF(B68:P68,"△")</f>
        <v>1</v>
      </c>
      <c r="T68" s="439">
        <f>(Q68*3)+(S68*1)</f>
        <v>4</v>
      </c>
      <c r="U68" s="420">
        <f>SUM(B69,E69,H69,K69,N69)</f>
        <v>6</v>
      </c>
      <c r="V68" s="420">
        <f>SUM(D69,G69,J69,M69,P69)</f>
        <v>6</v>
      </c>
      <c r="W68" s="421">
        <f>U68-V68</f>
        <v>0</v>
      </c>
      <c r="X68" s="423">
        <v>4</v>
      </c>
      <c r="Z68" s="415">
        <f>RANK(T68,$T$62:$T$71)</f>
        <v>4</v>
      </c>
      <c r="AA68" s="415">
        <f>RANK(W68,$W$62:$W$71)</f>
        <v>3</v>
      </c>
    </row>
    <row r="69" spans="1:27" ht="18" customHeight="1">
      <c r="A69" s="438"/>
      <c r="B69" s="68">
        <f>M63</f>
        <v>4</v>
      </c>
      <c r="C69" s="69" t="s">
        <v>37</v>
      </c>
      <c r="D69" s="70">
        <f>K63</f>
        <v>0</v>
      </c>
      <c r="E69" s="68">
        <f>M65</f>
        <v>2</v>
      </c>
      <c r="F69" s="69" t="s">
        <v>37</v>
      </c>
      <c r="G69" s="70">
        <f>K65</f>
        <v>3</v>
      </c>
      <c r="H69" s="68">
        <f>M67</f>
        <v>0</v>
      </c>
      <c r="I69" s="69" t="s">
        <v>37</v>
      </c>
      <c r="J69" s="70">
        <f>K67</f>
        <v>3</v>
      </c>
      <c r="K69" s="431"/>
      <c r="L69" s="432"/>
      <c r="M69" s="433"/>
      <c r="N69" s="69">
        <f>IF('予選リーグ日程'!AH$9="","",'予選リーグ日程'!AH$9)</f>
        <v>0</v>
      </c>
      <c r="O69" s="69" t="s">
        <v>37</v>
      </c>
      <c r="P69" s="69">
        <f>IF('予選リーグ日程'!AJ$9="","",'予選リーグ日程'!AJ$9)</f>
        <v>0</v>
      </c>
      <c r="Q69" s="419"/>
      <c r="R69" s="419"/>
      <c r="S69" s="419"/>
      <c r="T69" s="440"/>
      <c r="U69" s="420"/>
      <c r="V69" s="420"/>
      <c r="W69" s="422"/>
      <c r="X69" s="423"/>
      <c r="Z69" s="415"/>
      <c r="AA69" s="415"/>
    </row>
    <row r="70" spans="1:27" ht="18" customHeight="1">
      <c r="A70" s="435" t="str">
        <f>IF('予選組合せ'!G33="","",'予選組合せ'!G33)</f>
        <v>三　芳</v>
      </c>
      <c r="B70" s="425" t="str">
        <f>IF(B71="","",IF(B71&gt;D71,"○",IF(B71&lt;D71,"●",IF(B71=D71,"△"))))</f>
        <v>○</v>
      </c>
      <c r="C70" s="426"/>
      <c r="D70" s="427"/>
      <c r="E70" s="425" t="str">
        <f>IF(E71="","",IF(E71&gt;G71,"○",IF(E71&lt;G71,"●",IF(E71=G71,"△"))))</f>
        <v>○</v>
      </c>
      <c r="F70" s="426"/>
      <c r="G70" s="427"/>
      <c r="H70" s="425" t="str">
        <f>IF(H71="","",IF(H71&gt;J71,"○",IF(H71&lt;J71,"●",IF(H71=J71,"△"))))</f>
        <v>●</v>
      </c>
      <c r="I70" s="426"/>
      <c r="J70" s="427"/>
      <c r="K70" s="425" t="str">
        <f>IF(K71="","",IF(K71&gt;M71,"○",IF(K71&lt;M71,"●",IF(K71=M71,"△"))))</f>
        <v>△</v>
      </c>
      <c r="L70" s="426"/>
      <c r="M70" s="427"/>
      <c r="N70" s="428"/>
      <c r="O70" s="429"/>
      <c r="P70" s="429"/>
      <c r="Q70" s="418">
        <f>COUNTIF(B70:P70,"○")</f>
        <v>2</v>
      </c>
      <c r="R70" s="418">
        <f>COUNTIF(B70:P70,"●")</f>
        <v>1</v>
      </c>
      <c r="S70" s="418">
        <f>COUNTIF(B70:P70,"△")</f>
        <v>1</v>
      </c>
      <c r="T70" s="439">
        <f>(Q70*3)+(S70*1)</f>
        <v>7</v>
      </c>
      <c r="U70" s="420">
        <f>SUM(B71,E71,H71,K71,N71)</f>
        <v>17</v>
      </c>
      <c r="V70" s="420">
        <f>SUM(D71,G71,J71,M71,P71)</f>
        <v>4</v>
      </c>
      <c r="W70" s="421">
        <f>U70-V70</f>
        <v>13</v>
      </c>
      <c r="X70" s="424">
        <v>2</v>
      </c>
      <c r="Z70" s="415">
        <f>RANK(T70,$T$62:$T$71)</f>
        <v>2</v>
      </c>
      <c r="AA70" s="415">
        <f>RANK(W70,$W$62:$W$71)</f>
        <v>2</v>
      </c>
    </row>
    <row r="71" spans="1:27" ht="18" customHeight="1">
      <c r="A71" s="436"/>
      <c r="B71" s="68">
        <f>P63</f>
        <v>12</v>
      </c>
      <c r="C71" s="69" t="s">
        <v>37</v>
      </c>
      <c r="D71" s="70">
        <f>N63</f>
        <v>0</v>
      </c>
      <c r="E71" s="69">
        <f>P65</f>
        <v>5</v>
      </c>
      <c r="F71" s="69" t="s">
        <v>37</v>
      </c>
      <c r="G71" s="70">
        <f>N65</f>
        <v>0</v>
      </c>
      <c r="H71" s="68">
        <f>P67</f>
        <v>0</v>
      </c>
      <c r="I71" s="69" t="s">
        <v>37</v>
      </c>
      <c r="J71" s="70">
        <f>N67</f>
        <v>4</v>
      </c>
      <c r="K71" s="68">
        <f>P69</f>
        <v>0</v>
      </c>
      <c r="L71" s="69" t="s">
        <v>37</v>
      </c>
      <c r="M71" s="70">
        <f>N69</f>
        <v>0</v>
      </c>
      <c r="N71" s="431"/>
      <c r="O71" s="432"/>
      <c r="P71" s="432"/>
      <c r="Q71" s="419"/>
      <c r="R71" s="419"/>
      <c r="S71" s="419"/>
      <c r="T71" s="440"/>
      <c r="U71" s="420"/>
      <c r="V71" s="420"/>
      <c r="W71" s="422"/>
      <c r="X71" s="424"/>
      <c r="Z71" s="415"/>
      <c r="AA71" s="415"/>
    </row>
    <row r="73" spans="1:27" ht="18" customHeight="1">
      <c r="A73" s="41" t="s">
        <v>44</v>
      </c>
      <c r="B73" s="420" t="str">
        <f>IF(A74="","",A74)</f>
        <v>日　岡</v>
      </c>
      <c r="C73" s="420"/>
      <c r="D73" s="420"/>
      <c r="E73" s="420" t="str">
        <f>IF(A76="","",A76)</f>
        <v>大平山</v>
      </c>
      <c r="F73" s="420"/>
      <c r="G73" s="420"/>
      <c r="H73" s="420" t="str">
        <f>IF(A78="","",A78)</f>
        <v>中島荷揚</v>
      </c>
      <c r="I73" s="420"/>
      <c r="J73" s="420"/>
      <c r="K73" s="420" t="str">
        <f>IF(A80="","",A80)</f>
        <v>日　出</v>
      </c>
      <c r="L73" s="420"/>
      <c r="M73" s="420"/>
      <c r="N73" s="420" t="str">
        <f>IF(A82="","",A82)</f>
        <v>三　佐</v>
      </c>
      <c r="O73" s="420"/>
      <c r="P73" s="420"/>
      <c r="Q73" s="42" t="s">
        <v>29</v>
      </c>
      <c r="R73" s="38" t="s">
        <v>30</v>
      </c>
      <c r="S73" s="38" t="s">
        <v>31</v>
      </c>
      <c r="T73" s="38" t="s">
        <v>32</v>
      </c>
      <c r="U73" s="38" t="s">
        <v>33</v>
      </c>
      <c r="V73" s="38" t="s">
        <v>34</v>
      </c>
      <c r="W73" s="38" t="s">
        <v>35</v>
      </c>
      <c r="X73" s="38" t="s">
        <v>36</v>
      </c>
      <c r="Z73" s="71" t="s">
        <v>82</v>
      </c>
      <c r="AA73" s="71" t="s">
        <v>84</v>
      </c>
    </row>
    <row r="74" spans="1:27" ht="18" customHeight="1">
      <c r="A74" s="425" t="str">
        <f>IF('予選組合せ'!H25="","",'予選組合せ'!H25)</f>
        <v>日　岡</v>
      </c>
      <c r="B74" s="428"/>
      <c r="C74" s="429"/>
      <c r="D74" s="430"/>
      <c r="E74" s="425" t="str">
        <f>IF(E75="","",IF(E75&gt;G75,"○",IF(E75&lt;G75,"●",IF(E75=G75,"△"))))</f>
        <v>●</v>
      </c>
      <c r="F74" s="426"/>
      <c r="G74" s="427"/>
      <c r="H74" s="425" t="str">
        <f>IF(H75="","",IF(H75&gt;J75,"○",IF(H75&lt;J75,"●",IF(H75=J75,"△"))))</f>
        <v>●</v>
      </c>
      <c r="I74" s="426"/>
      <c r="J74" s="427"/>
      <c r="K74" s="425" t="str">
        <f>IF(K75="","",IF(K75&gt;M75,"○",IF(K75&lt;M75,"●",IF(K75=M75,"△"))))</f>
        <v>●</v>
      </c>
      <c r="L74" s="426"/>
      <c r="M74" s="427"/>
      <c r="N74" s="425" t="str">
        <f>IF(N75="","",IF(N75&gt;P75,"○",IF(N75&lt;P75,"●",IF(N75=P75,"△"))))</f>
        <v>●</v>
      </c>
      <c r="O74" s="426"/>
      <c r="P74" s="426"/>
      <c r="Q74" s="418">
        <f>COUNTIF(B74:P74,"○")</f>
        <v>0</v>
      </c>
      <c r="R74" s="418">
        <f>COUNTIF(B74:P74,"●")</f>
        <v>4</v>
      </c>
      <c r="S74" s="418">
        <f>COUNTIF(B74:P74,"△")</f>
        <v>0</v>
      </c>
      <c r="T74" s="439">
        <f>(Q74*3)+(S74*1)</f>
        <v>0</v>
      </c>
      <c r="U74" s="420">
        <f>SUM(B75,E75,H75,K75,N75)</f>
        <v>1</v>
      </c>
      <c r="V74" s="420">
        <f>SUM(D75,G75,J75,M75,P75)</f>
        <v>7</v>
      </c>
      <c r="W74" s="421">
        <f>U74-V74</f>
        <v>-6</v>
      </c>
      <c r="X74" s="423">
        <v>5</v>
      </c>
      <c r="Z74" s="415">
        <f>RANK(T74,$T$74:$T$83)</f>
        <v>5</v>
      </c>
      <c r="AA74" s="415">
        <f>RANK(W74,$W$74:$W$83)</f>
        <v>4</v>
      </c>
    </row>
    <row r="75" spans="1:27" ht="18" customHeight="1">
      <c r="A75" s="434"/>
      <c r="B75" s="431"/>
      <c r="C75" s="432"/>
      <c r="D75" s="433"/>
      <c r="E75" s="69">
        <f>IF('予選リーグ日程'!AN$5="","",'予選リーグ日程'!AN$5)</f>
        <v>0</v>
      </c>
      <c r="F75" s="69" t="s">
        <v>37</v>
      </c>
      <c r="G75" s="70">
        <f>IF('予選リーグ日程'!AP$5="","",'予選リーグ日程'!AP$5)</f>
        <v>1</v>
      </c>
      <c r="H75" s="69">
        <f>IF('予選リーグ日程'!AN$12="","",'予選リーグ日程'!AN$12)</f>
        <v>1</v>
      </c>
      <c r="I75" s="69" t="s">
        <v>37</v>
      </c>
      <c r="J75" s="70">
        <f>IF('予選リーグ日程'!AP$12="","",'予選リーグ日程'!AP$12)</f>
        <v>3</v>
      </c>
      <c r="K75" s="69">
        <f>IF('予選リーグ日程'!AN$11="","",'予選リーグ日程'!AN$11)</f>
        <v>0</v>
      </c>
      <c r="L75" s="69" t="s">
        <v>37</v>
      </c>
      <c r="M75" s="70">
        <f>IF('予選リーグ日程'!AP$11="","",'予選リーグ日程'!AP$11)</f>
        <v>1</v>
      </c>
      <c r="N75" s="69">
        <f>IF('予選リーグ日程'!AP$7="","",'予選リーグ日程'!AP$7)</f>
        <v>0</v>
      </c>
      <c r="O75" s="69" t="s">
        <v>37</v>
      </c>
      <c r="P75" s="69">
        <f>IF('予選リーグ日程'!AN$7="","",'予選リーグ日程'!AN$7)</f>
        <v>2</v>
      </c>
      <c r="Q75" s="419"/>
      <c r="R75" s="419"/>
      <c r="S75" s="419"/>
      <c r="T75" s="440"/>
      <c r="U75" s="420"/>
      <c r="V75" s="420"/>
      <c r="W75" s="422"/>
      <c r="X75" s="423"/>
      <c r="Z75" s="415"/>
      <c r="AA75" s="415"/>
    </row>
    <row r="76" spans="1:27" ht="18" customHeight="1">
      <c r="A76" s="425" t="str">
        <f>IF('予選組合せ'!H27="","",'予選組合せ'!H27)</f>
        <v>大平山</v>
      </c>
      <c r="B76" s="425" t="str">
        <f>IF(B77="","",IF(B77&gt;D77,"○",IF(B77&lt;D77,"●",IF(B77=D77,"△"))))</f>
        <v>○</v>
      </c>
      <c r="C76" s="426"/>
      <c r="D76" s="427"/>
      <c r="E76" s="428"/>
      <c r="F76" s="429"/>
      <c r="G76" s="430"/>
      <c r="H76" s="425" t="str">
        <f>IF(H77="","",IF(H77&gt;J77,"○",IF(H77&lt;J77,"●",IF(H77=J77,"△"))))</f>
        <v>●</v>
      </c>
      <c r="I76" s="426"/>
      <c r="J76" s="427"/>
      <c r="K76" s="425" t="str">
        <f>IF(K77="","",IF(K77&gt;M77,"○",IF(K77&lt;M77,"●",IF(K77=M77,"△"))))</f>
        <v>●</v>
      </c>
      <c r="L76" s="426"/>
      <c r="M76" s="427"/>
      <c r="N76" s="425" t="str">
        <f>IF(N77="","",IF(N77&gt;P77,"○",IF(N77&lt;P77,"●",IF(N77=P77,"△"))))</f>
        <v>●</v>
      </c>
      <c r="O76" s="426"/>
      <c r="P76" s="427"/>
      <c r="Q76" s="416">
        <f>COUNTIF(B76:P76,"○")</f>
        <v>1</v>
      </c>
      <c r="R76" s="418">
        <f>COUNTIF(B76:P76,"●")</f>
        <v>3</v>
      </c>
      <c r="S76" s="418">
        <f>COUNTIF(B76:P76,"△")</f>
        <v>0</v>
      </c>
      <c r="T76" s="439">
        <f>(Q76*3)+(S76*1)</f>
        <v>3</v>
      </c>
      <c r="U76" s="420">
        <f>SUM(B77,E77,H77,K77,N77)</f>
        <v>1</v>
      </c>
      <c r="V76" s="420">
        <f>SUM(D77,G77,J77,M77,P77)</f>
        <v>9</v>
      </c>
      <c r="W76" s="421">
        <f>U76-V76</f>
        <v>-8</v>
      </c>
      <c r="X76" s="423">
        <v>4</v>
      </c>
      <c r="Z76" s="415">
        <f>RANK(T76,$T$74:$T$83)</f>
        <v>4</v>
      </c>
      <c r="AA76" s="415">
        <f>RANK(W76,$W$74:$W$83)</f>
        <v>5</v>
      </c>
    </row>
    <row r="77" spans="1:27" ht="18" customHeight="1">
      <c r="A77" s="434"/>
      <c r="B77" s="68">
        <f>G75</f>
        <v>1</v>
      </c>
      <c r="C77" s="69" t="s">
        <v>37</v>
      </c>
      <c r="D77" s="70">
        <f>E75</f>
        <v>0</v>
      </c>
      <c r="E77" s="431"/>
      <c r="F77" s="432"/>
      <c r="G77" s="433"/>
      <c r="H77" s="69">
        <f>IF('予選リーグ日程'!AN$8="","",'予選リーグ日程'!AN$8)</f>
        <v>0</v>
      </c>
      <c r="I77" s="69" t="s">
        <v>37</v>
      </c>
      <c r="J77" s="70">
        <f>IF('予選リーグ日程'!AP$8="","",'予選リーグ日程'!AP$8)</f>
        <v>6</v>
      </c>
      <c r="K77" s="69">
        <f>IF('予選リーグ日程'!AN$14="","",'予選リーグ日程'!AN$14)</f>
        <v>0</v>
      </c>
      <c r="L77" s="69" t="s">
        <v>37</v>
      </c>
      <c r="M77" s="70">
        <f>IF('予選リーグ日程'!AP$14="","",'予選リーグ日程'!AP$14)</f>
        <v>1</v>
      </c>
      <c r="N77" s="69">
        <f>IF('予選リーグ日程'!AN$13="","",'予選リーグ日程'!AN$13)</f>
        <v>0</v>
      </c>
      <c r="O77" s="69" t="s">
        <v>37</v>
      </c>
      <c r="P77" s="70">
        <f>IF('予選リーグ日程'!AP$13="","",'予選リーグ日程'!AP$13)</f>
        <v>2</v>
      </c>
      <c r="Q77" s="417"/>
      <c r="R77" s="419"/>
      <c r="S77" s="419"/>
      <c r="T77" s="440"/>
      <c r="U77" s="420"/>
      <c r="V77" s="420"/>
      <c r="W77" s="422"/>
      <c r="X77" s="423"/>
      <c r="Z77" s="415"/>
      <c r="AA77" s="415"/>
    </row>
    <row r="78" spans="1:27" ht="18" customHeight="1">
      <c r="A78" s="435" t="str">
        <f>IF('予選組合せ'!H29="","",'予選組合せ'!H29)</f>
        <v>中島荷揚</v>
      </c>
      <c r="B78" s="425" t="str">
        <f>IF(B79="","",IF(B79&gt;D79,"○",IF(B79&lt;D79,"●",IF(B79=D79,"△"))))</f>
        <v>○</v>
      </c>
      <c r="C78" s="426"/>
      <c r="D78" s="427"/>
      <c r="E78" s="425" t="str">
        <f>IF(E79="","",IF(E79&gt;G79,"○",IF(E79&lt;G79,"●",IF(E79=G79,"△"))))</f>
        <v>○</v>
      </c>
      <c r="F78" s="426"/>
      <c r="G78" s="427"/>
      <c r="H78" s="428"/>
      <c r="I78" s="429"/>
      <c r="J78" s="430"/>
      <c r="K78" s="425" t="str">
        <f>IF(K79="","",IF(K79&gt;M79,"○",IF(K79&lt;M79,"●",IF(K79=M79,"△"))))</f>
        <v>○</v>
      </c>
      <c r="L78" s="426"/>
      <c r="M78" s="427"/>
      <c r="N78" s="425" t="str">
        <f>IF(N79="","",IF(N79&gt;P79,"○",IF(N79&lt;P79,"●",IF(N79=P79,"△"))))</f>
        <v>●</v>
      </c>
      <c r="O78" s="426"/>
      <c r="P78" s="427"/>
      <c r="Q78" s="416">
        <f>COUNTIF(B78:P78,"○")</f>
        <v>3</v>
      </c>
      <c r="R78" s="418">
        <f>COUNTIF(B78:P78,"●")</f>
        <v>1</v>
      </c>
      <c r="S78" s="418">
        <f>COUNTIF(B78:P78,"△")</f>
        <v>0</v>
      </c>
      <c r="T78" s="439">
        <f>(Q78*3)+(S78*1)</f>
        <v>9</v>
      </c>
      <c r="U78" s="420">
        <f>SUM(B79,E79,H79,K79,N79)</f>
        <v>13</v>
      </c>
      <c r="V78" s="420">
        <f>SUM(D79,G79,J79,M79,P79)</f>
        <v>3</v>
      </c>
      <c r="W78" s="421">
        <f>U78-V78</f>
        <v>10</v>
      </c>
      <c r="X78" s="424">
        <v>1</v>
      </c>
      <c r="Z78" s="415">
        <f>RANK(T78,$T$74:$T$83)</f>
        <v>1</v>
      </c>
      <c r="AA78" s="415">
        <f>RANK(W78,$W$74:$W$83)</f>
        <v>1</v>
      </c>
    </row>
    <row r="79" spans="1:27" ht="18" customHeight="1">
      <c r="A79" s="436"/>
      <c r="B79" s="68">
        <f>J75</f>
        <v>3</v>
      </c>
      <c r="C79" s="69" t="s">
        <v>37</v>
      </c>
      <c r="D79" s="70">
        <f>H75</f>
        <v>1</v>
      </c>
      <c r="E79" s="68">
        <f>J77</f>
        <v>6</v>
      </c>
      <c r="F79" s="69" t="s">
        <v>37</v>
      </c>
      <c r="G79" s="70">
        <f>H77</f>
        <v>0</v>
      </c>
      <c r="H79" s="431"/>
      <c r="I79" s="432"/>
      <c r="J79" s="433"/>
      <c r="K79" s="69">
        <f>IF('予選リーグ日程'!AN$6="","",'予選リーグ日程'!AN$6)</f>
        <v>3</v>
      </c>
      <c r="L79" s="69" t="s">
        <v>37</v>
      </c>
      <c r="M79" s="70">
        <f>IF('予選リーグ日程'!AP$6="","",'予選リーグ日程'!AP$6)</f>
        <v>0</v>
      </c>
      <c r="N79" s="69">
        <f>IF('予選リーグ日程'!AN$10="","",'予選リーグ日程'!AN$10)</f>
        <v>1</v>
      </c>
      <c r="O79" s="69" t="s">
        <v>37</v>
      </c>
      <c r="P79" s="70">
        <f>IF('予選リーグ日程'!AP$10="","",'予選リーグ日程'!AP$10)</f>
        <v>2</v>
      </c>
      <c r="Q79" s="417"/>
      <c r="R79" s="419"/>
      <c r="S79" s="419"/>
      <c r="T79" s="440"/>
      <c r="U79" s="420"/>
      <c r="V79" s="420"/>
      <c r="W79" s="422"/>
      <c r="X79" s="424"/>
      <c r="Z79" s="415"/>
      <c r="AA79" s="415"/>
    </row>
    <row r="80" spans="1:27" ht="18" customHeight="1">
      <c r="A80" s="425" t="str">
        <f>IF('予選組合せ'!H31="","",'予選組合せ'!H31)</f>
        <v>日　出</v>
      </c>
      <c r="B80" s="425" t="str">
        <f>IF(B81="","",IF(B81&gt;D81,"○",IF(B81&lt;D81,"●",IF(B81=D81,"△"))))</f>
        <v>○</v>
      </c>
      <c r="C80" s="426"/>
      <c r="D80" s="427"/>
      <c r="E80" s="425" t="str">
        <f>IF(E81="","",IF(E81&gt;G81,"○",IF(E81&lt;G81,"●",IF(E81=G81,"△"))))</f>
        <v>○</v>
      </c>
      <c r="F80" s="426"/>
      <c r="G80" s="427"/>
      <c r="H80" s="425" t="str">
        <f>IF(H81="","",IF(H81&gt;J81,"○",IF(H81&lt;J81,"●",IF(H81=J81,"△"))))</f>
        <v>●</v>
      </c>
      <c r="I80" s="426"/>
      <c r="J80" s="427"/>
      <c r="K80" s="428"/>
      <c r="L80" s="429"/>
      <c r="M80" s="430"/>
      <c r="N80" s="425" t="str">
        <f>IF(N81="","",IF(N81&gt;P81,"○",IF(N81&lt;P81,"●",IF(N81=P81,"△"))))</f>
        <v>○</v>
      </c>
      <c r="O80" s="426"/>
      <c r="P80" s="427"/>
      <c r="Q80" s="416">
        <f>COUNTIF(B80:P80,"○")</f>
        <v>3</v>
      </c>
      <c r="R80" s="418">
        <f>COUNTIF(B80:P80,"●")</f>
        <v>1</v>
      </c>
      <c r="S80" s="418">
        <f>COUNTIF(B80:P80,"△")</f>
        <v>0</v>
      </c>
      <c r="T80" s="439">
        <f>(Q80*3)+(S80*1)</f>
        <v>9</v>
      </c>
      <c r="U80" s="420">
        <f>SUM(B81,E81,H81,K81,N81)</f>
        <v>3</v>
      </c>
      <c r="V80" s="420">
        <f>SUM(D81,G81,J81,M81,P81)</f>
        <v>3</v>
      </c>
      <c r="W80" s="421">
        <f>U80-V80</f>
        <v>0</v>
      </c>
      <c r="X80" s="423">
        <v>3</v>
      </c>
      <c r="Z80" s="415">
        <f>RANK(T80,$T$74:$T$83)</f>
        <v>1</v>
      </c>
      <c r="AA80" s="415">
        <f>RANK(W80,$W$74:$W$83)</f>
        <v>3</v>
      </c>
    </row>
    <row r="81" spans="1:27" ht="18" customHeight="1">
      <c r="A81" s="434"/>
      <c r="B81" s="68">
        <f>M75</f>
        <v>1</v>
      </c>
      <c r="C81" s="69" t="s">
        <v>37</v>
      </c>
      <c r="D81" s="70">
        <f>K75</f>
        <v>0</v>
      </c>
      <c r="E81" s="68">
        <f>M77</f>
        <v>1</v>
      </c>
      <c r="F81" s="69" t="s">
        <v>37</v>
      </c>
      <c r="G81" s="70">
        <f>K77</f>
        <v>0</v>
      </c>
      <c r="H81" s="68">
        <f>M79</f>
        <v>0</v>
      </c>
      <c r="I81" s="69" t="s">
        <v>37</v>
      </c>
      <c r="J81" s="70">
        <f>K79</f>
        <v>3</v>
      </c>
      <c r="K81" s="431"/>
      <c r="L81" s="432"/>
      <c r="M81" s="433"/>
      <c r="N81" s="69">
        <f>IF('予選リーグ日程'!AN$9="","",'予選リーグ日程'!AN$9)</f>
        <v>1</v>
      </c>
      <c r="O81" s="69" t="s">
        <v>37</v>
      </c>
      <c r="P81" s="70">
        <f>IF('予選リーグ日程'!AP$9="","",'予選リーグ日程'!AP$9)</f>
        <v>0</v>
      </c>
      <c r="Q81" s="417"/>
      <c r="R81" s="419"/>
      <c r="S81" s="419"/>
      <c r="T81" s="440"/>
      <c r="U81" s="420"/>
      <c r="V81" s="420"/>
      <c r="W81" s="422"/>
      <c r="X81" s="423"/>
      <c r="Z81" s="415"/>
      <c r="AA81" s="415"/>
    </row>
    <row r="82" spans="1:27" ht="18" customHeight="1">
      <c r="A82" s="435" t="str">
        <f>IF('予選組合せ'!H33="","",'予選組合せ'!H33)</f>
        <v>三　佐</v>
      </c>
      <c r="B82" s="425" t="str">
        <f>IF(B83="","",IF(B83&gt;D83,"○",IF(B83&lt;D83,"●",IF(B83=D83,"△"))))</f>
        <v>○</v>
      </c>
      <c r="C82" s="426"/>
      <c r="D82" s="427"/>
      <c r="E82" s="425" t="str">
        <f>IF(E83="","",IF(E83&gt;G83,"○",IF(E83&lt;G83,"●",IF(E83=G83,"△"))))</f>
        <v>○</v>
      </c>
      <c r="F82" s="426"/>
      <c r="G82" s="427"/>
      <c r="H82" s="425" t="str">
        <f>IF(H83="","",IF(H83&gt;J83,"○",IF(H83&lt;J83,"●",IF(H83=J83,"△"))))</f>
        <v>○</v>
      </c>
      <c r="I82" s="426"/>
      <c r="J82" s="427"/>
      <c r="K82" s="425" t="str">
        <f>IF(K83="","",IF(K83&gt;M83,"○",IF(K83&lt;M83,"●",IF(K83=M83,"△"))))</f>
        <v>●</v>
      </c>
      <c r="L82" s="426"/>
      <c r="M82" s="427"/>
      <c r="N82" s="428"/>
      <c r="O82" s="429"/>
      <c r="P82" s="430"/>
      <c r="Q82" s="416">
        <f>COUNTIF(B82:P82,"○")</f>
        <v>3</v>
      </c>
      <c r="R82" s="418">
        <f>COUNTIF(B82:P82,"●")</f>
        <v>1</v>
      </c>
      <c r="S82" s="418">
        <f>COUNTIF(B82:P82,"△")</f>
        <v>0</v>
      </c>
      <c r="T82" s="439">
        <f>(Q82*3)+(S82*1)</f>
        <v>9</v>
      </c>
      <c r="U82" s="420">
        <f>SUM(B83,E83,H83,K83,N83)</f>
        <v>6</v>
      </c>
      <c r="V82" s="420">
        <f>SUM(D83,G83,J83,M83,P83)</f>
        <v>2</v>
      </c>
      <c r="W82" s="421">
        <f>U82-V82</f>
        <v>4</v>
      </c>
      <c r="X82" s="424">
        <v>2</v>
      </c>
      <c r="Z82" s="415">
        <f>RANK(T82,$T$74:$T$83)</f>
        <v>1</v>
      </c>
      <c r="AA82" s="415">
        <f>RANK(W82,$W$74:$W$83)</f>
        <v>2</v>
      </c>
    </row>
    <row r="83" spans="1:27" ht="18" customHeight="1">
      <c r="A83" s="436"/>
      <c r="B83" s="68">
        <f>P75</f>
        <v>2</v>
      </c>
      <c r="C83" s="69" t="s">
        <v>37</v>
      </c>
      <c r="D83" s="70">
        <f>N75</f>
        <v>0</v>
      </c>
      <c r="E83" s="69">
        <f>P77</f>
        <v>2</v>
      </c>
      <c r="F83" s="69" t="s">
        <v>37</v>
      </c>
      <c r="G83" s="70">
        <f>N77</f>
        <v>0</v>
      </c>
      <c r="H83" s="68">
        <f>P79</f>
        <v>2</v>
      </c>
      <c r="I83" s="69" t="s">
        <v>37</v>
      </c>
      <c r="J83" s="70">
        <f>N79</f>
        <v>1</v>
      </c>
      <c r="K83" s="68">
        <f>P81</f>
        <v>0</v>
      </c>
      <c r="L83" s="69" t="s">
        <v>37</v>
      </c>
      <c r="M83" s="70">
        <f>N81</f>
        <v>1</v>
      </c>
      <c r="N83" s="431"/>
      <c r="O83" s="432"/>
      <c r="P83" s="433"/>
      <c r="Q83" s="417"/>
      <c r="R83" s="419"/>
      <c r="S83" s="419"/>
      <c r="T83" s="440"/>
      <c r="U83" s="420"/>
      <c r="V83" s="420"/>
      <c r="W83" s="422"/>
      <c r="X83" s="424"/>
      <c r="Z83" s="415"/>
      <c r="AA83" s="415"/>
    </row>
    <row r="85" spans="1:27" ht="18" customHeight="1">
      <c r="A85" s="41" t="s">
        <v>45</v>
      </c>
      <c r="B85" s="420" t="str">
        <f>IF(A86="","",A86)</f>
        <v>鴛　野</v>
      </c>
      <c r="C85" s="420"/>
      <c r="D85" s="420"/>
      <c r="E85" s="420" t="str">
        <f>IF(A88="","",A88)</f>
        <v>中津豊南</v>
      </c>
      <c r="F85" s="420"/>
      <c r="G85" s="420"/>
      <c r="H85" s="420" t="str">
        <f>IF(A90="","",A90)</f>
        <v>明治北</v>
      </c>
      <c r="I85" s="420"/>
      <c r="J85" s="420"/>
      <c r="K85" s="420" t="str">
        <f>IF(A92="","",A92)</f>
        <v>鶴　見</v>
      </c>
      <c r="L85" s="420"/>
      <c r="M85" s="420"/>
      <c r="N85" s="420" t="str">
        <f>IF(A94="","",A94)</f>
        <v>青　江</v>
      </c>
      <c r="O85" s="420"/>
      <c r="P85" s="420"/>
      <c r="Q85" s="42" t="s">
        <v>29</v>
      </c>
      <c r="R85" s="38" t="s">
        <v>30</v>
      </c>
      <c r="S85" s="38" t="s">
        <v>31</v>
      </c>
      <c r="T85" s="38" t="s">
        <v>32</v>
      </c>
      <c r="U85" s="38" t="s">
        <v>33</v>
      </c>
      <c r="V85" s="38" t="s">
        <v>34</v>
      </c>
      <c r="W85" s="38" t="s">
        <v>35</v>
      </c>
      <c r="X85" s="38" t="s">
        <v>36</v>
      </c>
      <c r="Z85" s="71" t="s">
        <v>82</v>
      </c>
      <c r="AA85" s="71" t="s">
        <v>84</v>
      </c>
    </row>
    <row r="86" spans="1:27" ht="18" customHeight="1">
      <c r="A86" s="425" t="str">
        <f>IF('予選組合せ'!I25="","",'予選組合せ'!I25)</f>
        <v>鴛　野</v>
      </c>
      <c r="B86" s="428"/>
      <c r="C86" s="429"/>
      <c r="D86" s="430"/>
      <c r="E86" s="425" t="str">
        <f>IF(E87="","",IF(E87&gt;G87,"○",IF(E87&lt;G87,"●",IF(E87=G87,"△"))))</f>
        <v>●</v>
      </c>
      <c r="F86" s="426"/>
      <c r="G86" s="427"/>
      <c r="H86" s="425" t="str">
        <f>IF(H87="","",IF(H87&gt;J87,"○",IF(H87&lt;J87,"●",IF(H87=J87,"△"))))</f>
        <v>●</v>
      </c>
      <c r="I86" s="426"/>
      <c r="J86" s="427"/>
      <c r="K86" s="425" t="str">
        <f>IF(K87="","",IF(K87&gt;M87,"○",IF(K87&lt;M87,"●",IF(K87=M87,"△"))))</f>
        <v>●</v>
      </c>
      <c r="L86" s="426"/>
      <c r="M86" s="427"/>
      <c r="N86" s="425" t="str">
        <f>IF(N87="","",IF(N87&gt;P87,"○",IF(N87&lt;P87,"●",IF(N87=P87,"△"))))</f>
        <v>●</v>
      </c>
      <c r="O86" s="426"/>
      <c r="P86" s="426"/>
      <c r="Q86" s="418">
        <f>COUNTIF(B86:P86,"○")</f>
        <v>0</v>
      </c>
      <c r="R86" s="418">
        <f>COUNTIF(B86:P86,"●")</f>
        <v>4</v>
      </c>
      <c r="S86" s="418">
        <f>COUNTIF(B86:P86,"△")</f>
        <v>0</v>
      </c>
      <c r="T86" s="439">
        <f>(Q86*3)+(S86*1)</f>
        <v>0</v>
      </c>
      <c r="U86" s="420">
        <f>SUM(B87,E87,H87,K87,N87)</f>
        <v>5</v>
      </c>
      <c r="V86" s="420">
        <f>SUM(D87,G87,J87,M87,P87)</f>
        <v>24</v>
      </c>
      <c r="W86" s="421">
        <f>U86-V86</f>
        <v>-19</v>
      </c>
      <c r="X86" s="423">
        <v>5</v>
      </c>
      <c r="Z86" s="415">
        <f>RANK(T86,$T$86:$T$95)</f>
        <v>5</v>
      </c>
      <c r="AA86" s="415">
        <f>RANK(W86,$W$86:$W$95)</f>
        <v>5</v>
      </c>
    </row>
    <row r="87" spans="1:27" ht="18" customHeight="1">
      <c r="A87" s="434"/>
      <c r="B87" s="431"/>
      <c r="C87" s="432"/>
      <c r="D87" s="433"/>
      <c r="E87" s="69">
        <f>IF('予選リーグ日程'!AT$5="","",'予選リーグ日程'!AT$5)</f>
        <v>3</v>
      </c>
      <c r="F87" s="69" t="s">
        <v>37</v>
      </c>
      <c r="G87" s="70">
        <f>IF('予選リーグ日程'!AV$5="","",'予選リーグ日程'!AV$5)</f>
        <v>4</v>
      </c>
      <c r="H87" s="69">
        <f>IF('予選リーグ日程'!AT$12="","",'予選リーグ日程'!AT$12)</f>
        <v>0</v>
      </c>
      <c r="I87" s="69" t="s">
        <v>37</v>
      </c>
      <c r="J87" s="70">
        <f>IF('予選リーグ日程'!AV$12="","",'予選リーグ日程'!AV$12)</f>
        <v>8</v>
      </c>
      <c r="K87" s="69">
        <f>IF('予選リーグ日程'!AT$14="","",'予選リーグ日程'!AT$14)</f>
        <v>0</v>
      </c>
      <c r="L87" s="69" t="s">
        <v>37</v>
      </c>
      <c r="M87" s="70">
        <f>IF('予選リーグ日程'!AV$14="","",'予選リーグ日程'!AV$14)</f>
        <v>6</v>
      </c>
      <c r="N87" s="69">
        <f>IF('予選リーグ日程'!AV$7="","",'予選リーグ日程'!AV$7)</f>
        <v>2</v>
      </c>
      <c r="O87" s="69" t="s">
        <v>37</v>
      </c>
      <c r="P87" s="69">
        <f>IF('予選リーグ日程'!AT$7="","",'予選リーグ日程'!AT$7)</f>
        <v>6</v>
      </c>
      <c r="Q87" s="419"/>
      <c r="R87" s="419"/>
      <c r="S87" s="419"/>
      <c r="T87" s="440"/>
      <c r="U87" s="420"/>
      <c r="V87" s="420"/>
      <c r="W87" s="422"/>
      <c r="X87" s="423"/>
      <c r="Z87" s="415"/>
      <c r="AA87" s="415"/>
    </row>
    <row r="88" spans="1:27" ht="18" customHeight="1">
      <c r="A88" s="425" t="str">
        <f>IF('予選組合せ'!I27="","",'予選組合せ'!I27)</f>
        <v>中津豊南</v>
      </c>
      <c r="B88" s="425" t="str">
        <f>IF(B89="","",IF(B89&gt;D89,"○",IF(B89&lt;D89,"●",IF(B89=D89,"△"))))</f>
        <v>○</v>
      </c>
      <c r="C88" s="426"/>
      <c r="D88" s="427"/>
      <c r="E88" s="428"/>
      <c r="F88" s="429"/>
      <c r="G88" s="430"/>
      <c r="H88" s="425" t="str">
        <f>IF(H89="","",IF(H89&gt;J89,"○",IF(H89&lt;J89,"●",IF(H89=J89,"△"))))</f>
        <v>●</v>
      </c>
      <c r="I88" s="426"/>
      <c r="J88" s="427"/>
      <c r="K88" s="425" t="str">
        <f>IF(K89="","",IF(K89&gt;M89,"○",IF(K89&lt;M89,"●",IF(K89=M89,"△"))))</f>
        <v>△</v>
      </c>
      <c r="L88" s="426"/>
      <c r="M88" s="427"/>
      <c r="N88" s="425" t="str">
        <f>IF(N89="","",IF(N89&gt;P89,"○",IF(N89&lt;P89,"●",IF(N89=P89,"△"))))</f>
        <v>●</v>
      </c>
      <c r="O88" s="426"/>
      <c r="P88" s="427"/>
      <c r="Q88" s="416">
        <f>COUNTIF(B88:P88,"○")</f>
        <v>1</v>
      </c>
      <c r="R88" s="418">
        <f>COUNTIF(B88:P88,"●")</f>
        <v>2</v>
      </c>
      <c r="S88" s="418">
        <f>COUNTIF(B88:P88,"△")</f>
        <v>1</v>
      </c>
      <c r="T88" s="439">
        <f>(Q88*3)+(S88*1)</f>
        <v>4</v>
      </c>
      <c r="U88" s="420">
        <f>SUM(B89,E89,H89,K89,N89)</f>
        <v>11</v>
      </c>
      <c r="V88" s="420">
        <f>SUM(D89,G89,J89,M89,P89)</f>
        <v>13</v>
      </c>
      <c r="W88" s="421">
        <f>U88-V88</f>
        <v>-2</v>
      </c>
      <c r="X88" s="423">
        <v>4</v>
      </c>
      <c r="Z88" s="415">
        <f>RANK(T88,$T$86:$T$95)</f>
        <v>4</v>
      </c>
      <c r="AA88" s="415">
        <f>RANK(W88,$W$86:$W$95)</f>
        <v>3</v>
      </c>
    </row>
    <row r="89" spans="1:27" ht="18" customHeight="1">
      <c r="A89" s="434"/>
      <c r="B89" s="68">
        <f>G87</f>
        <v>4</v>
      </c>
      <c r="C89" s="69" t="s">
        <v>37</v>
      </c>
      <c r="D89" s="70">
        <f>E87</f>
        <v>3</v>
      </c>
      <c r="E89" s="431"/>
      <c r="F89" s="432"/>
      <c r="G89" s="433"/>
      <c r="H89" s="69">
        <f>IF('予選リーグ日程'!AT$8="","",'予選リーグ日程'!AT$8)</f>
        <v>4</v>
      </c>
      <c r="I89" s="69" t="s">
        <v>37</v>
      </c>
      <c r="J89" s="70">
        <f>IF('予選リーグ日程'!AV$8="","",'予選リーグ日程'!AV$8)</f>
        <v>6</v>
      </c>
      <c r="K89" s="69">
        <f>IF('予選リーグ日程'!AT$11="","",'予選リーグ日程'!AT$11)</f>
        <v>2</v>
      </c>
      <c r="L89" s="69" t="s">
        <v>37</v>
      </c>
      <c r="M89" s="70">
        <f>IF('予選リーグ日程'!AV$11="","",'予選リーグ日程'!AV$11)</f>
        <v>2</v>
      </c>
      <c r="N89" s="69">
        <f>IF('予選リーグ日程'!AT$13="","",'予選リーグ日程'!AT$13)</f>
        <v>1</v>
      </c>
      <c r="O89" s="69" t="s">
        <v>37</v>
      </c>
      <c r="P89" s="70">
        <f>IF('予選リーグ日程'!AV$13="","",'予選リーグ日程'!AV$13)</f>
        <v>2</v>
      </c>
      <c r="Q89" s="417"/>
      <c r="R89" s="419"/>
      <c r="S89" s="419"/>
      <c r="T89" s="440"/>
      <c r="U89" s="420"/>
      <c r="V89" s="420"/>
      <c r="W89" s="422"/>
      <c r="X89" s="423"/>
      <c r="Z89" s="415"/>
      <c r="AA89" s="415"/>
    </row>
    <row r="90" spans="1:27" ht="18" customHeight="1">
      <c r="A90" s="435" t="str">
        <f>IF('予選組合せ'!I29="","",'予選組合せ'!I29)</f>
        <v>明治北</v>
      </c>
      <c r="B90" s="425" t="str">
        <f>IF(B91="","",IF(B91&gt;D91,"○",IF(B91&lt;D91,"●",IF(B91=D91,"△"))))</f>
        <v>○</v>
      </c>
      <c r="C90" s="426"/>
      <c r="D90" s="427"/>
      <c r="E90" s="425" t="str">
        <f>IF(E91="","",IF(E91&gt;G91,"○",IF(E91&lt;G91,"●",IF(E91=G91,"△"))))</f>
        <v>○</v>
      </c>
      <c r="F90" s="426"/>
      <c r="G90" s="427"/>
      <c r="H90" s="428"/>
      <c r="I90" s="429"/>
      <c r="J90" s="430"/>
      <c r="K90" s="425" t="str">
        <f>IF(K91="","",IF(K91&gt;M91,"○",IF(K91&lt;M91,"●",IF(K91=M91,"△"))))</f>
        <v>○</v>
      </c>
      <c r="L90" s="426"/>
      <c r="M90" s="427"/>
      <c r="N90" s="425" t="str">
        <f>IF(N91="","",IF(N91&gt;P91,"○",IF(N91&lt;P91,"●",IF(N91=P91,"△"))))</f>
        <v>○</v>
      </c>
      <c r="O90" s="426"/>
      <c r="P90" s="427"/>
      <c r="Q90" s="416">
        <f>COUNTIF(B90:P90,"○")</f>
        <v>4</v>
      </c>
      <c r="R90" s="418">
        <f>COUNTIF(B90:P90,"●")</f>
        <v>0</v>
      </c>
      <c r="S90" s="418">
        <f>COUNTIF(B90:P90,"△")</f>
        <v>0</v>
      </c>
      <c r="T90" s="439">
        <f>(Q90*3)+(S90*1)</f>
        <v>12</v>
      </c>
      <c r="U90" s="420">
        <f>SUM(B91,E91,H91,K91,N91)</f>
        <v>30</v>
      </c>
      <c r="V90" s="420">
        <f>SUM(D91,G91,J91,M91,P91)</f>
        <v>7</v>
      </c>
      <c r="W90" s="421">
        <f>U90-V90</f>
        <v>23</v>
      </c>
      <c r="X90" s="424">
        <v>1</v>
      </c>
      <c r="Z90" s="415">
        <f>RANK(T90,$T$86:$T$95)</f>
        <v>1</v>
      </c>
      <c r="AA90" s="415">
        <f>RANK(W90,$W$86:$W$95)</f>
        <v>1</v>
      </c>
    </row>
    <row r="91" spans="1:27" ht="18" customHeight="1">
      <c r="A91" s="436"/>
      <c r="B91" s="68">
        <f>J87</f>
        <v>8</v>
      </c>
      <c r="C91" s="69" t="s">
        <v>37</v>
      </c>
      <c r="D91" s="70">
        <f>H87</f>
        <v>0</v>
      </c>
      <c r="E91" s="68">
        <f>J89</f>
        <v>6</v>
      </c>
      <c r="F91" s="69" t="s">
        <v>37</v>
      </c>
      <c r="G91" s="70">
        <f>H89</f>
        <v>4</v>
      </c>
      <c r="H91" s="431"/>
      <c r="I91" s="432"/>
      <c r="J91" s="433"/>
      <c r="K91" s="69">
        <f>IF('予選リーグ日程'!AT$6="","",'予選リーグ日程'!AT$6)</f>
        <v>7</v>
      </c>
      <c r="L91" s="69" t="s">
        <v>37</v>
      </c>
      <c r="M91" s="70">
        <f>IF('予選リーグ日程'!AV$6="","",'予選リーグ日程'!AV$6)</f>
        <v>2</v>
      </c>
      <c r="N91" s="69">
        <f>IF('予選リーグ日程'!AT$10="","",'予選リーグ日程'!AT$10)</f>
        <v>9</v>
      </c>
      <c r="O91" s="69" t="s">
        <v>37</v>
      </c>
      <c r="P91" s="70">
        <f>IF('予選リーグ日程'!AV$10="","",'予選リーグ日程'!AV$10)</f>
        <v>1</v>
      </c>
      <c r="Q91" s="417"/>
      <c r="R91" s="419"/>
      <c r="S91" s="419"/>
      <c r="T91" s="440"/>
      <c r="U91" s="420"/>
      <c r="V91" s="420"/>
      <c r="W91" s="422"/>
      <c r="X91" s="424"/>
      <c r="Z91" s="415"/>
      <c r="AA91" s="415"/>
    </row>
    <row r="92" spans="1:27" ht="18" customHeight="1">
      <c r="A92" s="435" t="str">
        <f>IF('予選組合せ'!I31="","",'予選組合せ'!I31)</f>
        <v>鶴　見</v>
      </c>
      <c r="B92" s="425" t="str">
        <f>IF(B93="","",IF(B93&gt;D93,"○",IF(B93&lt;D93,"●",IF(B93=D93,"△"))))</f>
        <v>○</v>
      </c>
      <c r="C92" s="426"/>
      <c r="D92" s="427"/>
      <c r="E92" s="425" t="str">
        <f>IF(E93="","",IF(E93&gt;G93,"○",IF(E93&lt;G93,"●",IF(E93=G93,"△"))))</f>
        <v>△</v>
      </c>
      <c r="F92" s="426"/>
      <c r="G92" s="427"/>
      <c r="H92" s="425" t="str">
        <f>IF(H93="","",IF(H93&gt;J93,"○",IF(H93&lt;J93,"●",IF(H93=J93,"△"))))</f>
        <v>●</v>
      </c>
      <c r="I92" s="426"/>
      <c r="J92" s="427"/>
      <c r="K92" s="428"/>
      <c r="L92" s="429"/>
      <c r="M92" s="430"/>
      <c r="N92" s="425" t="str">
        <f>IF(N93="","",IF(N93&gt;P93,"○",IF(N93&lt;P93,"●",IF(N93=P93,"△"))))</f>
        <v>○</v>
      </c>
      <c r="O92" s="426"/>
      <c r="P92" s="427"/>
      <c r="Q92" s="416">
        <f>COUNTIF(B92:P92,"○")</f>
        <v>2</v>
      </c>
      <c r="R92" s="418">
        <f>COUNTIF(B92:P92,"●")</f>
        <v>1</v>
      </c>
      <c r="S92" s="418">
        <f>COUNTIF(B92:P92,"△")</f>
        <v>1</v>
      </c>
      <c r="T92" s="439">
        <f>(Q92*3)+(S92*1)</f>
        <v>7</v>
      </c>
      <c r="U92" s="420">
        <f>SUM(B93,E93,H93,K93,N93)</f>
        <v>18</v>
      </c>
      <c r="V92" s="420">
        <f>SUM(D93,G93,J93,M93,P93)</f>
        <v>13</v>
      </c>
      <c r="W92" s="421">
        <f>U92-V92</f>
        <v>5</v>
      </c>
      <c r="X92" s="424">
        <v>2</v>
      </c>
      <c r="Z92" s="415">
        <f>RANK(T92,$T$86:$T$95)</f>
        <v>2</v>
      </c>
      <c r="AA92" s="415">
        <f>RANK(W92,$W$86:$W$95)</f>
        <v>2</v>
      </c>
    </row>
    <row r="93" spans="1:27" ht="18" customHeight="1">
      <c r="A93" s="436"/>
      <c r="B93" s="68">
        <f>M87</f>
        <v>6</v>
      </c>
      <c r="C93" s="69" t="s">
        <v>37</v>
      </c>
      <c r="D93" s="70">
        <f>K87</f>
        <v>0</v>
      </c>
      <c r="E93" s="68">
        <f>M89</f>
        <v>2</v>
      </c>
      <c r="F93" s="69" t="s">
        <v>37</v>
      </c>
      <c r="G93" s="70">
        <f>K89</f>
        <v>2</v>
      </c>
      <c r="H93" s="68">
        <f>M91</f>
        <v>2</v>
      </c>
      <c r="I93" s="69" t="s">
        <v>37</v>
      </c>
      <c r="J93" s="70">
        <f>K91</f>
        <v>7</v>
      </c>
      <c r="K93" s="431"/>
      <c r="L93" s="432"/>
      <c r="M93" s="433"/>
      <c r="N93" s="69">
        <f>IF('予選リーグ日程'!AT$9="","",'予選リーグ日程'!AT$9)</f>
        <v>8</v>
      </c>
      <c r="O93" s="69" t="s">
        <v>37</v>
      </c>
      <c r="P93" s="70">
        <f>IF('予選リーグ日程'!AV$9="","",'予選リーグ日程'!AV$9)</f>
        <v>4</v>
      </c>
      <c r="Q93" s="417"/>
      <c r="R93" s="419"/>
      <c r="S93" s="419"/>
      <c r="T93" s="440"/>
      <c r="U93" s="420"/>
      <c r="V93" s="420"/>
      <c r="W93" s="422"/>
      <c r="X93" s="424"/>
      <c r="Z93" s="415"/>
      <c r="AA93" s="415"/>
    </row>
    <row r="94" spans="1:27" ht="18" customHeight="1">
      <c r="A94" s="437" t="str">
        <f>IF('予選組合せ'!I33="","",'予選組合せ'!I33)</f>
        <v>青　江</v>
      </c>
      <c r="B94" s="425" t="str">
        <f>IF(B95="","",IF(B95&gt;D95,"○",IF(B95&lt;D95,"●",IF(B95=D95,"△"))))</f>
        <v>○</v>
      </c>
      <c r="C94" s="426"/>
      <c r="D94" s="427"/>
      <c r="E94" s="425" t="str">
        <f>IF(E95="","",IF(E95&gt;G95,"○",IF(E95&lt;G95,"●",IF(E95=G95,"△"))))</f>
        <v>○</v>
      </c>
      <c r="F94" s="426"/>
      <c r="G94" s="427"/>
      <c r="H94" s="425" t="str">
        <f>IF(H95="","",IF(H95&gt;J95,"○",IF(H95&lt;J95,"●",IF(H95=J95,"△"))))</f>
        <v>●</v>
      </c>
      <c r="I94" s="426"/>
      <c r="J94" s="427"/>
      <c r="K94" s="425" t="str">
        <f>IF(K95="","",IF(K95&gt;M95,"○",IF(K95&lt;M95,"●",IF(K95=M95,"△"))))</f>
        <v>●</v>
      </c>
      <c r="L94" s="426"/>
      <c r="M94" s="427"/>
      <c r="N94" s="428"/>
      <c r="O94" s="429"/>
      <c r="P94" s="430"/>
      <c r="Q94" s="416">
        <f>COUNTIF(B94:P94,"○")</f>
        <v>2</v>
      </c>
      <c r="R94" s="418">
        <f>COUNTIF(B94:P94,"●")</f>
        <v>2</v>
      </c>
      <c r="S94" s="418">
        <f>COUNTIF(B94:P94,"△")</f>
        <v>0</v>
      </c>
      <c r="T94" s="439">
        <f>(Q94*3)+(S94*1)</f>
        <v>6</v>
      </c>
      <c r="U94" s="420">
        <f>SUM(B95,E95,H95,K95,N95)</f>
        <v>13</v>
      </c>
      <c r="V94" s="420">
        <f>SUM(D95,G95,J95,M95,P95)</f>
        <v>20</v>
      </c>
      <c r="W94" s="421">
        <f>U94-V94</f>
        <v>-7</v>
      </c>
      <c r="X94" s="423">
        <v>3</v>
      </c>
      <c r="Z94" s="415">
        <f>RANK(T94,$T$86:$T$95)</f>
        <v>3</v>
      </c>
      <c r="AA94" s="415">
        <f>RANK(W94,$W$86:$W$95)</f>
        <v>4</v>
      </c>
    </row>
    <row r="95" spans="1:27" ht="18" customHeight="1">
      <c r="A95" s="438"/>
      <c r="B95" s="68">
        <f>P87</f>
        <v>6</v>
      </c>
      <c r="C95" s="69" t="s">
        <v>37</v>
      </c>
      <c r="D95" s="70">
        <f>N87</f>
        <v>2</v>
      </c>
      <c r="E95" s="69">
        <f>P89</f>
        <v>2</v>
      </c>
      <c r="F95" s="69" t="s">
        <v>37</v>
      </c>
      <c r="G95" s="70">
        <f>N89</f>
        <v>1</v>
      </c>
      <c r="H95" s="68">
        <f>P91</f>
        <v>1</v>
      </c>
      <c r="I95" s="69" t="s">
        <v>37</v>
      </c>
      <c r="J95" s="70">
        <f>N91</f>
        <v>9</v>
      </c>
      <c r="K95" s="68">
        <f>P93</f>
        <v>4</v>
      </c>
      <c r="L95" s="69" t="s">
        <v>37</v>
      </c>
      <c r="M95" s="70">
        <f>N93</f>
        <v>8</v>
      </c>
      <c r="N95" s="431"/>
      <c r="O95" s="432"/>
      <c r="P95" s="433"/>
      <c r="Q95" s="417"/>
      <c r="R95" s="419"/>
      <c r="S95" s="419"/>
      <c r="T95" s="440"/>
      <c r="U95" s="420"/>
      <c r="V95" s="420"/>
      <c r="W95" s="422"/>
      <c r="X95" s="423"/>
      <c r="Z95" s="415"/>
      <c r="AA95" s="415"/>
    </row>
    <row r="97" spans="1:27" ht="18" customHeight="1">
      <c r="A97" s="41" t="s">
        <v>46</v>
      </c>
      <c r="B97" s="420" t="str">
        <f>IF(A98="","",A98)</f>
        <v>明野西</v>
      </c>
      <c r="C97" s="420"/>
      <c r="D97" s="420"/>
      <c r="E97" s="420" t="str">
        <f>IF(A100="","",A100)</f>
        <v>ＦＣ大野</v>
      </c>
      <c r="F97" s="420"/>
      <c r="G97" s="420"/>
      <c r="H97" s="420" t="str">
        <f>IF(A102="","",A102)</f>
        <v>住　吉</v>
      </c>
      <c r="I97" s="420"/>
      <c r="J97" s="420"/>
      <c r="K97" s="420" t="str">
        <f>IF(A104="","",A104)</f>
        <v>緑ヶ丘</v>
      </c>
      <c r="L97" s="420"/>
      <c r="M97" s="420"/>
      <c r="N97" s="420" t="str">
        <f>IF(A106="","",A106)</f>
        <v>春　日</v>
      </c>
      <c r="O97" s="420"/>
      <c r="P97" s="420"/>
      <c r="Q97" s="42" t="s">
        <v>29</v>
      </c>
      <c r="R97" s="38" t="s">
        <v>30</v>
      </c>
      <c r="S97" s="38" t="s">
        <v>31</v>
      </c>
      <c r="T97" s="38" t="s">
        <v>32</v>
      </c>
      <c r="U97" s="38" t="s">
        <v>33</v>
      </c>
      <c r="V97" s="38" t="s">
        <v>34</v>
      </c>
      <c r="W97" s="38" t="s">
        <v>35</v>
      </c>
      <c r="X97" s="38" t="s">
        <v>36</v>
      </c>
      <c r="Z97" s="71" t="s">
        <v>82</v>
      </c>
      <c r="AA97" s="71" t="s">
        <v>84</v>
      </c>
    </row>
    <row r="98" spans="1:27" ht="18" customHeight="1">
      <c r="A98" s="435" t="str">
        <f>IF('予選組合せ'!J25="","",'予選組合せ'!J25)</f>
        <v>明野西</v>
      </c>
      <c r="B98" s="428"/>
      <c r="C98" s="429"/>
      <c r="D98" s="430"/>
      <c r="E98" s="425" t="str">
        <f>IF(E99="","",IF(E99&gt;G99,"○",IF(E99&lt;G99,"●",IF(E99=G99,"△"))))</f>
        <v>○</v>
      </c>
      <c r="F98" s="426"/>
      <c r="G98" s="427"/>
      <c r="H98" s="425" t="str">
        <f>IF(H99="","",IF(H99&gt;J99,"○",IF(H99&lt;J99,"●",IF(H99=J99,"△"))))</f>
        <v>○</v>
      </c>
      <c r="I98" s="426"/>
      <c r="J98" s="427"/>
      <c r="K98" s="425" t="str">
        <f>IF(K99="","",IF(K99&gt;M99,"○",IF(K99&lt;M99,"●",IF(K99=M99,"△"))))</f>
        <v>○</v>
      </c>
      <c r="L98" s="426"/>
      <c r="M98" s="427"/>
      <c r="N98" s="425" t="str">
        <f>IF(N99="","",IF(N99&gt;P99,"○",IF(N99&lt;P99,"●",IF(N99=P99,"△"))))</f>
        <v>○</v>
      </c>
      <c r="O98" s="426"/>
      <c r="P98" s="426"/>
      <c r="Q98" s="418">
        <f>COUNTIF(B98:P98,"○")</f>
        <v>4</v>
      </c>
      <c r="R98" s="418">
        <f>COUNTIF(B98:P98,"●")</f>
        <v>0</v>
      </c>
      <c r="S98" s="418">
        <f>COUNTIF(B98:P98,"△")</f>
        <v>0</v>
      </c>
      <c r="T98" s="439">
        <f>(Q98*3)+(S98*1)</f>
        <v>12</v>
      </c>
      <c r="U98" s="420">
        <f>SUM(B99,E99,H99,K99,N99)</f>
        <v>25</v>
      </c>
      <c r="V98" s="420">
        <f>SUM(D99,G99,J99,M99,P99)</f>
        <v>3</v>
      </c>
      <c r="W98" s="421">
        <f>U98-V98</f>
        <v>22</v>
      </c>
      <c r="X98" s="424">
        <v>1</v>
      </c>
      <c r="Z98" s="415">
        <f>RANK(T98,$T$98:$T$107)</f>
        <v>1</v>
      </c>
      <c r="AA98" s="415">
        <f>RANK(W98,$W$98:$W$107)</f>
        <v>1</v>
      </c>
    </row>
    <row r="99" spans="1:27" ht="18" customHeight="1">
      <c r="A99" s="436"/>
      <c r="B99" s="431"/>
      <c r="C99" s="432"/>
      <c r="D99" s="433"/>
      <c r="E99" s="69">
        <f>IF('予選リーグ日程'!D$18="","",'予選リーグ日程'!D$18)</f>
        <v>3</v>
      </c>
      <c r="F99" s="69" t="s">
        <v>37</v>
      </c>
      <c r="G99" s="70">
        <f>IF('予選リーグ日程'!F$18="","",'予選リーグ日程'!F$18)</f>
        <v>0</v>
      </c>
      <c r="H99" s="69">
        <f>IF('予選リーグ日程'!D$25="","",'予選リーグ日程'!D$25)</f>
        <v>8</v>
      </c>
      <c r="I99" s="69" t="s">
        <v>37</v>
      </c>
      <c r="J99" s="70">
        <f>IF('予選リーグ日程'!F$25="","",'予選リーグ日程'!F$25)</f>
        <v>2</v>
      </c>
      <c r="K99" s="69">
        <f>IF('予選リーグ日程'!D$27="","",'予選リーグ日程'!D$27)</f>
        <v>7</v>
      </c>
      <c r="L99" s="69" t="s">
        <v>37</v>
      </c>
      <c r="M99" s="70">
        <f>IF('予選リーグ日程'!F$27="","",'予選リーグ日程'!F$27)</f>
        <v>0</v>
      </c>
      <c r="N99" s="69">
        <f>IF('予選リーグ日程'!F$20="","",'予選リーグ日程'!F$20)</f>
        <v>7</v>
      </c>
      <c r="O99" s="69" t="s">
        <v>37</v>
      </c>
      <c r="P99" s="69">
        <f>IF('予選リーグ日程'!D$20="","",'予選リーグ日程'!D$20)</f>
        <v>1</v>
      </c>
      <c r="Q99" s="419"/>
      <c r="R99" s="419"/>
      <c r="S99" s="419"/>
      <c r="T99" s="440"/>
      <c r="U99" s="420"/>
      <c r="V99" s="420"/>
      <c r="W99" s="422"/>
      <c r="X99" s="424"/>
      <c r="Z99" s="415"/>
      <c r="AA99" s="415"/>
    </row>
    <row r="100" spans="1:27" ht="18" customHeight="1">
      <c r="A100" s="435" t="str">
        <f>IF('予選組合せ'!J27="","",'予選組合せ'!J27)</f>
        <v>ＦＣ大野</v>
      </c>
      <c r="B100" s="425" t="str">
        <f>IF(B101="","",IF(B101&gt;D101,"○",IF(B101&lt;D101,"●",IF(B101=D101,"△"))))</f>
        <v>●</v>
      </c>
      <c r="C100" s="426"/>
      <c r="D100" s="427"/>
      <c r="E100" s="428"/>
      <c r="F100" s="429"/>
      <c r="G100" s="430"/>
      <c r="H100" s="425" t="str">
        <f>IF(H101="","",IF(H101&gt;J101,"○",IF(H101&lt;J101,"●",IF(H101=J101,"△"))))</f>
        <v>○</v>
      </c>
      <c r="I100" s="426"/>
      <c r="J100" s="427"/>
      <c r="K100" s="425" t="str">
        <f>IF(K101="","",IF(K101&gt;M101,"○",IF(K101&lt;M101,"●",IF(K101=M101,"△"))))</f>
        <v>○</v>
      </c>
      <c r="L100" s="426"/>
      <c r="M100" s="427"/>
      <c r="N100" s="425" t="str">
        <f>IF(N101="","",IF(N101&gt;P101,"○",IF(N101&lt;P101,"●",IF(N101=P101,"△"))))</f>
        <v>○</v>
      </c>
      <c r="O100" s="426"/>
      <c r="P100" s="427"/>
      <c r="Q100" s="416">
        <f>COUNTIF(B100:P100,"○")</f>
        <v>3</v>
      </c>
      <c r="R100" s="418">
        <f>COUNTIF(B100:P100,"●")</f>
        <v>1</v>
      </c>
      <c r="S100" s="418">
        <f>COUNTIF(B100:P100,"△")</f>
        <v>0</v>
      </c>
      <c r="T100" s="439">
        <f>(Q100*3)+(S100*1)</f>
        <v>9</v>
      </c>
      <c r="U100" s="420">
        <f>SUM(B101,E101,H101,K101,N101)</f>
        <v>24</v>
      </c>
      <c r="V100" s="420">
        <f>SUM(D101,G101,J101,M101,P101)</f>
        <v>6</v>
      </c>
      <c r="W100" s="421">
        <f>U100-V100</f>
        <v>18</v>
      </c>
      <c r="X100" s="424">
        <v>2</v>
      </c>
      <c r="Z100" s="415">
        <f>RANK(T100,$T$98:$T$107)</f>
        <v>2</v>
      </c>
      <c r="AA100" s="415">
        <f>RANK(W100,$W$98:$W$107)</f>
        <v>2</v>
      </c>
    </row>
    <row r="101" spans="1:27" ht="18" customHeight="1">
      <c r="A101" s="436"/>
      <c r="B101" s="68">
        <f>G99</f>
        <v>0</v>
      </c>
      <c r="C101" s="69" t="s">
        <v>37</v>
      </c>
      <c r="D101" s="70">
        <f>E99</f>
        <v>3</v>
      </c>
      <c r="E101" s="431"/>
      <c r="F101" s="432"/>
      <c r="G101" s="433"/>
      <c r="H101" s="69">
        <f>IF('予選リーグ日程'!D$21="","",'予選リーグ日程'!D$21)</f>
        <v>5</v>
      </c>
      <c r="I101" s="69" t="s">
        <v>37</v>
      </c>
      <c r="J101" s="70">
        <f>IF('予選リーグ日程'!F$21="","",'予選リーグ日程'!F$21)</f>
        <v>1</v>
      </c>
      <c r="K101" s="69">
        <f>IF('予選リーグ日程'!D$24="","",'予選リーグ日程'!D$24)</f>
        <v>9</v>
      </c>
      <c r="L101" s="69" t="s">
        <v>37</v>
      </c>
      <c r="M101" s="70">
        <f>IF('予選リーグ日程'!F$24="","",'予選リーグ日程'!F$24)</f>
        <v>2</v>
      </c>
      <c r="N101" s="69">
        <f>IF('予選リーグ日程'!D$26="","",'予選リーグ日程'!D$26)</f>
        <v>10</v>
      </c>
      <c r="O101" s="69" t="s">
        <v>37</v>
      </c>
      <c r="P101" s="70">
        <f>IF('予選リーグ日程'!F$26="","",'予選リーグ日程'!F$26)</f>
        <v>0</v>
      </c>
      <c r="Q101" s="417"/>
      <c r="R101" s="419"/>
      <c r="S101" s="419"/>
      <c r="T101" s="440"/>
      <c r="U101" s="420"/>
      <c r="V101" s="420"/>
      <c r="W101" s="422"/>
      <c r="X101" s="424"/>
      <c r="Z101" s="415"/>
      <c r="AA101" s="415"/>
    </row>
    <row r="102" spans="1:27" ht="18" customHeight="1">
      <c r="A102" s="425" t="str">
        <f>IF('予選組合せ'!J29="","",'予選組合せ'!J29)</f>
        <v>住　吉</v>
      </c>
      <c r="B102" s="425" t="str">
        <f>IF(B103="","",IF(B103&gt;D103,"○",IF(B103&lt;D103,"●",IF(B103=D103,"△"))))</f>
        <v>●</v>
      </c>
      <c r="C102" s="426"/>
      <c r="D102" s="427"/>
      <c r="E102" s="425" t="str">
        <f>IF(E103="","",IF(E103&gt;G103,"○",IF(E103&lt;G103,"●",IF(E103=G103,"△"))))</f>
        <v>●</v>
      </c>
      <c r="F102" s="426"/>
      <c r="G102" s="427"/>
      <c r="H102" s="428"/>
      <c r="I102" s="429"/>
      <c r="J102" s="430"/>
      <c r="K102" s="425" t="str">
        <f>IF(K103="","",IF(K103&gt;M103,"○",IF(K103&lt;M103,"●",IF(K103=M103,"△"))))</f>
        <v>○</v>
      </c>
      <c r="L102" s="426"/>
      <c r="M102" s="427"/>
      <c r="N102" s="425" t="str">
        <f>IF(N103="","",IF(N103&gt;P103,"○",IF(N103&lt;P103,"●",IF(N103=P103,"△"))))</f>
        <v>○</v>
      </c>
      <c r="O102" s="426"/>
      <c r="P102" s="427"/>
      <c r="Q102" s="416">
        <f>COUNTIF(B102:P102,"○")</f>
        <v>2</v>
      </c>
      <c r="R102" s="418">
        <f>COUNTIF(B102:P102,"●")</f>
        <v>2</v>
      </c>
      <c r="S102" s="418">
        <f>COUNTIF(B102:P102,"△")</f>
        <v>0</v>
      </c>
      <c r="T102" s="439">
        <f>(Q102*3)+(S102*1)</f>
        <v>6</v>
      </c>
      <c r="U102" s="420">
        <f>SUM(B103,E103,H103,K103,N103)</f>
        <v>15</v>
      </c>
      <c r="V102" s="420">
        <f>SUM(D103,G103,J103,M103,P103)</f>
        <v>15</v>
      </c>
      <c r="W102" s="421">
        <f>U102-V102</f>
        <v>0</v>
      </c>
      <c r="X102" s="423">
        <v>3</v>
      </c>
      <c r="Z102" s="415">
        <f>RANK(T102,$T$98:$T$107)</f>
        <v>3</v>
      </c>
      <c r="AA102" s="415">
        <f>RANK(W102,$W$98:$W$107)</f>
        <v>3</v>
      </c>
    </row>
    <row r="103" spans="1:27" ht="18" customHeight="1">
      <c r="A103" s="434"/>
      <c r="B103" s="68">
        <f>J99</f>
        <v>2</v>
      </c>
      <c r="C103" s="69" t="s">
        <v>37</v>
      </c>
      <c r="D103" s="70">
        <f>H99</f>
        <v>8</v>
      </c>
      <c r="E103" s="68">
        <f>J101</f>
        <v>1</v>
      </c>
      <c r="F103" s="69" t="s">
        <v>37</v>
      </c>
      <c r="G103" s="70">
        <f>H101</f>
        <v>5</v>
      </c>
      <c r="H103" s="431"/>
      <c r="I103" s="432"/>
      <c r="J103" s="433"/>
      <c r="K103" s="69">
        <f>IF('予選リーグ日程'!D$19="","",'予選リーグ日程'!D$19)</f>
        <v>5</v>
      </c>
      <c r="L103" s="69" t="s">
        <v>37</v>
      </c>
      <c r="M103" s="70">
        <f>IF('予選リーグ日程'!F$19="","",'予選リーグ日程'!F$19)</f>
        <v>2</v>
      </c>
      <c r="N103" s="69">
        <f>IF('予選リーグ日程'!D$23="","",'予選リーグ日程'!D$23)</f>
        <v>7</v>
      </c>
      <c r="O103" s="69" t="s">
        <v>37</v>
      </c>
      <c r="P103" s="70">
        <f>IF('予選リーグ日程'!F$23="","",'予選リーグ日程'!F$23)</f>
        <v>0</v>
      </c>
      <c r="Q103" s="417"/>
      <c r="R103" s="419"/>
      <c r="S103" s="419"/>
      <c r="T103" s="440"/>
      <c r="U103" s="420"/>
      <c r="V103" s="420"/>
      <c r="W103" s="422"/>
      <c r="X103" s="423"/>
      <c r="Z103" s="415"/>
      <c r="AA103" s="415"/>
    </row>
    <row r="104" spans="1:27" ht="18" customHeight="1">
      <c r="A104" s="425" t="str">
        <f>IF('予選組合せ'!J31="","",'予選組合せ'!J31)</f>
        <v>緑ヶ丘</v>
      </c>
      <c r="B104" s="425" t="str">
        <f>IF(B105="","",IF(B105&gt;D105,"○",IF(B105&lt;D105,"●",IF(B105=D105,"△"))))</f>
        <v>●</v>
      </c>
      <c r="C104" s="426"/>
      <c r="D104" s="427"/>
      <c r="E104" s="425" t="str">
        <f>IF(E105="","",IF(E105&gt;G105,"○",IF(E105&lt;G105,"●",IF(E105=G105,"△"))))</f>
        <v>●</v>
      </c>
      <c r="F104" s="426"/>
      <c r="G104" s="427"/>
      <c r="H104" s="425" t="str">
        <f>IF(H105="","",IF(H105&gt;J105,"○",IF(H105&lt;J105,"●",IF(H105=J105,"△"))))</f>
        <v>●</v>
      </c>
      <c r="I104" s="426"/>
      <c r="J104" s="427"/>
      <c r="K104" s="428"/>
      <c r="L104" s="429"/>
      <c r="M104" s="430"/>
      <c r="N104" s="425" t="str">
        <f>IF(N105="","",IF(N105&gt;P105,"○",IF(N105&lt;P105,"●",IF(N105=P105,"△"))))</f>
        <v>○</v>
      </c>
      <c r="O104" s="426"/>
      <c r="P104" s="427"/>
      <c r="Q104" s="416">
        <f>COUNTIF(B104:P104,"○")</f>
        <v>1</v>
      </c>
      <c r="R104" s="418">
        <f>COUNTIF(B104:P104,"●")</f>
        <v>3</v>
      </c>
      <c r="S104" s="418">
        <f>COUNTIF(B104:P104,"△")</f>
        <v>0</v>
      </c>
      <c r="T104" s="439">
        <f>(Q104*3)+(S104*1)</f>
        <v>3</v>
      </c>
      <c r="U104" s="420">
        <f>SUM(B105,E105,H105,K105,N105)</f>
        <v>8</v>
      </c>
      <c r="V104" s="420">
        <f>SUM(D105,G105,J105,M105,P105)</f>
        <v>21</v>
      </c>
      <c r="W104" s="421">
        <f>U104-V104</f>
        <v>-13</v>
      </c>
      <c r="X104" s="423">
        <v>4</v>
      </c>
      <c r="Z104" s="415">
        <f>RANK(T104,$T$98:$T$107)</f>
        <v>4</v>
      </c>
      <c r="AA104" s="415">
        <f>RANK(W104,$W$98:$W$107)</f>
        <v>4</v>
      </c>
    </row>
    <row r="105" spans="1:27" ht="18" customHeight="1">
      <c r="A105" s="434"/>
      <c r="B105" s="68">
        <f>M99</f>
        <v>0</v>
      </c>
      <c r="C105" s="69" t="s">
        <v>37</v>
      </c>
      <c r="D105" s="70">
        <f>K99</f>
        <v>7</v>
      </c>
      <c r="E105" s="68">
        <f>M101</f>
        <v>2</v>
      </c>
      <c r="F105" s="69" t="s">
        <v>37</v>
      </c>
      <c r="G105" s="70">
        <f>K101</f>
        <v>9</v>
      </c>
      <c r="H105" s="68">
        <f>M103</f>
        <v>2</v>
      </c>
      <c r="I105" s="69" t="s">
        <v>37</v>
      </c>
      <c r="J105" s="70">
        <f>K103</f>
        <v>5</v>
      </c>
      <c r="K105" s="431"/>
      <c r="L105" s="432"/>
      <c r="M105" s="433"/>
      <c r="N105" s="69">
        <f>IF('予選リーグ日程'!D$22="","",'予選リーグ日程'!D$22)</f>
        <v>4</v>
      </c>
      <c r="O105" s="69" t="s">
        <v>37</v>
      </c>
      <c r="P105" s="70">
        <f>IF('予選リーグ日程'!F$22="","",'予選リーグ日程'!F$22)</f>
        <v>0</v>
      </c>
      <c r="Q105" s="417"/>
      <c r="R105" s="419"/>
      <c r="S105" s="419"/>
      <c r="T105" s="440"/>
      <c r="U105" s="420"/>
      <c r="V105" s="420"/>
      <c r="W105" s="422"/>
      <c r="X105" s="423"/>
      <c r="Z105" s="415"/>
      <c r="AA105" s="415"/>
    </row>
    <row r="106" spans="1:27" ht="18" customHeight="1">
      <c r="A106" s="425" t="str">
        <f>IF('予選組合せ'!J33="","",'予選組合せ'!J33)</f>
        <v>春　日</v>
      </c>
      <c r="B106" s="425" t="str">
        <f>IF(B107="","",IF(B107&gt;D107,"○",IF(B107&lt;D107,"●",IF(B107=D107,"△"))))</f>
        <v>●</v>
      </c>
      <c r="C106" s="426"/>
      <c r="D106" s="427"/>
      <c r="E106" s="425" t="str">
        <f>IF(E107="","",IF(E107&gt;G107,"○",IF(E107&lt;G107,"●",IF(E107=G107,"△"))))</f>
        <v>●</v>
      </c>
      <c r="F106" s="426"/>
      <c r="G106" s="427"/>
      <c r="H106" s="425" t="str">
        <f>IF(H107="","",IF(H107&gt;J107,"○",IF(H107&lt;J107,"●",IF(H107=J107,"△"))))</f>
        <v>●</v>
      </c>
      <c r="I106" s="426"/>
      <c r="J106" s="427"/>
      <c r="K106" s="425" t="str">
        <f>IF(K107="","",IF(K107&gt;M107,"○",IF(K107&lt;M107,"●",IF(K107=M107,"△"))))</f>
        <v>●</v>
      </c>
      <c r="L106" s="426"/>
      <c r="M106" s="427"/>
      <c r="N106" s="428"/>
      <c r="O106" s="429"/>
      <c r="P106" s="430"/>
      <c r="Q106" s="416">
        <f>COUNTIF(B106:P106,"○")</f>
        <v>0</v>
      </c>
      <c r="R106" s="418">
        <f>COUNTIF(B106:P106,"●")</f>
        <v>4</v>
      </c>
      <c r="S106" s="418">
        <f>COUNTIF(B106:P106,"△")</f>
        <v>0</v>
      </c>
      <c r="T106" s="439">
        <f>(Q106*3)+(S106*1)</f>
        <v>0</v>
      </c>
      <c r="U106" s="420">
        <f>SUM(B107,E107,H107,K107,N107)</f>
        <v>1</v>
      </c>
      <c r="V106" s="420">
        <f>SUM(D107,G107,J107,M107,P107)</f>
        <v>28</v>
      </c>
      <c r="W106" s="421">
        <f>U106-V106</f>
        <v>-27</v>
      </c>
      <c r="X106" s="423">
        <v>5</v>
      </c>
      <c r="Z106" s="415">
        <f>RANK(T106,$T$98:$T$107)</f>
        <v>5</v>
      </c>
      <c r="AA106" s="415">
        <f>RANK(W106,$W$98:$W$107)</f>
        <v>5</v>
      </c>
    </row>
    <row r="107" spans="1:27" ht="18" customHeight="1">
      <c r="A107" s="434"/>
      <c r="B107" s="68">
        <f>P99</f>
        <v>1</v>
      </c>
      <c r="C107" s="69" t="s">
        <v>37</v>
      </c>
      <c r="D107" s="70">
        <f>N99</f>
        <v>7</v>
      </c>
      <c r="E107" s="69">
        <f>P101</f>
        <v>0</v>
      </c>
      <c r="F107" s="69" t="s">
        <v>37</v>
      </c>
      <c r="G107" s="70">
        <f>N101</f>
        <v>10</v>
      </c>
      <c r="H107" s="68">
        <f>P103</f>
        <v>0</v>
      </c>
      <c r="I107" s="69" t="s">
        <v>37</v>
      </c>
      <c r="J107" s="70">
        <f>N103</f>
        <v>7</v>
      </c>
      <c r="K107" s="68">
        <f>P105</f>
        <v>0</v>
      </c>
      <c r="L107" s="69" t="s">
        <v>37</v>
      </c>
      <c r="M107" s="70">
        <f>N105</f>
        <v>4</v>
      </c>
      <c r="N107" s="431"/>
      <c r="O107" s="432"/>
      <c r="P107" s="433"/>
      <c r="Q107" s="417"/>
      <c r="R107" s="419"/>
      <c r="S107" s="419"/>
      <c r="T107" s="440"/>
      <c r="U107" s="420"/>
      <c r="V107" s="420"/>
      <c r="W107" s="422"/>
      <c r="X107" s="423"/>
      <c r="Z107" s="415"/>
      <c r="AA107" s="415"/>
    </row>
    <row r="109" spans="1:27" ht="18" customHeight="1">
      <c r="A109" s="41" t="s">
        <v>47</v>
      </c>
      <c r="B109" s="420" t="str">
        <f>IF(A110="","",A110)</f>
        <v>田　尻</v>
      </c>
      <c r="C109" s="420"/>
      <c r="D109" s="420"/>
      <c r="E109" s="420" t="str">
        <f>IF(A112="","",A112)</f>
        <v>下毛南</v>
      </c>
      <c r="F109" s="420"/>
      <c r="G109" s="420"/>
      <c r="H109" s="420" t="str">
        <f>IF(A114="","",A114)</f>
        <v>横　瀬</v>
      </c>
      <c r="I109" s="420"/>
      <c r="J109" s="420"/>
      <c r="K109" s="420" t="str">
        <f>IF(A116="","",A116)</f>
        <v>上堅田</v>
      </c>
      <c r="L109" s="420"/>
      <c r="M109" s="420"/>
      <c r="N109" s="420" t="str">
        <f>IF(A118="","",A118)</f>
        <v>津久見小</v>
      </c>
      <c r="O109" s="420"/>
      <c r="P109" s="420"/>
      <c r="Q109" s="42" t="s">
        <v>29</v>
      </c>
      <c r="R109" s="38" t="s">
        <v>30</v>
      </c>
      <c r="S109" s="38" t="s">
        <v>31</v>
      </c>
      <c r="T109" s="38" t="s">
        <v>32</v>
      </c>
      <c r="U109" s="38" t="s">
        <v>33</v>
      </c>
      <c r="V109" s="38" t="s">
        <v>34</v>
      </c>
      <c r="W109" s="38" t="s">
        <v>35</v>
      </c>
      <c r="X109" s="38" t="s">
        <v>36</v>
      </c>
      <c r="Z109" s="71" t="s">
        <v>82</v>
      </c>
      <c r="AA109" s="71" t="s">
        <v>84</v>
      </c>
    </row>
    <row r="110" spans="1:27" ht="18" customHeight="1">
      <c r="A110" s="435" t="str">
        <f>IF('予選組合せ'!K25="","",'予選組合せ'!K25)</f>
        <v>田　尻</v>
      </c>
      <c r="B110" s="428"/>
      <c r="C110" s="429"/>
      <c r="D110" s="430"/>
      <c r="E110" s="425" t="str">
        <f>IF(E111="","",IF(E111&gt;G111,"○",IF(E111&lt;G111,"●",IF(E111=G111,"△"))))</f>
        <v>△</v>
      </c>
      <c r="F110" s="426"/>
      <c r="G110" s="427"/>
      <c r="H110" s="425" t="str">
        <f>IF(H111="","",IF(H111&gt;J111,"○",IF(H111&lt;J111,"●",IF(H111=J111,"△"))))</f>
        <v>○</v>
      </c>
      <c r="I110" s="426"/>
      <c r="J110" s="427"/>
      <c r="K110" s="425" t="str">
        <f>IF(K111="","",IF(K111&gt;M111,"○",IF(K111&lt;M111,"●",IF(K111=M111,"△"))))</f>
        <v>○</v>
      </c>
      <c r="L110" s="426"/>
      <c r="M110" s="427"/>
      <c r="N110" s="425" t="str">
        <f>IF(N111="","",IF(N111&gt;P111,"○",IF(N111&lt;P111,"●",IF(N111=P111,"△"))))</f>
        <v>△</v>
      </c>
      <c r="O110" s="426"/>
      <c r="P110" s="426"/>
      <c r="Q110" s="418">
        <f>COUNTIF(B110:P110,"○")</f>
        <v>2</v>
      </c>
      <c r="R110" s="418">
        <f>COUNTIF(B110:P110,"●")</f>
        <v>0</v>
      </c>
      <c r="S110" s="418">
        <f>COUNTIF(B110:P110,"△")</f>
        <v>2</v>
      </c>
      <c r="T110" s="439">
        <f>(Q110*3)+(S110*1)</f>
        <v>8</v>
      </c>
      <c r="U110" s="420">
        <f>SUM(B111,E111,H111,K111,N111)</f>
        <v>14</v>
      </c>
      <c r="V110" s="420">
        <f>SUM(D111,G111,J111,M111,P111)</f>
        <v>2</v>
      </c>
      <c r="W110" s="421">
        <f>U110-V110</f>
        <v>12</v>
      </c>
      <c r="X110" s="424">
        <v>1</v>
      </c>
      <c r="Z110" s="415">
        <f>RANK(T110,$T$110:$T$119)</f>
        <v>1</v>
      </c>
      <c r="AA110" s="415">
        <f>RANK(W110,$W$110:$W$119)</f>
        <v>1</v>
      </c>
    </row>
    <row r="111" spans="1:27" ht="18" customHeight="1">
      <c r="A111" s="436"/>
      <c r="B111" s="431"/>
      <c r="C111" s="432"/>
      <c r="D111" s="433"/>
      <c r="E111" s="69">
        <f>IF('予選リーグ日程'!J$18="","",'予選リーグ日程'!J$18)</f>
        <v>1</v>
      </c>
      <c r="F111" s="69" t="s">
        <v>37</v>
      </c>
      <c r="G111" s="70">
        <f>IF('予選リーグ日程'!L$18="","",'予選リーグ日程'!L$18)</f>
        <v>1</v>
      </c>
      <c r="H111" s="69">
        <f>IF('予選リーグ日程'!J$25="","",'予選リーグ日程'!J$25)</f>
        <v>6</v>
      </c>
      <c r="I111" s="69" t="s">
        <v>37</v>
      </c>
      <c r="J111" s="70">
        <f>IF('予選リーグ日程'!L$25="","",'予選リーグ日程'!L$25)</f>
        <v>1</v>
      </c>
      <c r="K111" s="69">
        <f>IF('予選リーグ日程'!J$27="","",'予選リーグ日程'!J$27)</f>
        <v>7</v>
      </c>
      <c r="L111" s="69" t="s">
        <v>37</v>
      </c>
      <c r="M111" s="70">
        <f>IF('予選リーグ日程'!L$27="","",'予選リーグ日程'!L$27)</f>
        <v>0</v>
      </c>
      <c r="N111" s="69">
        <f>IF('予選リーグ日程'!L$20="","",'予選リーグ日程'!L$20)</f>
        <v>0</v>
      </c>
      <c r="O111" s="69" t="s">
        <v>37</v>
      </c>
      <c r="P111" s="69">
        <f>IF('予選リーグ日程'!J$20="","",'予選リーグ日程'!J$20)</f>
        <v>0</v>
      </c>
      <c r="Q111" s="419"/>
      <c r="R111" s="419"/>
      <c r="S111" s="419"/>
      <c r="T111" s="440"/>
      <c r="U111" s="420"/>
      <c r="V111" s="420"/>
      <c r="W111" s="422"/>
      <c r="X111" s="424"/>
      <c r="Z111" s="415"/>
      <c r="AA111" s="415"/>
    </row>
    <row r="112" spans="1:27" ht="18" customHeight="1">
      <c r="A112" s="425" t="str">
        <f>IF('予選組合せ'!K27="","",'予選組合せ'!K27)</f>
        <v>下毛南</v>
      </c>
      <c r="B112" s="425" t="str">
        <f>IF(B113="","",IF(B113&gt;D113,"○",IF(B113&lt;D113,"●",IF(B113=D113,"△"))))</f>
        <v>△</v>
      </c>
      <c r="C112" s="426"/>
      <c r="D112" s="427"/>
      <c r="E112" s="428"/>
      <c r="F112" s="429"/>
      <c r="G112" s="430"/>
      <c r="H112" s="425" t="str">
        <f>IF(H113="","",IF(H113&gt;J113,"○",IF(H113&lt;J113,"●",IF(H113=J113,"△"))))</f>
        <v>△</v>
      </c>
      <c r="I112" s="426"/>
      <c r="J112" s="427"/>
      <c r="K112" s="425" t="str">
        <f>IF(K113="","",IF(K113&gt;M113,"○",IF(K113&lt;M113,"●",IF(K113=M113,"△"))))</f>
        <v>○</v>
      </c>
      <c r="L112" s="426"/>
      <c r="M112" s="427"/>
      <c r="N112" s="425" t="str">
        <f>IF(N113="","",IF(N113&gt;P113,"○",IF(N113&lt;P113,"●",IF(N113=P113,"△"))))</f>
        <v>●</v>
      </c>
      <c r="O112" s="426"/>
      <c r="P112" s="427"/>
      <c r="Q112" s="416">
        <f>COUNTIF(B112:P112,"○")</f>
        <v>1</v>
      </c>
      <c r="R112" s="418">
        <f>COUNTIF(B112:P112,"●")</f>
        <v>1</v>
      </c>
      <c r="S112" s="418">
        <f>COUNTIF(B112:P112,"△")</f>
        <v>2</v>
      </c>
      <c r="T112" s="439">
        <f>(Q112*3)+(S112*1)</f>
        <v>5</v>
      </c>
      <c r="U112" s="420">
        <f>SUM(B113,E113,H113,K113,N113)</f>
        <v>6</v>
      </c>
      <c r="V112" s="420">
        <f>SUM(D113,G113,J113,M113,P113)</f>
        <v>2</v>
      </c>
      <c r="W112" s="421">
        <f>U112-V112</f>
        <v>4</v>
      </c>
      <c r="X112" s="423">
        <v>3</v>
      </c>
      <c r="Z112" s="415">
        <f>RANK(T112,$T$110:$T$119)</f>
        <v>3</v>
      </c>
      <c r="AA112" s="415">
        <f>RANK(W112,$W$110:$W$119)</f>
        <v>3</v>
      </c>
    </row>
    <row r="113" spans="1:27" ht="18" customHeight="1">
      <c r="A113" s="434"/>
      <c r="B113" s="68">
        <f>G111</f>
        <v>1</v>
      </c>
      <c r="C113" s="69" t="s">
        <v>37</v>
      </c>
      <c r="D113" s="70">
        <f>E111</f>
        <v>1</v>
      </c>
      <c r="E113" s="431"/>
      <c r="F113" s="432"/>
      <c r="G113" s="433"/>
      <c r="H113" s="69">
        <f>IF('予選リーグ日程'!J$21="","",'予選リーグ日程'!J$21)</f>
        <v>0</v>
      </c>
      <c r="I113" s="69" t="s">
        <v>37</v>
      </c>
      <c r="J113" s="70">
        <f>IF('予選リーグ日程'!L$21="","",'予選リーグ日程'!L$21)</f>
        <v>0</v>
      </c>
      <c r="K113" s="69">
        <f>IF('予選リーグ日程'!J$24="","",'予選リーグ日程'!J$24)</f>
        <v>5</v>
      </c>
      <c r="L113" s="69" t="s">
        <v>37</v>
      </c>
      <c r="M113" s="70">
        <f>IF('予選リーグ日程'!L$24="","",'予選リーグ日程'!L$24)</f>
        <v>0</v>
      </c>
      <c r="N113" s="69">
        <f>IF('予選リーグ日程'!J$26="","",'予選リーグ日程'!J$26)</f>
        <v>0</v>
      </c>
      <c r="O113" s="69" t="s">
        <v>37</v>
      </c>
      <c r="P113" s="70">
        <f>IF('予選リーグ日程'!L$26="","",'予選リーグ日程'!L$26)</f>
        <v>1</v>
      </c>
      <c r="Q113" s="417"/>
      <c r="R113" s="419"/>
      <c r="S113" s="419"/>
      <c r="T113" s="440"/>
      <c r="U113" s="420"/>
      <c r="V113" s="420"/>
      <c r="W113" s="422"/>
      <c r="X113" s="423"/>
      <c r="Z113" s="415"/>
      <c r="AA113" s="415"/>
    </row>
    <row r="114" spans="1:27" ht="18" customHeight="1">
      <c r="A114" s="425" t="str">
        <f>IF('予選組合せ'!K29="","",'予選組合せ'!K29)</f>
        <v>横　瀬</v>
      </c>
      <c r="B114" s="425" t="str">
        <f>IF(B115="","",IF(B115&gt;D115,"○",IF(B115&lt;D115,"●",IF(B115=D115,"△"))))</f>
        <v>●</v>
      </c>
      <c r="C114" s="426"/>
      <c r="D114" s="427"/>
      <c r="E114" s="425" t="str">
        <f>IF(E115="","",IF(E115&gt;G115,"○",IF(E115&lt;G115,"●",IF(E115=G115,"△"))))</f>
        <v>△</v>
      </c>
      <c r="F114" s="426"/>
      <c r="G114" s="427"/>
      <c r="H114" s="428"/>
      <c r="I114" s="429"/>
      <c r="J114" s="430"/>
      <c r="K114" s="425" t="str">
        <f>IF(K115="","",IF(K115&gt;M115,"○",IF(K115&lt;M115,"●",IF(K115=M115,"△"))))</f>
        <v>△</v>
      </c>
      <c r="L114" s="426"/>
      <c r="M114" s="427"/>
      <c r="N114" s="425" t="str">
        <f>IF(N115="","",IF(N115&gt;P115,"○",IF(N115&lt;P115,"●",IF(N115=P115,"△"))))</f>
        <v>△</v>
      </c>
      <c r="O114" s="426"/>
      <c r="P114" s="427"/>
      <c r="Q114" s="416">
        <f>COUNTIF(B114:P114,"○")</f>
        <v>0</v>
      </c>
      <c r="R114" s="418">
        <f>COUNTIF(B114:P114,"●")</f>
        <v>1</v>
      </c>
      <c r="S114" s="418">
        <f>COUNTIF(B114:P114,"△")</f>
        <v>3</v>
      </c>
      <c r="T114" s="439">
        <f>(Q114*3)+(S114*1)</f>
        <v>3</v>
      </c>
      <c r="U114" s="420">
        <f>SUM(B115,E115,H115,K115,N115)</f>
        <v>5</v>
      </c>
      <c r="V114" s="420">
        <f>SUM(D115,G115,J115,M115,P115)</f>
        <v>10</v>
      </c>
      <c r="W114" s="421">
        <f>U114-V114</f>
        <v>-5</v>
      </c>
      <c r="X114" s="423">
        <v>4</v>
      </c>
      <c r="Z114" s="415">
        <f>RANK(T114,$T$110:$T$119)</f>
        <v>4</v>
      </c>
      <c r="AA114" s="415">
        <f>RANK(W114,$W$110:$W$119)</f>
        <v>4</v>
      </c>
    </row>
    <row r="115" spans="1:27" ht="18" customHeight="1">
      <c r="A115" s="434"/>
      <c r="B115" s="68">
        <f>J111</f>
        <v>1</v>
      </c>
      <c r="C115" s="69" t="s">
        <v>37</v>
      </c>
      <c r="D115" s="70">
        <f>H111</f>
        <v>6</v>
      </c>
      <c r="E115" s="68">
        <f>J113</f>
        <v>0</v>
      </c>
      <c r="F115" s="69" t="s">
        <v>37</v>
      </c>
      <c r="G115" s="70">
        <f>H113</f>
        <v>0</v>
      </c>
      <c r="H115" s="431"/>
      <c r="I115" s="432"/>
      <c r="J115" s="433"/>
      <c r="K115" s="69">
        <f>IF('予選リーグ日程'!J$19="","",'予選リーグ日程'!J$19)</f>
        <v>3</v>
      </c>
      <c r="L115" s="69" t="s">
        <v>37</v>
      </c>
      <c r="M115" s="70">
        <f>IF('予選リーグ日程'!L$19="","",'予選リーグ日程'!L$19)</f>
        <v>3</v>
      </c>
      <c r="N115" s="69">
        <f>IF('予選リーグ日程'!J$23="","",'予選リーグ日程'!J$23)</f>
        <v>1</v>
      </c>
      <c r="O115" s="69" t="s">
        <v>37</v>
      </c>
      <c r="P115" s="70">
        <f>IF('予選リーグ日程'!L$23="","",'予選リーグ日程'!L$23)</f>
        <v>1</v>
      </c>
      <c r="Q115" s="417"/>
      <c r="R115" s="419"/>
      <c r="S115" s="419"/>
      <c r="T115" s="440"/>
      <c r="U115" s="420"/>
      <c r="V115" s="420"/>
      <c r="W115" s="422"/>
      <c r="X115" s="423"/>
      <c r="Z115" s="415"/>
      <c r="AA115" s="415"/>
    </row>
    <row r="116" spans="1:27" ht="18" customHeight="1">
      <c r="A116" s="425" t="str">
        <f>IF('予選組合せ'!K31="","",'予選組合せ'!K31)</f>
        <v>上堅田</v>
      </c>
      <c r="B116" s="425" t="str">
        <f>IF(B117="","",IF(B117&gt;D117,"○",IF(B117&lt;D117,"●",IF(B117=D117,"△"))))</f>
        <v>●</v>
      </c>
      <c r="C116" s="426"/>
      <c r="D116" s="427"/>
      <c r="E116" s="425" t="str">
        <f>IF(E117="","",IF(E117&gt;G117,"○",IF(E117&lt;G117,"●",IF(E117=G117,"△"))))</f>
        <v>●</v>
      </c>
      <c r="F116" s="426"/>
      <c r="G116" s="427"/>
      <c r="H116" s="425" t="str">
        <f>IF(H117="","",IF(H117&gt;J117,"○",IF(H117&lt;J117,"●",IF(H117=J117,"△"))))</f>
        <v>△</v>
      </c>
      <c r="I116" s="426"/>
      <c r="J116" s="427"/>
      <c r="K116" s="428"/>
      <c r="L116" s="429"/>
      <c r="M116" s="430"/>
      <c r="N116" s="425" t="str">
        <f>IF(N117="","",IF(N117&gt;P117,"○",IF(N117&lt;P117,"●",IF(N117=P117,"△"))))</f>
        <v>●</v>
      </c>
      <c r="O116" s="426"/>
      <c r="P116" s="427"/>
      <c r="Q116" s="416">
        <f>COUNTIF(B116:P116,"○")</f>
        <v>0</v>
      </c>
      <c r="R116" s="418">
        <f>COUNTIF(B116:P116,"●")</f>
        <v>3</v>
      </c>
      <c r="S116" s="418">
        <f>COUNTIF(B116:P116,"△")</f>
        <v>1</v>
      </c>
      <c r="T116" s="439">
        <f>(Q116*3)+(S116*1)</f>
        <v>1</v>
      </c>
      <c r="U116" s="420">
        <f>SUM(B117,E117,H117,K117,N117)</f>
        <v>3</v>
      </c>
      <c r="V116" s="420">
        <f>SUM(D117,G117,J117,M117,P117)</f>
        <v>20</v>
      </c>
      <c r="W116" s="421">
        <f>U116-V116</f>
        <v>-17</v>
      </c>
      <c r="X116" s="423">
        <v>5</v>
      </c>
      <c r="Z116" s="415">
        <f>RANK(T116,$T$110:$T$119)</f>
        <v>5</v>
      </c>
      <c r="AA116" s="415">
        <f>RANK(W116,$W$110:$W$119)</f>
        <v>5</v>
      </c>
    </row>
    <row r="117" spans="1:27" ht="18" customHeight="1">
      <c r="A117" s="434"/>
      <c r="B117" s="68">
        <f>M111</f>
        <v>0</v>
      </c>
      <c r="C117" s="69" t="s">
        <v>37</v>
      </c>
      <c r="D117" s="70">
        <f>K111</f>
        <v>7</v>
      </c>
      <c r="E117" s="68">
        <f>M113</f>
        <v>0</v>
      </c>
      <c r="F117" s="69" t="s">
        <v>37</v>
      </c>
      <c r="G117" s="70">
        <f>K113</f>
        <v>5</v>
      </c>
      <c r="H117" s="68">
        <f>M115</f>
        <v>3</v>
      </c>
      <c r="I117" s="69" t="s">
        <v>37</v>
      </c>
      <c r="J117" s="70">
        <f>K115</f>
        <v>3</v>
      </c>
      <c r="K117" s="431"/>
      <c r="L117" s="432"/>
      <c r="M117" s="433"/>
      <c r="N117" s="69">
        <f>IF('予選リーグ日程'!J$22="","",'予選リーグ日程'!J$22)</f>
        <v>0</v>
      </c>
      <c r="O117" s="69" t="s">
        <v>37</v>
      </c>
      <c r="P117" s="70">
        <f>IF('予選リーグ日程'!L$22="","",'予選リーグ日程'!L$22)</f>
        <v>5</v>
      </c>
      <c r="Q117" s="417"/>
      <c r="R117" s="419"/>
      <c r="S117" s="419"/>
      <c r="T117" s="440"/>
      <c r="U117" s="420"/>
      <c r="V117" s="420"/>
      <c r="W117" s="422"/>
      <c r="X117" s="423"/>
      <c r="Z117" s="415"/>
      <c r="AA117" s="415"/>
    </row>
    <row r="118" spans="1:27" ht="18" customHeight="1">
      <c r="A118" s="435" t="str">
        <f>IF('予選組合せ'!K33="","",'予選組合せ'!K33)</f>
        <v>津久見小</v>
      </c>
      <c r="B118" s="425" t="str">
        <f>IF(B119="","",IF(B119&gt;D119,"○",IF(B119&lt;D119,"●",IF(B119=D119,"△"))))</f>
        <v>△</v>
      </c>
      <c r="C118" s="426"/>
      <c r="D118" s="427"/>
      <c r="E118" s="425" t="str">
        <f>IF(E119="","",IF(E119&gt;G119,"○",IF(E119&lt;G119,"●",IF(E119=G119,"△"))))</f>
        <v>○</v>
      </c>
      <c r="F118" s="426"/>
      <c r="G118" s="427"/>
      <c r="H118" s="425" t="str">
        <f>IF(H119="","",IF(H119&gt;J119,"○",IF(H119&lt;J119,"●",IF(H119=J119,"△"))))</f>
        <v>△</v>
      </c>
      <c r="I118" s="426"/>
      <c r="J118" s="427"/>
      <c r="K118" s="425" t="str">
        <f>IF(K119="","",IF(K119&gt;M119,"○",IF(K119&lt;M119,"●",IF(K119=M119,"△"))))</f>
        <v>○</v>
      </c>
      <c r="L118" s="426"/>
      <c r="M118" s="427"/>
      <c r="N118" s="428"/>
      <c r="O118" s="429"/>
      <c r="P118" s="430"/>
      <c r="Q118" s="416">
        <f>COUNTIF(B118:P118,"○")</f>
        <v>2</v>
      </c>
      <c r="R118" s="418">
        <f>COUNTIF(B118:P118,"●")</f>
        <v>0</v>
      </c>
      <c r="S118" s="418">
        <f>COUNTIF(B118:P118,"△")</f>
        <v>2</v>
      </c>
      <c r="T118" s="439">
        <f>(Q118*3)+(S118*1)</f>
        <v>8</v>
      </c>
      <c r="U118" s="420">
        <f>SUM(B119,E119,H119,K119,N119)</f>
        <v>7</v>
      </c>
      <c r="V118" s="420">
        <f>SUM(D119,G119,J119,M119,P119)</f>
        <v>1</v>
      </c>
      <c r="W118" s="421">
        <f>U118-V118</f>
        <v>6</v>
      </c>
      <c r="X118" s="424">
        <v>2</v>
      </c>
      <c r="Z118" s="415">
        <f>RANK(T118,$T$110:$T$119)</f>
        <v>1</v>
      </c>
      <c r="AA118" s="415">
        <f>RANK(W118,$W$110:$W$119)</f>
        <v>2</v>
      </c>
    </row>
    <row r="119" spans="1:27" ht="18" customHeight="1">
      <c r="A119" s="436"/>
      <c r="B119" s="68">
        <f>P111</f>
        <v>0</v>
      </c>
      <c r="C119" s="69" t="s">
        <v>37</v>
      </c>
      <c r="D119" s="70">
        <f>N111</f>
        <v>0</v>
      </c>
      <c r="E119" s="69">
        <f>P113</f>
        <v>1</v>
      </c>
      <c r="F119" s="69" t="s">
        <v>37</v>
      </c>
      <c r="G119" s="70">
        <f>N113</f>
        <v>0</v>
      </c>
      <c r="H119" s="68">
        <f>P115</f>
        <v>1</v>
      </c>
      <c r="I119" s="69" t="s">
        <v>37</v>
      </c>
      <c r="J119" s="70">
        <f>N115</f>
        <v>1</v>
      </c>
      <c r="K119" s="68">
        <f>P117</f>
        <v>5</v>
      </c>
      <c r="L119" s="69" t="s">
        <v>37</v>
      </c>
      <c r="M119" s="70">
        <f>N117</f>
        <v>0</v>
      </c>
      <c r="N119" s="431"/>
      <c r="O119" s="432"/>
      <c r="P119" s="433"/>
      <c r="Q119" s="417"/>
      <c r="R119" s="419"/>
      <c r="S119" s="419"/>
      <c r="T119" s="440"/>
      <c r="U119" s="420"/>
      <c r="V119" s="420"/>
      <c r="W119" s="422"/>
      <c r="X119" s="424"/>
      <c r="Z119" s="415"/>
      <c r="AA119" s="415"/>
    </row>
    <row r="121" spans="1:27" ht="18" customHeight="1">
      <c r="A121" s="41" t="s">
        <v>48</v>
      </c>
      <c r="B121" s="420" t="str">
        <f>IF(A122="","",A122)</f>
        <v>宗　方</v>
      </c>
      <c r="C121" s="420"/>
      <c r="D121" s="420"/>
      <c r="E121" s="420" t="str">
        <f>IF(A124="","",A124)</f>
        <v>中津沖代</v>
      </c>
      <c r="F121" s="420"/>
      <c r="G121" s="420"/>
      <c r="H121" s="420" t="str">
        <f>IF(A126="","",A126)</f>
        <v>東　陽</v>
      </c>
      <c r="I121" s="420"/>
      <c r="J121" s="420"/>
      <c r="K121" s="420" t="str">
        <f>IF(A128="","",A128)</f>
        <v>くにみ</v>
      </c>
      <c r="L121" s="420"/>
      <c r="M121" s="420"/>
      <c r="N121" s="420" t="str">
        <f>IF(A130="","",A130)</f>
        <v>鶴　 崎</v>
      </c>
      <c r="O121" s="420"/>
      <c r="P121" s="420"/>
      <c r="Q121" s="42" t="s">
        <v>29</v>
      </c>
      <c r="R121" s="38" t="s">
        <v>30</v>
      </c>
      <c r="S121" s="38" t="s">
        <v>31</v>
      </c>
      <c r="T121" s="38" t="s">
        <v>32</v>
      </c>
      <c r="U121" s="38" t="s">
        <v>33</v>
      </c>
      <c r="V121" s="38" t="s">
        <v>34</v>
      </c>
      <c r="W121" s="38" t="s">
        <v>35</v>
      </c>
      <c r="X121" s="38" t="s">
        <v>36</v>
      </c>
      <c r="Z121" s="71" t="s">
        <v>82</v>
      </c>
      <c r="AA121" s="71" t="s">
        <v>84</v>
      </c>
    </row>
    <row r="122" spans="1:27" ht="18" customHeight="1">
      <c r="A122" s="435" t="str">
        <f>IF('予選組合せ'!L25="","",'予選組合せ'!L25)</f>
        <v>宗　方</v>
      </c>
      <c r="B122" s="428"/>
      <c r="C122" s="429"/>
      <c r="D122" s="430"/>
      <c r="E122" s="425" t="str">
        <f>IF(E123="","",IF(E123&gt;G123,"○",IF(E123&lt;G123,"●",IF(E123=G123,"△"))))</f>
        <v>●</v>
      </c>
      <c r="F122" s="426"/>
      <c r="G122" s="427"/>
      <c r="H122" s="425" t="str">
        <f>IF(H123="","",IF(H123&gt;J123,"○",IF(H123&lt;J123,"●",IF(H123=J123,"△"))))</f>
        <v>○</v>
      </c>
      <c r="I122" s="426"/>
      <c r="J122" s="427"/>
      <c r="K122" s="425" t="str">
        <f>IF(K123="","",IF(K123&gt;M123,"○",IF(K123&lt;M123,"●",IF(K123=M123,"△"))))</f>
        <v>○</v>
      </c>
      <c r="L122" s="426"/>
      <c r="M122" s="427"/>
      <c r="N122" s="425" t="str">
        <f>IF(N123="","",IF(N123&gt;P123,"○",IF(N123&lt;P123,"●",IF(N123=P123,"△"))))</f>
        <v>○</v>
      </c>
      <c r="O122" s="426"/>
      <c r="P122" s="426"/>
      <c r="Q122" s="418">
        <f>COUNTIF(B122:P122,"○")</f>
        <v>3</v>
      </c>
      <c r="R122" s="418">
        <f>COUNTIF(B122:P122,"●")</f>
        <v>1</v>
      </c>
      <c r="S122" s="418">
        <f>COUNTIF(B122:P122,"△")</f>
        <v>0</v>
      </c>
      <c r="T122" s="439">
        <f>(Q122*3)+(S122*1)</f>
        <v>9</v>
      </c>
      <c r="U122" s="420">
        <f>SUM(B123,E123,H123,K123,N123)</f>
        <v>15</v>
      </c>
      <c r="V122" s="420">
        <f>SUM(D123,G123,J123,M123,P123)</f>
        <v>1</v>
      </c>
      <c r="W122" s="421">
        <f>U122-V122</f>
        <v>14</v>
      </c>
      <c r="X122" s="424">
        <v>2</v>
      </c>
      <c r="Z122" s="415">
        <f>RANK(T122,$T$122:$T$131)</f>
        <v>2</v>
      </c>
      <c r="AA122" s="415">
        <f>RANK(W122,$W$122:$W$131)</f>
        <v>1</v>
      </c>
    </row>
    <row r="123" spans="1:27" ht="18" customHeight="1">
      <c r="A123" s="436"/>
      <c r="B123" s="431"/>
      <c r="C123" s="432"/>
      <c r="D123" s="433"/>
      <c r="E123" s="69">
        <f>IF('予選リーグ日程'!P$18="","",'予選リーグ日程'!P$18)</f>
        <v>0</v>
      </c>
      <c r="F123" s="69" t="s">
        <v>37</v>
      </c>
      <c r="G123" s="70">
        <f>IF('予選リーグ日程'!R$18="","",'予選リーグ日程'!R$18)</f>
        <v>1</v>
      </c>
      <c r="H123" s="69">
        <f>IF('予選リーグ日程'!P$25="","",'予選リーグ日程'!P$25)</f>
        <v>5</v>
      </c>
      <c r="I123" s="69" t="s">
        <v>37</v>
      </c>
      <c r="J123" s="70">
        <f>IF('予選リーグ日程'!R$25="","",'予選リーグ日程'!R$25)</f>
        <v>0</v>
      </c>
      <c r="K123" s="69">
        <f>IF('予選リーグ日程'!P$27="","",'予選リーグ日程'!P$27)</f>
        <v>6</v>
      </c>
      <c r="L123" s="69" t="s">
        <v>37</v>
      </c>
      <c r="M123" s="70">
        <f>IF('予選リーグ日程'!R$27="","",'予選リーグ日程'!R$27)</f>
        <v>0</v>
      </c>
      <c r="N123" s="69">
        <f>IF('予選リーグ日程'!R$20="","",'予選リーグ日程'!R$20)</f>
        <v>4</v>
      </c>
      <c r="O123" s="69" t="s">
        <v>37</v>
      </c>
      <c r="P123" s="69">
        <f>IF('予選リーグ日程'!P$20="","",'予選リーグ日程'!P$20)</f>
        <v>0</v>
      </c>
      <c r="Q123" s="419"/>
      <c r="R123" s="419"/>
      <c r="S123" s="419"/>
      <c r="T123" s="440"/>
      <c r="U123" s="420"/>
      <c r="V123" s="420"/>
      <c r="W123" s="422"/>
      <c r="X123" s="424"/>
      <c r="Z123" s="415"/>
      <c r="AA123" s="415"/>
    </row>
    <row r="124" spans="1:27" ht="18" customHeight="1">
      <c r="A124" s="435" t="str">
        <f>IF('予選組合せ'!L27="","",'予選組合せ'!L27)</f>
        <v>中津沖代</v>
      </c>
      <c r="B124" s="425" t="str">
        <f>IF(B125="","",IF(B125&gt;D125,"○",IF(B125&lt;D125,"●",IF(B125=D125,"△"))))</f>
        <v>○</v>
      </c>
      <c r="C124" s="426"/>
      <c r="D124" s="427"/>
      <c r="E124" s="428"/>
      <c r="F124" s="429"/>
      <c r="G124" s="430"/>
      <c r="H124" s="425" t="str">
        <f>IF(H125="","",IF(H125&gt;J125,"○",IF(H125&lt;J125,"●",IF(H125=J125,"△"))))</f>
        <v>○</v>
      </c>
      <c r="I124" s="426"/>
      <c r="J124" s="427"/>
      <c r="K124" s="425" t="str">
        <f>IF(K125="","",IF(K125&gt;M125,"○",IF(K125&lt;M125,"●",IF(K125=M125,"△"))))</f>
        <v>○</v>
      </c>
      <c r="L124" s="426"/>
      <c r="M124" s="427"/>
      <c r="N124" s="425" t="str">
        <f>IF(N125="","",IF(N125&gt;P125,"○",IF(N125&lt;P125,"●",IF(N125=P125,"△"))))</f>
        <v>○</v>
      </c>
      <c r="O124" s="426"/>
      <c r="P124" s="427"/>
      <c r="Q124" s="416">
        <f>COUNTIF(B124:P124,"○")</f>
        <v>4</v>
      </c>
      <c r="R124" s="418">
        <f>COUNTIF(B124:P124,"●")</f>
        <v>0</v>
      </c>
      <c r="S124" s="418">
        <f>COUNTIF(B124:P124,"△")</f>
        <v>0</v>
      </c>
      <c r="T124" s="439">
        <f>(Q124*3)+(S124*1)</f>
        <v>12</v>
      </c>
      <c r="U124" s="420">
        <f>SUM(B125,E125,H125,K125,N125)</f>
        <v>11</v>
      </c>
      <c r="V124" s="420">
        <f>SUM(D125,G125,J125,M125,P125)</f>
        <v>0</v>
      </c>
      <c r="W124" s="421">
        <f>U124-V124</f>
        <v>11</v>
      </c>
      <c r="X124" s="424">
        <v>1</v>
      </c>
      <c r="Z124" s="415">
        <f>RANK(T124,$T$122:$T$131)</f>
        <v>1</v>
      </c>
      <c r="AA124" s="415">
        <f>RANK(W124,$W$122:$W$131)</f>
        <v>2</v>
      </c>
    </row>
    <row r="125" spans="1:27" ht="18" customHeight="1">
      <c r="A125" s="436"/>
      <c r="B125" s="68">
        <f>G123</f>
        <v>1</v>
      </c>
      <c r="C125" s="69" t="s">
        <v>37</v>
      </c>
      <c r="D125" s="70">
        <f>E123</f>
        <v>0</v>
      </c>
      <c r="E125" s="431"/>
      <c r="F125" s="432"/>
      <c r="G125" s="433"/>
      <c r="H125" s="69">
        <f>IF('予選リーグ日程'!P$21="","",'予選リーグ日程'!P$21)</f>
        <v>5</v>
      </c>
      <c r="I125" s="69" t="s">
        <v>37</v>
      </c>
      <c r="J125" s="70">
        <f>IF('予選リーグ日程'!R$21="","",'予選リーグ日程'!R$21)</f>
        <v>0</v>
      </c>
      <c r="K125" s="69">
        <f>IF('予選リーグ日程'!P$24="","",'予選リーグ日程'!P$24)</f>
        <v>2</v>
      </c>
      <c r="L125" s="69" t="s">
        <v>37</v>
      </c>
      <c r="M125" s="70">
        <f>IF('予選リーグ日程'!R$24="","",'予選リーグ日程'!R$24)</f>
        <v>0</v>
      </c>
      <c r="N125" s="69">
        <f>IF('予選リーグ日程'!P$26="","",'予選リーグ日程'!P$26)</f>
        <v>3</v>
      </c>
      <c r="O125" s="69" t="s">
        <v>37</v>
      </c>
      <c r="P125" s="70">
        <f>IF('予選リーグ日程'!R$26="","",'予選リーグ日程'!R$26)</f>
        <v>0</v>
      </c>
      <c r="Q125" s="417"/>
      <c r="R125" s="419"/>
      <c r="S125" s="419"/>
      <c r="T125" s="440"/>
      <c r="U125" s="420"/>
      <c r="V125" s="420"/>
      <c r="W125" s="422"/>
      <c r="X125" s="424"/>
      <c r="Z125" s="415"/>
      <c r="AA125" s="415"/>
    </row>
    <row r="126" spans="1:27" ht="18" customHeight="1">
      <c r="A126" s="425" t="str">
        <f>IF('予選組合せ'!L29="","",'予選組合せ'!L29)</f>
        <v>東　陽</v>
      </c>
      <c r="B126" s="425" t="str">
        <f>IF(B127="","",IF(B127&gt;D127,"○",IF(B127&lt;D127,"●",IF(B127=D127,"△"))))</f>
        <v>●</v>
      </c>
      <c r="C126" s="426"/>
      <c r="D126" s="427"/>
      <c r="E126" s="425" t="str">
        <f>IF(E127="","",IF(E127&gt;G127,"○",IF(E127&lt;G127,"●",IF(E127=G127,"△"))))</f>
        <v>●</v>
      </c>
      <c r="F126" s="426"/>
      <c r="G126" s="427"/>
      <c r="H126" s="428"/>
      <c r="I126" s="429"/>
      <c r="J126" s="430"/>
      <c r="K126" s="425" t="str">
        <f>IF(K127="","",IF(K127&gt;M127,"○",IF(K127&lt;M127,"●",IF(K127=M127,"△"))))</f>
        <v>○</v>
      </c>
      <c r="L126" s="426"/>
      <c r="M126" s="427"/>
      <c r="N126" s="425" t="str">
        <f>IF(N127="","",IF(N127&gt;P127,"○",IF(N127&lt;P127,"●",IF(N127=P127,"△"))))</f>
        <v>△</v>
      </c>
      <c r="O126" s="426"/>
      <c r="P126" s="427"/>
      <c r="Q126" s="416">
        <f>COUNTIF(B126:P126,"○")</f>
        <v>1</v>
      </c>
      <c r="R126" s="418">
        <f>COUNTIF(B126:P126,"●")</f>
        <v>2</v>
      </c>
      <c r="S126" s="418">
        <f>COUNTIF(B126:P126,"△")</f>
        <v>1</v>
      </c>
      <c r="T126" s="439">
        <f>(Q126*3)+(S126*1)</f>
        <v>4</v>
      </c>
      <c r="U126" s="420">
        <f>SUM(B127,E127,H127,K127,N127)</f>
        <v>1</v>
      </c>
      <c r="V126" s="420">
        <f>SUM(D127,G127,J127,M127,P127)</f>
        <v>10</v>
      </c>
      <c r="W126" s="421">
        <f>U126-V126</f>
        <v>-9</v>
      </c>
      <c r="X126" s="423">
        <v>4</v>
      </c>
      <c r="Z126" s="415">
        <f>RANK(T126,$T$122:$T$131)</f>
        <v>3</v>
      </c>
      <c r="AA126" s="415">
        <f>RANK(W126,$W$122:$W$131)</f>
        <v>4</v>
      </c>
    </row>
    <row r="127" spans="1:27" ht="18" customHeight="1">
      <c r="A127" s="434"/>
      <c r="B127" s="68">
        <f>J123</f>
        <v>0</v>
      </c>
      <c r="C127" s="69" t="s">
        <v>37</v>
      </c>
      <c r="D127" s="70">
        <f>H123</f>
        <v>5</v>
      </c>
      <c r="E127" s="68">
        <f>J125</f>
        <v>0</v>
      </c>
      <c r="F127" s="69" t="s">
        <v>37</v>
      </c>
      <c r="G127" s="70">
        <f>H125</f>
        <v>5</v>
      </c>
      <c r="H127" s="431"/>
      <c r="I127" s="432"/>
      <c r="J127" s="433"/>
      <c r="K127" s="69">
        <f>IF('予選リーグ日程'!P$19="","",'予選リーグ日程'!P$19)</f>
        <v>1</v>
      </c>
      <c r="L127" s="69" t="s">
        <v>37</v>
      </c>
      <c r="M127" s="70">
        <f>IF('予選リーグ日程'!R$19="","",'予選リーグ日程'!R$19)</f>
        <v>0</v>
      </c>
      <c r="N127" s="69">
        <f>IF('予選リーグ日程'!P$23="","",'予選リーグ日程'!P$23)</f>
        <v>0</v>
      </c>
      <c r="O127" s="69" t="s">
        <v>37</v>
      </c>
      <c r="P127" s="70">
        <f>IF('予選リーグ日程'!R$23="","",'予選リーグ日程'!R$23)</f>
        <v>0</v>
      </c>
      <c r="Q127" s="417"/>
      <c r="R127" s="419"/>
      <c r="S127" s="419"/>
      <c r="T127" s="440"/>
      <c r="U127" s="420"/>
      <c r="V127" s="420"/>
      <c r="W127" s="422"/>
      <c r="X127" s="423"/>
      <c r="Z127" s="415"/>
      <c r="AA127" s="415"/>
    </row>
    <row r="128" spans="1:27" ht="18" customHeight="1">
      <c r="A128" s="425" t="str">
        <f>IF('予選組合せ'!L31="","",'予選組合せ'!L31)</f>
        <v>くにみ</v>
      </c>
      <c r="B128" s="425" t="str">
        <f>IF(B129="","",IF(B129&gt;D129,"○",IF(B129&lt;D129,"●",IF(B129=D129,"△"))))</f>
        <v>●</v>
      </c>
      <c r="C128" s="426"/>
      <c r="D128" s="427"/>
      <c r="E128" s="425" t="str">
        <f>IF(E129="","",IF(E129&gt;G129,"○",IF(E129&lt;G129,"●",IF(E129=G129,"△"))))</f>
        <v>●</v>
      </c>
      <c r="F128" s="426"/>
      <c r="G128" s="427"/>
      <c r="H128" s="425" t="str">
        <f>IF(H129="","",IF(H129&gt;J129,"○",IF(H129&lt;J129,"●",IF(H129=J129,"△"))))</f>
        <v>●</v>
      </c>
      <c r="I128" s="426"/>
      <c r="J128" s="427"/>
      <c r="K128" s="428"/>
      <c r="L128" s="429"/>
      <c r="M128" s="430"/>
      <c r="N128" s="425" t="str">
        <f>IF(N129="","",IF(N129&gt;P129,"○",IF(N129&lt;P129,"●",IF(N129=P129,"△"))))</f>
        <v>●</v>
      </c>
      <c r="O128" s="426"/>
      <c r="P128" s="427"/>
      <c r="Q128" s="416">
        <f>COUNTIF(B128:P128,"○")</f>
        <v>0</v>
      </c>
      <c r="R128" s="418">
        <f>COUNTIF(B128:P128,"●")</f>
        <v>4</v>
      </c>
      <c r="S128" s="418">
        <f>COUNTIF(B128:P128,"△")</f>
        <v>0</v>
      </c>
      <c r="T128" s="439">
        <f>(Q128*3)+(S128*1)</f>
        <v>0</v>
      </c>
      <c r="U128" s="420">
        <f>SUM(B129,E129,H129,K129,N129)</f>
        <v>0</v>
      </c>
      <c r="V128" s="420">
        <f>SUM(D129,G129,J129,M129,P129)</f>
        <v>11</v>
      </c>
      <c r="W128" s="421">
        <f>U128-V128</f>
        <v>-11</v>
      </c>
      <c r="X128" s="423">
        <v>5</v>
      </c>
      <c r="Z128" s="415">
        <f>RANK(T128,$T$122:$T$131)</f>
        <v>5</v>
      </c>
      <c r="AA128" s="415">
        <f>RANK(W128,$W$122:$W$131)</f>
        <v>5</v>
      </c>
    </row>
    <row r="129" spans="1:27" ht="18" customHeight="1">
      <c r="A129" s="434"/>
      <c r="B129" s="68">
        <f>M123</f>
        <v>0</v>
      </c>
      <c r="C129" s="69" t="s">
        <v>37</v>
      </c>
      <c r="D129" s="70">
        <f>K123</f>
        <v>6</v>
      </c>
      <c r="E129" s="68">
        <f>M125</f>
        <v>0</v>
      </c>
      <c r="F129" s="69" t="s">
        <v>37</v>
      </c>
      <c r="G129" s="70">
        <f>K125</f>
        <v>2</v>
      </c>
      <c r="H129" s="68">
        <f>M127</f>
        <v>0</v>
      </c>
      <c r="I129" s="69" t="s">
        <v>37</v>
      </c>
      <c r="J129" s="70">
        <f>K127</f>
        <v>1</v>
      </c>
      <c r="K129" s="431"/>
      <c r="L129" s="432"/>
      <c r="M129" s="433"/>
      <c r="N129" s="69">
        <f>IF('予選リーグ日程'!P$22="","",'予選リーグ日程'!P$22)</f>
        <v>0</v>
      </c>
      <c r="O129" s="69" t="s">
        <v>37</v>
      </c>
      <c r="P129" s="70">
        <f>IF('予選リーグ日程'!R$22="","",'予選リーグ日程'!R$22)</f>
        <v>2</v>
      </c>
      <c r="Q129" s="417"/>
      <c r="R129" s="419"/>
      <c r="S129" s="419"/>
      <c r="T129" s="440"/>
      <c r="U129" s="420"/>
      <c r="V129" s="420"/>
      <c r="W129" s="422"/>
      <c r="X129" s="423"/>
      <c r="Z129" s="415"/>
      <c r="AA129" s="415"/>
    </row>
    <row r="130" spans="1:27" ht="18" customHeight="1">
      <c r="A130" s="425" t="str">
        <f>IF('予選組合せ'!L33="","",'予選組合せ'!L33)</f>
        <v>鶴　 崎</v>
      </c>
      <c r="B130" s="425" t="str">
        <f>IF(B131="","",IF(B131&gt;D131,"○",IF(B131&lt;D131,"●",IF(B131=D131,"△"))))</f>
        <v>●</v>
      </c>
      <c r="C130" s="426"/>
      <c r="D130" s="427"/>
      <c r="E130" s="425" t="str">
        <f>IF(E131="","",IF(E131&gt;G131,"○",IF(E131&lt;G131,"●",IF(E131=G131,"△"))))</f>
        <v>●</v>
      </c>
      <c r="F130" s="426"/>
      <c r="G130" s="427"/>
      <c r="H130" s="425" t="str">
        <f>IF(H131="","",IF(H131&gt;J131,"○",IF(H131&lt;J131,"●",IF(H131=J131,"△"))))</f>
        <v>△</v>
      </c>
      <c r="I130" s="426"/>
      <c r="J130" s="427"/>
      <c r="K130" s="425" t="str">
        <f>IF(K131="","",IF(K131&gt;M131,"○",IF(K131&lt;M131,"●",IF(K131=M131,"△"))))</f>
        <v>○</v>
      </c>
      <c r="L130" s="426"/>
      <c r="M130" s="427"/>
      <c r="N130" s="428"/>
      <c r="O130" s="429"/>
      <c r="P130" s="430"/>
      <c r="Q130" s="416">
        <f>COUNTIF(B130:P130,"○")</f>
        <v>1</v>
      </c>
      <c r="R130" s="418">
        <f>COUNTIF(B130:P130,"●")</f>
        <v>2</v>
      </c>
      <c r="S130" s="418">
        <f>COUNTIF(B130:P130,"△")</f>
        <v>1</v>
      </c>
      <c r="T130" s="439">
        <f>(Q130*3)+(S130*1)</f>
        <v>4</v>
      </c>
      <c r="U130" s="420">
        <f>SUM(B131,E131,H131,K131,N131)</f>
        <v>2</v>
      </c>
      <c r="V130" s="420">
        <f>SUM(D131,G131,J131,M131,P131)</f>
        <v>7</v>
      </c>
      <c r="W130" s="421">
        <f>U130-V130</f>
        <v>-5</v>
      </c>
      <c r="X130" s="423">
        <v>3</v>
      </c>
      <c r="Z130" s="415">
        <f>RANK(T130,$T$122:$T$131)</f>
        <v>3</v>
      </c>
      <c r="AA130" s="415">
        <f>RANK(W130,$W$122:$W$131)</f>
        <v>3</v>
      </c>
    </row>
    <row r="131" spans="1:27" ht="18" customHeight="1">
      <c r="A131" s="434"/>
      <c r="B131" s="68">
        <f>P123</f>
        <v>0</v>
      </c>
      <c r="C131" s="69" t="s">
        <v>37</v>
      </c>
      <c r="D131" s="70">
        <f>N123</f>
        <v>4</v>
      </c>
      <c r="E131" s="69">
        <f>P125</f>
        <v>0</v>
      </c>
      <c r="F131" s="69" t="s">
        <v>37</v>
      </c>
      <c r="G131" s="70">
        <f>N125</f>
        <v>3</v>
      </c>
      <c r="H131" s="68">
        <f>P127</f>
        <v>0</v>
      </c>
      <c r="I131" s="69" t="s">
        <v>37</v>
      </c>
      <c r="J131" s="70">
        <f>N127</f>
        <v>0</v>
      </c>
      <c r="K131" s="68">
        <f>P129</f>
        <v>2</v>
      </c>
      <c r="L131" s="69" t="s">
        <v>37</v>
      </c>
      <c r="M131" s="70">
        <f>N129</f>
        <v>0</v>
      </c>
      <c r="N131" s="431"/>
      <c r="O131" s="432"/>
      <c r="P131" s="433"/>
      <c r="Q131" s="417"/>
      <c r="R131" s="419"/>
      <c r="S131" s="419"/>
      <c r="T131" s="440"/>
      <c r="U131" s="420"/>
      <c r="V131" s="420"/>
      <c r="W131" s="422"/>
      <c r="X131" s="423"/>
      <c r="Z131" s="415"/>
      <c r="AA131" s="415"/>
    </row>
    <row r="133" spans="1:27" ht="18" customHeight="1">
      <c r="A133" s="41" t="s">
        <v>49</v>
      </c>
      <c r="B133" s="420" t="str">
        <f>IF(A134="","",A134)</f>
        <v>豊　府</v>
      </c>
      <c r="C133" s="420"/>
      <c r="D133" s="420"/>
      <c r="E133" s="420" t="str">
        <f>IF(A136="","",A136)</f>
        <v>若 宮</v>
      </c>
      <c r="F133" s="420"/>
      <c r="G133" s="420"/>
      <c r="H133" s="420" t="str">
        <f>IF(A138="","",A138)</f>
        <v>別　保</v>
      </c>
      <c r="I133" s="420"/>
      <c r="J133" s="420"/>
      <c r="K133" s="420" t="str">
        <f>IF(A140="","",A140)</f>
        <v>佐伯リベロ</v>
      </c>
      <c r="L133" s="420"/>
      <c r="M133" s="420"/>
      <c r="N133" s="420" t="str">
        <f>IF(A142="","",A142)</f>
        <v>庄　内</v>
      </c>
      <c r="O133" s="420"/>
      <c r="P133" s="420"/>
      <c r="Q133" s="42" t="s">
        <v>29</v>
      </c>
      <c r="R133" s="38" t="s">
        <v>30</v>
      </c>
      <c r="S133" s="38" t="s">
        <v>31</v>
      </c>
      <c r="T133" s="38" t="s">
        <v>32</v>
      </c>
      <c r="U133" s="38" t="s">
        <v>33</v>
      </c>
      <c r="V133" s="38" t="s">
        <v>34</v>
      </c>
      <c r="W133" s="38" t="s">
        <v>35</v>
      </c>
      <c r="X133" s="38" t="s">
        <v>36</v>
      </c>
      <c r="Z133" s="71" t="s">
        <v>82</v>
      </c>
      <c r="AA133" s="71" t="s">
        <v>84</v>
      </c>
    </row>
    <row r="134" spans="1:27" ht="18" customHeight="1">
      <c r="A134" s="425" t="str">
        <f>IF('予選組合せ'!M25="","",'予選組合せ'!M25)</f>
        <v>豊　府</v>
      </c>
      <c r="B134" s="428"/>
      <c r="C134" s="429"/>
      <c r="D134" s="430"/>
      <c r="E134" s="425" t="str">
        <f>IF(E135="","",IF(E135&gt;G135,"○",IF(E135&lt;G135,"●",IF(E135=G135,"△"))))</f>
        <v>●</v>
      </c>
      <c r="F134" s="426"/>
      <c r="G134" s="427"/>
      <c r="H134" s="425" t="str">
        <f>IF(H135="","",IF(H135&gt;J135,"○",IF(H135&lt;J135,"●",IF(H135=J135,"△"))))</f>
        <v>●</v>
      </c>
      <c r="I134" s="426"/>
      <c r="J134" s="427"/>
      <c r="K134" s="425" t="str">
        <f>IF(K135="","",IF(K135&gt;M135,"○",IF(K135&lt;M135,"●",IF(K135=M135,"△"))))</f>
        <v>△</v>
      </c>
      <c r="L134" s="426"/>
      <c r="M134" s="427"/>
      <c r="N134" s="425" t="str">
        <f>IF(N135="","",IF(N135&gt;P135,"○",IF(N135&lt;P135,"●",IF(N135=P135,"△"))))</f>
        <v>△</v>
      </c>
      <c r="O134" s="426"/>
      <c r="P134" s="426"/>
      <c r="Q134" s="418">
        <f>COUNTIF(B134:P134,"○")</f>
        <v>0</v>
      </c>
      <c r="R134" s="418">
        <f>COUNTIF(B134:P134,"●")</f>
        <v>2</v>
      </c>
      <c r="S134" s="418">
        <f>COUNTIF(B134:P134,"△")</f>
        <v>2</v>
      </c>
      <c r="T134" s="439">
        <f>(Q134*3)+(S134*1)</f>
        <v>2</v>
      </c>
      <c r="U134" s="420">
        <f>SUM(B135,E135,H135,K135,N135)</f>
        <v>4</v>
      </c>
      <c r="V134" s="420">
        <f>SUM(D135,G135,J135,M135,P135)</f>
        <v>12</v>
      </c>
      <c r="W134" s="421">
        <f>U134-V134</f>
        <v>-8</v>
      </c>
      <c r="X134" s="423">
        <v>5</v>
      </c>
      <c r="Z134" s="415">
        <f>RANK(T134,$T$134:$T$143)</f>
        <v>4</v>
      </c>
      <c r="AA134" s="415">
        <f>RANK(W134,$W$134:$W$143)</f>
        <v>5</v>
      </c>
    </row>
    <row r="135" spans="1:27" ht="18" customHeight="1">
      <c r="A135" s="434"/>
      <c r="B135" s="431"/>
      <c r="C135" s="432"/>
      <c r="D135" s="433"/>
      <c r="E135" s="69">
        <f>IF('予選リーグ日程'!V$18="","",'予選リーグ日程'!V$18)</f>
        <v>2</v>
      </c>
      <c r="F135" s="69" t="s">
        <v>37</v>
      </c>
      <c r="G135" s="70">
        <f>IF('予選リーグ日程'!X$18="","",'予選リーグ日程'!X$18)</f>
        <v>6</v>
      </c>
      <c r="H135" s="69">
        <f>IF('予選リーグ日程'!V$25="","",'予選リーグ日程'!V$25)</f>
        <v>1</v>
      </c>
      <c r="I135" s="69" t="s">
        <v>37</v>
      </c>
      <c r="J135" s="70">
        <f>IF('予選リーグ日程'!X$25="","",'予選リーグ日程'!X$25)</f>
        <v>5</v>
      </c>
      <c r="K135" s="69">
        <f>IF('予選リーグ日程'!V$27="","",'予選リーグ日程'!V$27)</f>
        <v>1</v>
      </c>
      <c r="L135" s="69" t="s">
        <v>37</v>
      </c>
      <c r="M135" s="70">
        <f>IF('予選リーグ日程'!X$27="","",'予選リーグ日程'!X$27)</f>
        <v>1</v>
      </c>
      <c r="N135" s="69">
        <f>IF('予選リーグ日程'!X$20="","",'予選リーグ日程'!X$20)</f>
        <v>0</v>
      </c>
      <c r="O135" s="69" t="s">
        <v>37</v>
      </c>
      <c r="P135" s="69">
        <f>IF('予選リーグ日程'!V$20="","",'予選リーグ日程'!V$20)</f>
        <v>0</v>
      </c>
      <c r="Q135" s="419"/>
      <c r="R135" s="419"/>
      <c r="S135" s="419"/>
      <c r="T135" s="440"/>
      <c r="U135" s="420"/>
      <c r="V135" s="420"/>
      <c r="W135" s="422"/>
      <c r="X135" s="423"/>
      <c r="Z135" s="415"/>
      <c r="AA135" s="415"/>
    </row>
    <row r="136" spans="1:27" ht="18" customHeight="1">
      <c r="A136" s="425" t="str">
        <f>IF('予選組合せ'!M27="","",'予選組合せ'!M27)</f>
        <v>若 宮</v>
      </c>
      <c r="B136" s="425" t="str">
        <f>IF(B137="","",IF(B137&gt;D137,"○",IF(B137&lt;D137,"●",IF(B137=D137,"△"))))</f>
        <v>○</v>
      </c>
      <c r="C136" s="426"/>
      <c r="D136" s="427"/>
      <c r="E136" s="428"/>
      <c r="F136" s="429"/>
      <c r="G136" s="430"/>
      <c r="H136" s="425" t="str">
        <f>IF(H137="","",IF(H137&gt;J137,"○",IF(H137&lt;J137,"●",IF(H137=J137,"△"))))</f>
        <v>●</v>
      </c>
      <c r="I136" s="426"/>
      <c r="J136" s="427"/>
      <c r="K136" s="425" t="str">
        <f>IF(K137="","",IF(K137&gt;M137,"○",IF(K137&lt;M137,"●",IF(K137=M137,"△"))))</f>
        <v>●</v>
      </c>
      <c r="L136" s="426"/>
      <c r="M136" s="427"/>
      <c r="N136" s="425" t="str">
        <f>IF(N137="","",IF(N137&gt;P137,"○",IF(N137&lt;P137,"●",IF(N137=P137,"△"))))</f>
        <v>○</v>
      </c>
      <c r="O136" s="426"/>
      <c r="P136" s="427"/>
      <c r="Q136" s="416">
        <f>COUNTIF(B136:P136,"○")</f>
        <v>2</v>
      </c>
      <c r="R136" s="418">
        <f>COUNTIF(B136:P136,"●")</f>
        <v>2</v>
      </c>
      <c r="S136" s="418">
        <f>COUNTIF(B136:P136,"△")</f>
        <v>0</v>
      </c>
      <c r="T136" s="439">
        <f>(Q136*3)+(S136*1)</f>
        <v>6</v>
      </c>
      <c r="U136" s="420">
        <f>SUM(B137,E137,H137,K137,N137)</f>
        <v>13</v>
      </c>
      <c r="V136" s="420">
        <f>SUM(D137,G137,J137,M137,P137)</f>
        <v>11</v>
      </c>
      <c r="W136" s="421">
        <f>U136-V136</f>
        <v>2</v>
      </c>
      <c r="X136" s="423">
        <v>3</v>
      </c>
      <c r="Z136" s="415">
        <f>RANK(T136,$T$134:$T$143)</f>
        <v>3</v>
      </c>
      <c r="AA136" s="415">
        <f>RANK(W136,$W$134:$W$143)</f>
        <v>3</v>
      </c>
    </row>
    <row r="137" spans="1:27" ht="18" customHeight="1">
      <c r="A137" s="434"/>
      <c r="B137" s="68">
        <f>G135</f>
        <v>6</v>
      </c>
      <c r="C137" s="69" t="s">
        <v>37</v>
      </c>
      <c r="D137" s="70">
        <f>E135</f>
        <v>2</v>
      </c>
      <c r="E137" s="431"/>
      <c r="F137" s="432"/>
      <c r="G137" s="433"/>
      <c r="H137" s="69">
        <f>IF('予選リーグ日程'!V$21="","",'予選リーグ日程'!V$21)</f>
        <v>2</v>
      </c>
      <c r="I137" s="69" t="s">
        <v>37</v>
      </c>
      <c r="J137" s="70">
        <f>IF('予選リーグ日程'!X$21="","",'予選リーグ日程'!X$21)</f>
        <v>5</v>
      </c>
      <c r="K137" s="69">
        <f>IF('予選リーグ日程'!V$24="","",'予選リーグ日程'!V$24)</f>
        <v>3</v>
      </c>
      <c r="L137" s="69" t="s">
        <v>37</v>
      </c>
      <c r="M137" s="70">
        <f>IF('予選リーグ日程'!X$24="","",'予選リーグ日程'!X$24)</f>
        <v>4</v>
      </c>
      <c r="N137" s="69">
        <f>IF('予選リーグ日程'!V$26="","",'予選リーグ日程'!V$26)</f>
        <v>2</v>
      </c>
      <c r="O137" s="69" t="s">
        <v>37</v>
      </c>
      <c r="P137" s="70">
        <f>IF('予選リーグ日程'!X$26="","",'予選リーグ日程'!X$26)</f>
        <v>0</v>
      </c>
      <c r="Q137" s="417"/>
      <c r="R137" s="419"/>
      <c r="S137" s="419"/>
      <c r="T137" s="440"/>
      <c r="U137" s="420"/>
      <c r="V137" s="420"/>
      <c r="W137" s="422"/>
      <c r="X137" s="423"/>
      <c r="Z137" s="415"/>
      <c r="AA137" s="415"/>
    </row>
    <row r="138" spans="1:27" ht="18" customHeight="1">
      <c r="A138" s="435" t="str">
        <f>IF('予選組合せ'!M29="","",'予選組合せ'!M29)</f>
        <v>別　保</v>
      </c>
      <c r="B138" s="425" t="str">
        <f>IF(B139="","",IF(B139&gt;D139,"○",IF(B139&lt;D139,"●",IF(B139=D139,"△"))))</f>
        <v>○</v>
      </c>
      <c r="C138" s="426"/>
      <c r="D138" s="427"/>
      <c r="E138" s="425" t="str">
        <f>IF(E139="","",IF(E139&gt;G139,"○",IF(E139&lt;G139,"●",IF(E139=G139,"△"))))</f>
        <v>○</v>
      </c>
      <c r="F138" s="426"/>
      <c r="G138" s="427"/>
      <c r="H138" s="428"/>
      <c r="I138" s="429"/>
      <c r="J138" s="430"/>
      <c r="K138" s="425" t="str">
        <f>IF(K139="","",IF(K139&gt;M139,"○",IF(K139&lt;M139,"●",IF(K139=M139,"△"))))</f>
        <v>●</v>
      </c>
      <c r="L138" s="426"/>
      <c r="M138" s="427"/>
      <c r="N138" s="425" t="str">
        <f>IF(N139="","",IF(N139&gt;P139,"○",IF(N139&lt;P139,"●",IF(N139=P139,"△"))))</f>
        <v>△</v>
      </c>
      <c r="O138" s="426"/>
      <c r="P138" s="427"/>
      <c r="Q138" s="416">
        <f>COUNTIF(B138:P138,"○")</f>
        <v>2</v>
      </c>
      <c r="R138" s="418">
        <f>COUNTIF(B138:P138,"●")</f>
        <v>1</v>
      </c>
      <c r="S138" s="418">
        <f>COUNTIF(B138:P138,"△")</f>
        <v>1</v>
      </c>
      <c r="T138" s="439">
        <f>(Q138*3)+(S138*1)</f>
        <v>7</v>
      </c>
      <c r="U138" s="420">
        <f>SUM(B139,E139,H139,K139,N139)</f>
        <v>13</v>
      </c>
      <c r="V138" s="420">
        <f>SUM(D139,G139,J139,M139,P139)</f>
        <v>7</v>
      </c>
      <c r="W138" s="421">
        <f>U138-V138</f>
        <v>6</v>
      </c>
      <c r="X138" s="424">
        <v>2</v>
      </c>
      <c r="Z138" s="415">
        <f>RANK(T138,$T$134:$T$143)</f>
        <v>2</v>
      </c>
      <c r="AA138" s="415">
        <f>RANK(W138,$W$134:$W$143)</f>
        <v>1</v>
      </c>
    </row>
    <row r="139" spans="1:27" ht="18" customHeight="1">
      <c r="A139" s="436"/>
      <c r="B139" s="68">
        <f>J135</f>
        <v>5</v>
      </c>
      <c r="C139" s="69" t="s">
        <v>37</v>
      </c>
      <c r="D139" s="70">
        <f>H135</f>
        <v>1</v>
      </c>
      <c r="E139" s="68">
        <f>J137</f>
        <v>5</v>
      </c>
      <c r="F139" s="69" t="s">
        <v>37</v>
      </c>
      <c r="G139" s="70">
        <f>H137</f>
        <v>2</v>
      </c>
      <c r="H139" s="431"/>
      <c r="I139" s="432"/>
      <c r="J139" s="433"/>
      <c r="K139" s="69">
        <f>IF('予選リーグ日程'!V$19="","",'予選リーグ日程'!V$19)</f>
        <v>2</v>
      </c>
      <c r="L139" s="69" t="s">
        <v>37</v>
      </c>
      <c r="M139" s="70">
        <f>IF('予選リーグ日程'!X$19="","",'予選リーグ日程'!X$19)</f>
        <v>3</v>
      </c>
      <c r="N139" s="69">
        <f>IF('予選リーグ日程'!V$23="","",'予選リーグ日程'!V$23)</f>
        <v>1</v>
      </c>
      <c r="O139" s="69" t="s">
        <v>37</v>
      </c>
      <c r="P139" s="70">
        <f>IF('予選リーグ日程'!X$23="","",'予選リーグ日程'!X$23)</f>
        <v>1</v>
      </c>
      <c r="Q139" s="417"/>
      <c r="R139" s="419"/>
      <c r="S139" s="419"/>
      <c r="T139" s="440"/>
      <c r="U139" s="420"/>
      <c r="V139" s="420"/>
      <c r="W139" s="422"/>
      <c r="X139" s="424"/>
      <c r="Z139" s="415"/>
      <c r="AA139" s="415"/>
    </row>
    <row r="140" spans="1:27" ht="18" customHeight="1">
      <c r="A140" s="435" t="str">
        <f>IF('予選組合せ'!M31="","",'予選組合せ'!M31)</f>
        <v>佐伯リベロ</v>
      </c>
      <c r="B140" s="425" t="str">
        <f>IF(B141="","",IF(B141&gt;D141,"○",IF(B141&lt;D141,"●",IF(B141=D141,"△"))))</f>
        <v>△</v>
      </c>
      <c r="C140" s="426"/>
      <c r="D140" s="427"/>
      <c r="E140" s="425" t="str">
        <f>IF(E141="","",IF(E141&gt;G141,"○",IF(E141&lt;G141,"●",IF(E141=G141,"△"))))</f>
        <v>○</v>
      </c>
      <c r="F140" s="426"/>
      <c r="G140" s="427"/>
      <c r="H140" s="425" t="str">
        <f>IF(H141="","",IF(H141&gt;J141,"○",IF(H141&lt;J141,"●",IF(H141=J141,"△"))))</f>
        <v>○</v>
      </c>
      <c r="I140" s="426"/>
      <c r="J140" s="427"/>
      <c r="K140" s="428"/>
      <c r="L140" s="429"/>
      <c r="M140" s="430"/>
      <c r="N140" s="425" t="str">
        <f>IF(N141="","",IF(N141&gt;P141,"○",IF(N141&lt;P141,"●",IF(N141=P141,"△"))))</f>
        <v>○</v>
      </c>
      <c r="O140" s="426"/>
      <c r="P140" s="427"/>
      <c r="Q140" s="416">
        <f>COUNTIF(B140:P140,"○")</f>
        <v>3</v>
      </c>
      <c r="R140" s="418">
        <f>COUNTIF(B140:P140,"●")</f>
        <v>0</v>
      </c>
      <c r="S140" s="418">
        <f>COUNTIF(B140:P140,"△")</f>
        <v>1</v>
      </c>
      <c r="T140" s="439">
        <f>(Q140*3)+(S140*1)</f>
        <v>10</v>
      </c>
      <c r="U140" s="420">
        <f>SUM(B141,E141,H141,K141,N141)</f>
        <v>11</v>
      </c>
      <c r="V140" s="420">
        <f>SUM(D141,G141,J141,M141,P141)</f>
        <v>6</v>
      </c>
      <c r="W140" s="421">
        <f>U140-V140</f>
        <v>5</v>
      </c>
      <c r="X140" s="424">
        <v>1</v>
      </c>
      <c r="Z140" s="415">
        <f>RANK(T140,$T$134:$T$143)</f>
        <v>1</v>
      </c>
      <c r="AA140" s="415">
        <f>RANK(W140,$W$134:$W$143)</f>
        <v>2</v>
      </c>
    </row>
    <row r="141" spans="1:27" ht="18" customHeight="1">
      <c r="A141" s="436"/>
      <c r="B141" s="68">
        <f>M135</f>
        <v>1</v>
      </c>
      <c r="C141" s="69" t="s">
        <v>37</v>
      </c>
      <c r="D141" s="70">
        <f>K135</f>
        <v>1</v>
      </c>
      <c r="E141" s="68">
        <f>M137</f>
        <v>4</v>
      </c>
      <c r="F141" s="69" t="s">
        <v>37</v>
      </c>
      <c r="G141" s="70">
        <f>K137</f>
        <v>3</v>
      </c>
      <c r="H141" s="68">
        <f>M139</f>
        <v>3</v>
      </c>
      <c r="I141" s="69" t="s">
        <v>37</v>
      </c>
      <c r="J141" s="70">
        <f>K139</f>
        <v>2</v>
      </c>
      <c r="K141" s="431"/>
      <c r="L141" s="432"/>
      <c r="M141" s="433"/>
      <c r="N141" s="69">
        <f>IF('予選リーグ日程'!V$22="","",'予選リーグ日程'!V$22)</f>
        <v>3</v>
      </c>
      <c r="O141" s="69" t="s">
        <v>37</v>
      </c>
      <c r="P141" s="70">
        <f>IF('予選リーグ日程'!X$22="","",'予選リーグ日程'!X$22)</f>
        <v>0</v>
      </c>
      <c r="Q141" s="417"/>
      <c r="R141" s="419"/>
      <c r="S141" s="419"/>
      <c r="T141" s="440"/>
      <c r="U141" s="420"/>
      <c r="V141" s="420"/>
      <c r="W141" s="422"/>
      <c r="X141" s="424"/>
      <c r="Z141" s="415"/>
      <c r="AA141" s="415"/>
    </row>
    <row r="142" spans="1:27" ht="18" customHeight="1">
      <c r="A142" s="425" t="str">
        <f>IF('予選組合せ'!M33="","",'予選組合せ'!M33)</f>
        <v>庄　内</v>
      </c>
      <c r="B142" s="425" t="str">
        <f>IF(B143="","",IF(B143&gt;D143,"○",IF(B143&lt;D143,"●",IF(B143=D143,"△"))))</f>
        <v>△</v>
      </c>
      <c r="C142" s="426"/>
      <c r="D142" s="427"/>
      <c r="E142" s="425" t="str">
        <f>IF(E143="","",IF(E143&gt;G143,"○",IF(E143&lt;G143,"●",IF(E143=G143,"△"))))</f>
        <v>●</v>
      </c>
      <c r="F142" s="426"/>
      <c r="G142" s="427"/>
      <c r="H142" s="425" t="str">
        <f>IF(H143="","",IF(H143&gt;J143,"○",IF(H143&lt;J143,"●",IF(H143=J143,"△"))))</f>
        <v>△</v>
      </c>
      <c r="I142" s="426"/>
      <c r="J142" s="427"/>
      <c r="K142" s="425" t="str">
        <f>IF(K143="","",IF(K143&gt;M143,"○",IF(K143&lt;M143,"●",IF(K143=M143,"△"))))</f>
        <v>●</v>
      </c>
      <c r="L142" s="426"/>
      <c r="M142" s="427"/>
      <c r="N142" s="428"/>
      <c r="O142" s="429"/>
      <c r="P142" s="430"/>
      <c r="Q142" s="416">
        <f>COUNTIF(B142:P142,"○")</f>
        <v>0</v>
      </c>
      <c r="R142" s="418">
        <f>COUNTIF(B142:P142,"●")</f>
        <v>2</v>
      </c>
      <c r="S142" s="418">
        <f>COUNTIF(B142:P142,"△")</f>
        <v>2</v>
      </c>
      <c r="T142" s="439">
        <f>(Q142*3)+(S142*1)</f>
        <v>2</v>
      </c>
      <c r="U142" s="420">
        <f>SUM(B143,E143,H143,K143,N143)</f>
        <v>1</v>
      </c>
      <c r="V142" s="420">
        <f>SUM(D143,G143,J143,M143,P143)</f>
        <v>6</v>
      </c>
      <c r="W142" s="421">
        <f>U142-V142</f>
        <v>-5</v>
      </c>
      <c r="X142" s="423">
        <v>4</v>
      </c>
      <c r="Z142" s="415">
        <f>RANK(T142,$T$134:$T$143)</f>
        <v>4</v>
      </c>
      <c r="AA142" s="415">
        <f>RANK(W142,$W$134:$W$143)</f>
        <v>4</v>
      </c>
    </row>
    <row r="143" spans="1:27" ht="18" customHeight="1">
      <c r="A143" s="434"/>
      <c r="B143" s="68">
        <f>P135</f>
        <v>0</v>
      </c>
      <c r="C143" s="69" t="s">
        <v>37</v>
      </c>
      <c r="D143" s="70">
        <f>N135</f>
        <v>0</v>
      </c>
      <c r="E143" s="69">
        <f>P137</f>
        <v>0</v>
      </c>
      <c r="F143" s="69" t="s">
        <v>37</v>
      </c>
      <c r="G143" s="70">
        <f>N137</f>
        <v>2</v>
      </c>
      <c r="H143" s="68">
        <f>P139</f>
        <v>1</v>
      </c>
      <c r="I143" s="69" t="s">
        <v>37</v>
      </c>
      <c r="J143" s="70">
        <f>N139</f>
        <v>1</v>
      </c>
      <c r="K143" s="68">
        <f>P141</f>
        <v>0</v>
      </c>
      <c r="L143" s="69" t="s">
        <v>37</v>
      </c>
      <c r="M143" s="70">
        <f>N141</f>
        <v>3</v>
      </c>
      <c r="N143" s="431"/>
      <c r="O143" s="432"/>
      <c r="P143" s="433"/>
      <c r="Q143" s="417"/>
      <c r="R143" s="419"/>
      <c r="S143" s="419"/>
      <c r="T143" s="440"/>
      <c r="U143" s="420"/>
      <c r="V143" s="420"/>
      <c r="W143" s="422"/>
      <c r="X143" s="423"/>
      <c r="Z143" s="415"/>
      <c r="AA143" s="415"/>
    </row>
    <row r="145" spans="1:27" ht="18" customHeight="1">
      <c r="A145" s="41" t="s">
        <v>50</v>
      </c>
      <c r="B145" s="420" t="str">
        <f>IF(A146="","",A146)</f>
        <v>西の台</v>
      </c>
      <c r="C145" s="420"/>
      <c r="D145" s="420"/>
      <c r="E145" s="420" t="str">
        <f>IF(A148="","",A148)</f>
        <v>天　瀬</v>
      </c>
      <c r="F145" s="420"/>
      <c r="G145" s="420"/>
      <c r="H145" s="420" t="str">
        <f>IF(A150="","",A150)</f>
        <v>吉　野</v>
      </c>
      <c r="I145" s="420"/>
      <c r="J145" s="420"/>
      <c r="K145" s="420" t="str">
        <f>IF(A152="","",A152)</f>
        <v>渡町台</v>
      </c>
      <c r="L145" s="420"/>
      <c r="M145" s="420"/>
      <c r="N145" s="420" t="str">
        <f>IF(A154="","",A154)</f>
        <v>きつき</v>
      </c>
      <c r="O145" s="420"/>
      <c r="P145" s="420"/>
      <c r="Q145" s="42" t="s">
        <v>29</v>
      </c>
      <c r="R145" s="38" t="s">
        <v>30</v>
      </c>
      <c r="S145" s="38" t="s">
        <v>31</v>
      </c>
      <c r="T145" s="38" t="s">
        <v>32</v>
      </c>
      <c r="U145" s="38" t="s">
        <v>33</v>
      </c>
      <c r="V145" s="38" t="s">
        <v>34</v>
      </c>
      <c r="W145" s="38" t="s">
        <v>35</v>
      </c>
      <c r="X145" s="38" t="s">
        <v>36</v>
      </c>
      <c r="Z145" s="71" t="s">
        <v>82</v>
      </c>
      <c r="AA145" s="71" t="s">
        <v>84</v>
      </c>
    </row>
    <row r="146" spans="1:27" ht="18" customHeight="1">
      <c r="A146" s="435" t="str">
        <f>IF('予選組合せ'!N25="","",'予選組合せ'!N25)</f>
        <v>西の台</v>
      </c>
      <c r="B146" s="428"/>
      <c r="C146" s="429"/>
      <c r="D146" s="430"/>
      <c r="E146" s="425" t="str">
        <f>IF(E147="","",IF(E147&gt;G147,"○",IF(E147&lt;G147,"●",IF(E147=G147,"△"))))</f>
        <v>○</v>
      </c>
      <c r="F146" s="426"/>
      <c r="G146" s="427"/>
      <c r="H146" s="425" t="str">
        <f>IF(H147="","",IF(H147&gt;J147,"○",IF(H147&lt;J147,"●",IF(H147=J147,"△"))))</f>
        <v>△</v>
      </c>
      <c r="I146" s="426"/>
      <c r="J146" s="427"/>
      <c r="K146" s="425" t="str">
        <f>IF(K147="","",IF(K147&gt;M147,"○",IF(K147&lt;M147,"●",IF(K147=M147,"△"))))</f>
        <v>○</v>
      </c>
      <c r="L146" s="426"/>
      <c r="M146" s="427"/>
      <c r="N146" s="425" t="str">
        <f>IF(N147="","",IF(N147&gt;P147,"○",IF(N147&lt;P147,"●",IF(N147=P147,"△"))))</f>
        <v>○</v>
      </c>
      <c r="O146" s="426"/>
      <c r="P146" s="426"/>
      <c r="Q146" s="418">
        <f>COUNTIF(B146:P146,"○")</f>
        <v>3</v>
      </c>
      <c r="R146" s="418">
        <f>COUNTIF(B146:P146,"●")</f>
        <v>0</v>
      </c>
      <c r="S146" s="418">
        <f>COUNTIF(B146:P146,"△")</f>
        <v>1</v>
      </c>
      <c r="T146" s="439">
        <f>(Q146*3)+(S146*1)</f>
        <v>10</v>
      </c>
      <c r="U146" s="420">
        <f>SUM(B147,E147,H147,K147,N147)</f>
        <v>11</v>
      </c>
      <c r="V146" s="420">
        <f>SUM(D147,G147,J147,M147,P147)</f>
        <v>1</v>
      </c>
      <c r="W146" s="421">
        <f>U146-V146</f>
        <v>10</v>
      </c>
      <c r="X146" s="424">
        <v>2</v>
      </c>
      <c r="Z146" s="415">
        <f>RANK(T146,$T$146:$T$155)</f>
        <v>1</v>
      </c>
      <c r="AA146" s="415">
        <f>RANK(W146,$W$146:$W$155)</f>
        <v>2</v>
      </c>
    </row>
    <row r="147" spans="1:27" ht="18" customHeight="1">
      <c r="A147" s="436"/>
      <c r="B147" s="431"/>
      <c r="C147" s="432"/>
      <c r="D147" s="433"/>
      <c r="E147" s="69">
        <f>IF('予選リーグ日程'!AB$18="","",'予選リーグ日程'!AB$18)</f>
        <v>8</v>
      </c>
      <c r="F147" s="69" t="s">
        <v>37</v>
      </c>
      <c r="G147" s="70">
        <f>IF('予選リーグ日程'!AD$18="","",'予選リーグ日程'!AD$18)</f>
        <v>0</v>
      </c>
      <c r="H147" s="69">
        <f>IF('予選リーグ日程'!AB$25="","",'予選リーグ日程'!AB$25)</f>
        <v>1</v>
      </c>
      <c r="I147" s="69" t="s">
        <v>37</v>
      </c>
      <c r="J147" s="70">
        <f>IF('予選リーグ日程'!AD$25="","",'予選リーグ日程'!AD$25)</f>
        <v>1</v>
      </c>
      <c r="K147" s="69">
        <f>IF('予選リーグ日程'!AB$27="","",'予選リーグ日程'!AB$27)</f>
        <v>1</v>
      </c>
      <c r="L147" s="69" t="s">
        <v>37</v>
      </c>
      <c r="M147" s="70">
        <f>IF('予選リーグ日程'!AD$27="","",'予選リーグ日程'!AD$27)</f>
        <v>0</v>
      </c>
      <c r="N147" s="69">
        <f>IF('予選リーグ日程'!AD$20="","",'予選リーグ日程'!AD$20)</f>
        <v>1</v>
      </c>
      <c r="O147" s="69" t="s">
        <v>37</v>
      </c>
      <c r="P147" s="69">
        <f>IF('予選リーグ日程'!AB$20="","",'予選リーグ日程'!AB$20)</f>
        <v>0</v>
      </c>
      <c r="Q147" s="419"/>
      <c r="R147" s="419"/>
      <c r="S147" s="419"/>
      <c r="T147" s="440"/>
      <c r="U147" s="420"/>
      <c r="V147" s="420"/>
      <c r="W147" s="422"/>
      <c r="X147" s="424"/>
      <c r="Z147" s="415"/>
      <c r="AA147" s="415"/>
    </row>
    <row r="148" spans="1:27" ht="18" customHeight="1">
      <c r="A148" s="425" t="str">
        <f>IF('予選組合せ'!N27="","",'予選組合せ'!N27)</f>
        <v>天　瀬</v>
      </c>
      <c r="B148" s="425" t="str">
        <f>IF(B149="","",IF(B149&gt;D149,"○",IF(B149&lt;D149,"●",IF(B149=D149,"△"))))</f>
        <v>●</v>
      </c>
      <c r="C148" s="426"/>
      <c r="D148" s="427"/>
      <c r="E148" s="428"/>
      <c r="F148" s="429"/>
      <c r="G148" s="430"/>
      <c r="H148" s="425" t="str">
        <f>IF(H149="","",IF(H149&gt;J149,"○",IF(H149&lt;J149,"●",IF(H149=J149,"△"))))</f>
        <v>●</v>
      </c>
      <c r="I148" s="426"/>
      <c r="J148" s="427"/>
      <c r="K148" s="425" t="str">
        <f>IF(K149="","",IF(K149&gt;M149,"○",IF(K149&lt;M149,"●",IF(K149=M149,"△"))))</f>
        <v>○</v>
      </c>
      <c r="L148" s="426"/>
      <c r="M148" s="427"/>
      <c r="N148" s="425" t="str">
        <f>IF(N149="","",IF(N149&gt;P149,"○",IF(N149&lt;P149,"●",IF(N149=P149,"△"))))</f>
        <v>●</v>
      </c>
      <c r="O148" s="426"/>
      <c r="P148" s="427"/>
      <c r="Q148" s="416">
        <f>COUNTIF(B148:P148,"○")</f>
        <v>1</v>
      </c>
      <c r="R148" s="418">
        <f>COUNTIF(B148:P148,"●")</f>
        <v>3</v>
      </c>
      <c r="S148" s="418">
        <f>COUNTIF(B148:P148,"△")</f>
        <v>0</v>
      </c>
      <c r="T148" s="439">
        <f>(Q148*3)+(S148*1)</f>
        <v>3</v>
      </c>
      <c r="U148" s="420">
        <f>SUM(B149,E149,H149,K149,N149)</f>
        <v>2</v>
      </c>
      <c r="V148" s="420">
        <f>SUM(D149,G149,J149,M149,P149)</f>
        <v>18</v>
      </c>
      <c r="W148" s="421">
        <f>U148-V148</f>
        <v>-16</v>
      </c>
      <c r="X148" s="423">
        <v>4</v>
      </c>
      <c r="Z148" s="415">
        <f>RANK(T148,$T$146:$T$155)</f>
        <v>4</v>
      </c>
      <c r="AA148" s="415">
        <f>RANK(W148,$W$146:$W$155)</f>
        <v>5</v>
      </c>
    </row>
    <row r="149" spans="1:27" ht="18" customHeight="1">
      <c r="A149" s="434"/>
      <c r="B149" s="68">
        <f>G147</f>
        <v>0</v>
      </c>
      <c r="C149" s="69" t="s">
        <v>37</v>
      </c>
      <c r="D149" s="70">
        <f>E147</f>
        <v>8</v>
      </c>
      <c r="E149" s="431"/>
      <c r="F149" s="432"/>
      <c r="G149" s="433"/>
      <c r="H149" s="69">
        <f>IF('予選リーグ日程'!AB$21="","",'予選リーグ日程'!AB$21)</f>
        <v>1</v>
      </c>
      <c r="I149" s="69" t="s">
        <v>37</v>
      </c>
      <c r="J149" s="70">
        <f>IF('予選リーグ日程'!AD$21="","",'予選リーグ日程'!AD$21)</f>
        <v>6</v>
      </c>
      <c r="K149" s="69">
        <f>IF('予選リーグ日程'!AB$24="","",'予選リーグ日程'!AB$24)</f>
        <v>1</v>
      </c>
      <c r="L149" s="69" t="s">
        <v>37</v>
      </c>
      <c r="M149" s="70">
        <f>IF('予選リーグ日程'!AD$24="","",'予選リーグ日程'!AD$24)</f>
        <v>0</v>
      </c>
      <c r="N149" s="69">
        <f>IF('予選リーグ日程'!AB$26="","",'予選リーグ日程'!AB$26)</f>
        <v>0</v>
      </c>
      <c r="O149" s="69" t="s">
        <v>37</v>
      </c>
      <c r="P149" s="70">
        <f>IF('予選リーグ日程'!AD$26="","",'予選リーグ日程'!AD$26)</f>
        <v>4</v>
      </c>
      <c r="Q149" s="417"/>
      <c r="R149" s="419"/>
      <c r="S149" s="419"/>
      <c r="T149" s="440"/>
      <c r="U149" s="420"/>
      <c r="V149" s="420"/>
      <c r="W149" s="422"/>
      <c r="X149" s="423"/>
      <c r="Z149" s="415"/>
      <c r="AA149" s="415"/>
    </row>
    <row r="150" spans="1:27" ht="18" customHeight="1">
      <c r="A150" s="435" t="str">
        <f>IF('予選組合せ'!N29="","",'予選組合せ'!N29)</f>
        <v>吉　野</v>
      </c>
      <c r="B150" s="425" t="str">
        <f>IF(B151="","",IF(B151&gt;D151,"○",IF(B151&lt;D151,"●",IF(B151=D151,"△"))))</f>
        <v>△</v>
      </c>
      <c r="C150" s="426"/>
      <c r="D150" s="427"/>
      <c r="E150" s="425" t="str">
        <f>IF(E151="","",IF(E151&gt;G151,"○",IF(E151&lt;G151,"●",IF(E151=G151,"△"))))</f>
        <v>○</v>
      </c>
      <c r="F150" s="426"/>
      <c r="G150" s="427"/>
      <c r="H150" s="428"/>
      <c r="I150" s="429"/>
      <c r="J150" s="430"/>
      <c r="K150" s="425" t="str">
        <f>IF(K151="","",IF(K151&gt;M151,"○",IF(K151&lt;M151,"●",IF(K151=M151,"△"))))</f>
        <v>○</v>
      </c>
      <c r="L150" s="426"/>
      <c r="M150" s="427"/>
      <c r="N150" s="425" t="str">
        <f>IF(N151="","",IF(N151&gt;P151,"○",IF(N151&lt;P151,"●",IF(N151=P151,"△"))))</f>
        <v>○</v>
      </c>
      <c r="O150" s="426"/>
      <c r="P150" s="427"/>
      <c r="Q150" s="416">
        <f>COUNTIF(B150:P150,"○")</f>
        <v>3</v>
      </c>
      <c r="R150" s="418">
        <f>COUNTIF(B150:P150,"●")</f>
        <v>0</v>
      </c>
      <c r="S150" s="418">
        <f>COUNTIF(B150:P150,"△")</f>
        <v>1</v>
      </c>
      <c r="T150" s="439">
        <f>(Q150*3)+(S150*1)</f>
        <v>10</v>
      </c>
      <c r="U150" s="420">
        <f>SUM(B151,E151,H151,K151,N151)</f>
        <v>15</v>
      </c>
      <c r="V150" s="420">
        <f>SUM(D151,G151,J151,M151,P151)</f>
        <v>3</v>
      </c>
      <c r="W150" s="421">
        <f>U150-V150</f>
        <v>12</v>
      </c>
      <c r="X150" s="424">
        <v>1</v>
      </c>
      <c r="Z150" s="415">
        <f>RANK(T150,$T$146:$T$155)</f>
        <v>1</v>
      </c>
      <c r="AA150" s="415">
        <f>RANK(W150,$W$146:$W$155)</f>
        <v>1</v>
      </c>
    </row>
    <row r="151" spans="1:27" ht="18" customHeight="1">
      <c r="A151" s="436"/>
      <c r="B151" s="68">
        <f>J147</f>
        <v>1</v>
      </c>
      <c r="C151" s="69" t="s">
        <v>37</v>
      </c>
      <c r="D151" s="70">
        <f>H147</f>
        <v>1</v>
      </c>
      <c r="E151" s="68">
        <f>J149</f>
        <v>6</v>
      </c>
      <c r="F151" s="69" t="s">
        <v>37</v>
      </c>
      <c r="G151" s="70">
        <f>H149</f>
        <v>1</v>
      </c>
      <c r="H151" s="431"/>
      <c r="I151" s="432"/>
      <c r="J151" s="433"/>
      <c r="K151" s="69">
        <f>IF('予選リーグ日程'!AB$19="","",'予選リーグ日程'!AB$19)</f>
        <v>3</v>
      </c>
      <c r="L151" s="69" t="s">
        <v>37</v>
      </c>
      <c r="M151" s="70">
        <f>IF('予選リーグ日程'!AD$19="","",'予選リーグ日程'!AD$19)</f>
        <v>1</v>
      </c>
      <c r="N151" s="69">
        <f>IF('予選リーグ日程'!AB$23="","",'予選リーグ日程'!AB$23)</f>
        <v>5</v>
      </c>
      <c r="O151" s="69" t="s">
        <v>37</v>
      </c>
      <c r="P151" s="70">
        <f>IF('予選リーグ日程'!AD$23="","",'予選リーグ日程'!AD$23)</f>
        <v>0</v>
      </c>
      <c r="Q151" s="417"/>
      <c r="R151" s="419"/>
      <c r="S151" s="419"/>
      <c r="T151" s="440"/>
      <c r="U151" s="420"/>
      <c r="V151" s="420"/>
      <c r="W151" s="422"/>
      <c r="X151" s="424"/>
      <c r="Z151" s="415"/>
      <c r="AA151" s="415"/>
    </row>
    <row r="152" spans="1:27" ht="18" customHeight="1">
      <c r="A152" s="437" t="str">
        <f>IF('予選組合せ'!N31="","",'予選組合せ'!N31)</f>
        <v>渡町台</v>
      </c>
      <c r="B152" s="425" t="str">
        <f>IF(B153="","",IF(B153&gt;D153,"○",IF(B153&lt;D153,"●",IF(B153=D153,"△"))))</f>
        <v>●</v>
      </c>
      <c r="C152" s="426"/>
      <c r="D152" s="427"/>
      <c r="E152" s="425" t="str">
        <f>IF(E153="","",IF(E153&gt;G153,"○",IF(E153&lt;G153,"●",IF(E153=G153,"△"))))</f>
        <v>●</v>
      </c>
      <c r="F152" s="426"/>
      <c r="G152" s="427"/>
      <c r="H152" s="425" t="str">
        <f>IF(H153="","",IF(H153&gt;J153,"○",IF(H153&lt;J153,"●",IF(H153=J153,"△"))))</f>
        <v>●</v>
      </c>
      <c r="I152" s="426"/>
      <c r="J152" s="427"/>
      <c r="K152" s="428"/>
      <c r="L152" s="429"/>
      <c r="M152" s="430"/>
      <c r="N152" s="425" t="str">
        <f>IF(N153="","",IF(N153&gt;P153,"○",IF(N153&lt;P153,"●",IF(N153=P153,"△"))))</f>
        <v>●</v>
      </c>
      <c r="O152" s="426"/>
      <c r="P152" s="427"/>
      <c r="Q152" s="416">
        <f>COUNTIF(B152:P152,"○")</f>
        <v>0</v>
      </c>
      <c r="R152" s="418">
        <f>COUNTIF(B152:P152,"●")</f>
        <v>4</v>
      </c>
      <c r="S152" s="418">
        <f>COUNTIF(B152:P152,"△")</f>
        <v>0</v>
      </c>
      <c r="T152" s="439">
        <f>(Q152*3)+(S152*1)</f>
        <v>0</v>
      </c>
      <c r="U152" s="420">
        <f>SUM(B153,E153,H153,K153,N153)</f>
        <v>1</v>
      </c>
      <c r="V152" s="420">
        <f>SUM(D153,G153,J153,M153,P153)</f>
        <v>8</v>
      </c>
      <c r="W152" s="421">
        <f>U152-V152</f>
        <v>-7</v>
      </c>
      <c r="X152" s="423">
        <v>5</v>
      </c>
      <c r="Z152" s="415">
        <f>RANK(T152,$T$146:$T$155)</f>
        <v>5</v>
      </c>
      <c r="AA152" s="415">
        <f>RANK(W152,$W$146:$W$155)</f>
        <v>4</v>
      </c>
    </row>
    <row r="153" spans="1:27" ht="18" customHeight="1">
      <c r="A153" s="438"/>
      <c r="B153" s="68">
        <f>M147</f>
        <v>0</v>
      </c>
      <c r="C153" s="69" t="s">
        <v>37</v>
      </c>
      <c r="D153" s="70">
        <f>K147</f>
        <v>1</v>
      </c>
      <c r="E153" s="68">
        <f>M149</f>
        <v>0</v>
      </c>
      <c r="F153" s="69" t="s">
        <v>37</v>
      </c>
      <c r="G153" s="70">
        <f>K149</f>
        <v>1</v>
      </c>
      <c r="H153" s="68">
        <f>M151</f>
        <v>1</v>
      </c>
      <c r="I153" s="69" t="s">
        <v>37</v>
      </c>
      <c r="J153" s="70">
        <f>K151</f>
        <v>3</v>
      </c>
      <c r="K153" s="431"/>
      <c r="L153" s="432"/>
      <c r="M153" s="433"/>
      <c r="N153" s="69">
        <f>IF('予選リーグ日程'!AB$22="","",'予選リーグ日程'!AB$22)</f>
        <v>0</v>
      </c>
      <c r="O153" s="69" t="s">
        <v>37</v>
      </c>
      <c r="P153" s="70">
        <f>IF('予選リーグ日程'!AD$22="","",'予選リーグ日程'!AD$22)</f>
        <v>3</v>
      </c>
      <c r="Q153" s="417"/>
      <c r="R153" s="419"/>
      <c r="S153" s="419"/>
      <c r="T153" s="440"/>
      <c r="U153" s="420"/>
      <c r="V153" s="420"/>
      <c r="W153" s="422"/>
      <c r="X153" s="423"/>
      <c r="Z153" s="415"/>
      <c r="AA153" s="415"/>
    </row>
    <row r="154" spans="1:27" ht="18" customHeight="1">
      <c r="A154" s="437" t="str">
        <f>IF('予選組合せ'!N33="","",'予選組合せ'!N33)</f>
        <v>きつき</v>
      </c>
      <c r="B154" s="425" t="str">
        <f>IF(B155="","",IF(B155&gt;D155,"○",IF(B155&lt;D155,"●",IF(B155=D155,"△"))))</f>
        <v>●</v>
      </c>
      <c r="C154" s="426"/>
      <c r="D154" s="427"/>
      <c r="E154" s="425" t="str">
        <f>IF(E155="","",IF(E155&gt;G155,"○",IF(E155&lt;G155,"●",IF(E155=G155,"△"))))</f>
        <v>○</v>
      </c>
      <c r="F154" s="426"/>
      <c r="G154" s="427"/>
      <c r="H154" s="425" t="str">
        <f>IF(H155="","",IF(H155&gt;J155,"○",IF(H155&lt;J155,"●",IF(H155=J155,"△"))))</f>
        <v>●</v>
      </c>
      <c r="I154" s="426"/>
      <c r="J154" s="427"/>
      <c r="K154" s="425" t="str">
        <f>IF(K155="","",IF(K155&gt;M155,"○",IF(K155&lt;M155,"●",IF(K155=M155,"△"))))</f>
        <v>○</v>
      </c>
      <c r="L154" s="426"/>
      <c r="M154" s="427"/>
      <c r="N154" s="428"/>
      <c r="O154" s="429"/>
      <c r="P154" s="430"/>
      <c r="Q154" s="416">
        <f>COUNTIF(B154:P154,"○")</f>
        <v>2</v>
      </c>
      <c r="R154" s="418">
        <f>COUNTIF(B154:P154,"●")</f>
        <v>2</v>
      </c>
      <c r="S154" s="418">
        <f>COUNTIF(B154:P154,"△")</f>
        <v>0</v>
      </c>
      <c r="T154" s="439">
        <f>(Q154*3)+(S154*1)</f>
        <v>6</v>
      </c>
      <c r="U154" s="420">
        <f>SUM(B155,E155,H155,K155,N155)</f>
        <v>7</v>
      </c>
      <c r="V154" s="420">
        <f>SUM(D155,G155,J155,M155,P155)</f>
        <v>6</v>
      </c>
      <c r="W154" s="421">
        <f>U154-V154</f>
        <v>1</v>
      </c>
      <c r="X154" s="423">
        <v>3</v>
      </c>
      <c r="Z154" s="415">
        <f>RANK(T154,$T$146:$T$155)</f>
        <v>3</v>
      </c>
      <c r="AA154" s="415">
        <f>RANK(W154,$W$146:$W$155)</f>
        <v>3</v>
      </c>
    </row>
    <row r="155" spans="1:27" ht="18" customHeight="1">
      <c r="A155" s="438"/>
      <c r="B155" s="68">
        <f>P147</f>
        <v>0</v>
      </c>
      <c r="C155" s="69" t="s">
        <v>37</v>
      </c>
      <c r="D155" s="70">
        <f>N147</f>
        <v>1</v>
      </c>
      <c r="E155" s="69">
        <f>P149</f>
        <v>4</v>
      </c>
      <c r="F155" s="69" t="s">
        <v>37</v>
      </c>
      <c r="G155" s="70">
        <f>N149</f>
        <v>0</v>
      </c>
      <c r="H155" s="68">
        <f>P151</f>
        <v>0</v>
      </c>
      <c r="I155" s="69" t="s">
        <v>37</v>
      </c>
      <c r="J155" s="70">
        <f>N151</f>
        <v>5</v>
      </c>
      <c r="K155" s="68">
        <f>P153</f>
        <v>3</v>
      </c>
      <c r="L155" s="69" t="s">
        <v>37</v>
      </c>
      <c r="M155" s="70">
        <f>N153</f>
        <v>0</v>
      </c>
      <c r="N155" s="431"/>
      <c r="O155" s="432"/>
      <c r="P155" s="433"/>
      <c r="Q155" s="417"/>
      <c r="R155" s="419"/>
      <c r="S155" s="419"/>
      <c r="T155" s="440"/>
      <c r="U155" s="420"/>
      <c r="V155" s="420"/>
      <c r="W155" s="422"/>
      <c r="X155" s="423"/>
      <c r="Z155" s="415"/>
      <c r="AA155" s="415"/>
    </row>
    <row r="157" spans="1:27" ht="18" customHeight="1">
      <c r="A157" s="41" t="s">
        <v>51</v>
      </c>
      <c r="B157" s="420" t="str">
        <f>IF(A158="","",A158)</f>
        <v>滝尾下郡</v>
      </c>
      <c r="C157" s="420"/>
      <c r="D157" s="420"/>
      <c r="E157" s="420" t="str">
        <f>IF(A160="","",A160)</f>
        <v>三光本耶馬溪</v>
      </c>
      <c r="F157" s="420"/>
      <c r="G157" s="420"/>
      <c r="H157" s="420" t="str">
        <f>IF(A162="","",A162)</f>
        <v>大　在</v>
      </c>
      <c r="I157" s="420"/>
      <c r="J157" s="420"/>
      <c r="K157" s="420" t="str">
        <f>IF(A164="","",A164)</f>
        <v>くにさき</v>
      </c>
      <c r="L157" s="420"/>
      <c r="M157" s="420"/>
      <c r="N157" s="420" t="str">
        <f>IF(A166="","",A166)</f>
        <v>鶴　岡</v>
      </c>
      <c r="O157" s="420"/>
      <c r="P157" s="444"/>
      <c r="Q157" s="38" t="s">
        <v>29</v>
      </c>
      <c r="R157" s="38" t="s">
        <v>30</v>
      </c>
      <c r="S157" s="38" t="s">
        <v>31</v>
      </c>
      <c r="T157" s="38" t="s">
        <v>32</v>
      </c>
      <c r="U157" s="38" t="s">
        <v>33</v>
      </c>
      <c r="V157" s="38" t="s">
        <v>34</v>
      </c>
      <c r="W157" s="38" t="s">
        <v>35</v>
      </c>
      <c r="X157" s="38" t="s">
        <v>36</v>
      </c>
      <c r="Z157" s="71" t="s">
        <v>82</v>
      </c>
      <c r="AA157" s="71" t="s">
        <v>84</v>
      </c>
    </row>
    <row r="158" spans="1:27" ht="18" customHeight="1">
      <c r="A158" s="435" t="str">
        <f>IF('予選組合せ'!O25="","",'予選組合せ'!O25)</f>
        <v>滝尾下郡</v>
      </c>
      <c r="B158" s="428"/>
      <c r="C158" s="429"/>
      <c r="D158" s="430"/>
      <c r="E158" s="425" t="str">
        <f>IF(E159="","",IF(E159&gt;G159,"○",IF(E159&lt;G159,"●",IF(E159=G159,"△"))))</f>
        <v>○</v>
      </c>
      <c r="F158" s="426"/>
      <c r="G158" s="427"/>
      <c r="H158" s="425" t="str">
        <f>IF(H159="","",IF(H159&gt;J159,"○",IF(H159&lt;J159,"●",IF(H159=J159,"△"))))</f>
        <v>△</v>
      </c>
      <c r="I158" s="426"/>
      <c r="J158" s="427"/>
      <c r="K158" s="425" t="str">
        <f>IF(K159="","",IF(K159&gt;M159,"○",IF(K159&lt;M159,"●",IF(K159=M159,"△"))))</f>
        <v>○</v>
      </c>
      <c r="L158" s="426"/>
      <c r="M158" s="427"/>
      <c r="N158" s="425" t="str">
        <f>IF(N159="","",IF(N159&gt;P159,"○",IF(N159&lt;P159,"●",IF(N159=P159,"△"))))</f>
        <v>△</v>
      </c>
      <c r="O158" s="426"/>
      <c r="P158" s="426"/>
      <c r="Q158" s="418">
        <f>COUNTIF(B158:P158,"○")</f>
        <v>2</v>
      </c>
      <c r="R158" s="418">
        <f>COUNTIF(B158:P158,"●")</f>
        <v>0</v>
      </c>
      <c r="S158" s="418">
        <f>COUNTIF(B158:P158,"△")</f>
        <v>2</v>
      </c>
      <c r="T158" s="439">
        <f>(Q158*3)+(S158*1)</f>
        <v>8</v>
      </c>
      <c r="U158" s="420">
        <f>SUM(B159,E159,H159,K159,N159)</f>
        <v>14</v>
      </c>
      <c r="V158" s="420">
        <f>SUM(D159,G159,J159,M159,P159)</f>
        <v>5</v>
      </c>
      <c r="W158" s="421">
        <f>U158-V158</f>
        <v>9</v>
      </c>
      <c r="X158" s="424">
        <v>2</v>
      </c>
      <c r="Z158" s="415">
        <f>RANK(T158,$T$158:$T$167)</f>
        <v>1</v>
      </c>
      <c r="AA158" s="415">
        <f>RANK(W158,$W$158:$W$167)</f>
        <v>2</v>
      </c>
    </row>
    <row r="159" spans="1:27" ht="18" customHeight="1">
      <c r="A159" s="436"/>
      <c r="B159" s="431"/>
      <c r="C159" s="432"/>
      <c r="D159" s="433"/>
      <c r="E159" s="69">
        <f>IF('予選リーグ日程'!AH$18="","",'予選リーグ日程'!AH$18)</f>
        <v>3</v>
      </c>
      <c r="F159" s="69" t="s">
        <v>37</v>
      </c>
      <c r="G159" s="70">
        <f>IF('予選リーグ日程'!AJ$18="","",'予選リーグ日程'!AJ$18)</f>
        <v>1</v>
      </c>
      <c r="H159" s="69">
        <f>IF('予選リーグ日程'!AH$25="","",'予選リーグ日程'!AH$25)</f>
        <v>2</v>
      </c>
      <c r="I159" s="69" t="s">
        <v>37</v>
      </c>
      <c r="J159" s="70">
        <f>IF('予選リーグ日程'!AJ$25="","",'予選リーグ日程'!AJ$25)</f>
        <v>2</v>
      </c>
      <c r="K159" s="69">
        <f>IF('予選リーグ日程'!AH$27="","",'予選リーグ日程'!AH$27)</f>
        <v>8</v>
      </c>
      <c r="L159" s="69" t="s">
        <v>37</v>
      </c>
      <c r="M159" s="70">
        <f>IF('予選リーグ日程'!AJ$27="","",'予選リーグ日程'!AJ$27)</f>
        <v>1</v>
      </c>
      <c r="N159" s="69">
        <f>IF('予選リーグ日程'!AJ$20="","",'予選リーグ日程'!AJ$20)</f>
        <v>1</v>
      </c>
      <c r="O159" s="69" t="s">
        <v>37</v>
      </c>
      <c r="P159" s="69">
        <f>IF('予選リーグ日程'!AH$20="","",'予選リーグ日程'!AH$20)</f>
        <v>1</v>
      </c>
      <c r="Q159" s="419"/>
      <c r="R159" s="419"/>
      <c r="S159" s="419"/>
      <c r="T159" s="440"/>
      <c r="U159" s="420"/>
      <c r="V159" s="420"/>
      <c r="W159" s="422"/>
      <c r="X159" s="424"/>
      <c r="Z159" s="415"/>
      <c r="AA159" s="415"/>
    </row>
    <row r="160" spans="1:27" ht="18" customHeight="1">
      <c r="A160" s="425" t="str">
        <f>IF('予選組合せ'!O27="","",'予選組合せ'!O27)</f>
        <v>三光本耶馬溪</v>
      </c>
      <c r="B160" s="425" t="str">
        <f>IF(B161="","",IF(B161&gt;D161,"○",IF(B161&lt;D161,"●",IF(B161=D161,"△"))))</f>
        <v>●</v>
      </c>
      <c r="C160" s="426"/>
      <c r="D160" s="427"/>
      <c r="E160" s="428"/>
      <c r="F160" s="429"/>
      <c r="G160" s="430"/>
      <c r="H160" s="425" t="str">
        <f>IF(H161="","",IF(H161&gt;J161,"○",IF(H161&lt;J161,"●",IF(H161=J161,"△"))))</f>
        <v>○</v>
      </c>
      <c r="I160" s="426"/>
      <c r="J160" s="427"/>
      <c r="K160" s="425" t="str">
        <f>IF(K161="","",IF(K161&gt;M161,"○",IF(K161&lt;M161,"●",IF(K161=M161,"△"))))</f>
        <v>○</v>
      </c>
      <c r="L160" s="426"/>
      <c r="M160" s="427"/>
      <c r="N160" s="425" t="str">
        <f>IF(N161="","",IF(N161&gt;P161,"○",IF(N161&lt;P161,"●",IF(N161=P161,"△"))))</f>
        <v>●</v>
      </c>
      <c r="O160" s="426"/>
      <c r="P160" s="427"/>
      <c r="Q160" s="416">
        <f>COUNTIF(B160:P160,"○")</f>
        <v>2</v>
      </c>
      <c r="R160" s="418">
        <f>COUNTIF(B160:P160,"●")</f>
        <v>2</v>
      </c>
      <c r="S160" s="418">
        <f>COUNTIF(B160:P160,"△")</f>
        <v>0</v>
      </c>
      <c r="T160" s="439">
        <f>(Q160*3)+(S160*1)</f>
        <v>6</v>
      </c>
      <c r="U160" s="420">
        <f>SUM(B161,E161,H161,K161,N161)</f>
        <v>8</v>
      </c>
      <c r="V160" s="420">
        <f>SUM(D161,G161,J161,M161,P161)</f>
        <v>9</v>
      </c>
      <c r="W160" s="421">
        <f>U160-V160</f>
        <v>-1</v>
      </c>
      <c r="X160" s="423">
        <v>3</v>
      </c>
      <c r="Z160" s="415">
        <f>RANK(T160,$T$158:$T$167)</f>
        <v>3</v>
      </c>
      <c r="AA160" s="415">
        <f>RANK(W160,$W$158:$W$167)</f>
        <v>4</v>
      </c>
    </row>
    <row r="161" spans="1:27" ht="18" customHeight="1">
      <c r="A161" s="434"/>
      <c r="B161" s="68">
        <f>G159</f>
        <v>1</v>
      </c>
      <c r="C161" s="69" t="s">
        <v>37</v>
      </c>
      <c r="D161" s="70">
        <f>E159</f>
        <v>3</v>
      </c>
      <c r="E161" s="431"/>
      <c r="F161" s="432"/>
      <c r="G161" s="433"/>
      <c r="H161" s="69">
        <f>IF('予選リーグ日程'!AH$21="","",'予選リーグ日程'!AH$21)</f>
        <v>3</v>
      </c>
      <c r="I161" s="69" t="s">
        <v>37</v>
      </c>
      <c r="J161" s="70">
        <f>IF('予選リーグ日程'!AJ$21="","",'予選リーグ日程'!AJ$21)</f>
        <v>1</v>
      </c>
      <c r="K161" s="69">
        <f>IF('予選リーグ日程'!AH$24="","",'予選リーグ日程'!AH$24)</f>
        <v>3</v>
      </c>
      <c r="L161" s="69" t="s">
        <v>37</v>
      </c>
      <c r="M161" s="70">
        <f>IF('予選リーグ日程'!AJ$24="","",'予選リーグ日程'!AJ$24)</f>
        <v>0</v>
      </c>
      <c r="N161" s="69">
        <f>IF('予選リーグ日程'!AH$26="","",'予選リーグ日程'!AH$26)</f>
        <v>1</v>
      </c>
      <c r="O161" s="69" t="s">
        <v>37</v>
      </c>
      <c r="P161" s="70">
        <f>IF('予選リーグ日程'!AJ$26="","",'予選リーグ日程'!AJ$26)</f>
        <v>5</v>
      </c>
      <c r="Q161" s="417"/>
      <c r="R161" s="419"/>
      <c r="S161" s="419"/>
      <c r="T161" s="440"/>
      <c r="U161" s="420"/>
      <c r="V161" s="420"/>
      <c r="W161" s="422"/>
      <c r="X161" s="423"/>
      <c r="Z161" s="415"/>
      <c r="AA161" s="415"/>
    </row>
    <row r="162" spans="1:27" ht="18" customHeight="1">
      <c r="A162" s="425" t="str">
        <f>IF('予選組合せ'!O29="","",'予選組合せ'!O29)</f>
        <v>大　在</v>
      </c>
      <c r="B162" s="425" t="str">
        <f>IF(B163="","",IF(B163&gt;D163,"○",IF(B163&lt;D163,"●",IF(B163=D163,"△"))))</f>
        <v>△</v>
      </c>
      <c r="C162" s="426"/>
      <c r="D162" s="427"/>
      <c r="E162" s="425" t="str">
        <f>IF(E163="","",IF(E163&gt;G163,"○",IF(E163&lt;G163,"●",IF(E163=G163,"△"))))</f>
        <v>●</v>
      </c>
      <c r="F162" s="426"/>
      <c r="G162" s="427"/>
      <c r="H162" s="428"/>
      <c r="I162" s="429"/>
      <c r="J162" s="430"/>
      <c r="K162" s="425" t="str">
        <f>IF(K163="","",IF(K163&gt;M163,"○",IF(K163&lt;M163,"●",IF(K163=M163,"△"))))</f>
        <v>○</v>
      </c>
      <c r="L162" s="426"/>
      <c r="M162" s="427"/>
      <c r="N162" s="425" t="str">
        <f>IF(N163="","",IF(N163&gt;P163,"○",IF(N163&lt;P163,"●",IF(N163=P163,"△"))))</f>
        <v>△</v>
      </c>
      <c r="O162" s="426"/>
      <c r="P162" s="427"/>
      <c r="Q162" s="416">
        <f>COUNTIF(B162:P162,"○")</f>
        <v>1</v>
      </c>
      <c r="R162" s="418">
        <f>COUNTIF(B162:P162,"●")</f>
        <v>1</v>
      </c>
      <c r="S162" s="418">
        <f>COUNTIF(B162:P162,"△")</f>
        <v>2</v>
      </c>
      <c r="T162" s="439">
        <f>(Q162*3)+(S162*1)</f>
        <v>5</v>
      </c>
      <c r="U162" s="420">
        <f>SUM(B163,E163,H163,K163,N163)</f>
        <v>10</v>
      </c>
      <c r="V162" s="420">
        <f>SUM(D163,G163,J163,M163,P163)</f>
        <v>7</v>
      </c>
      <c r="W162" s="421">
        <f>U162-V162</f>
        <v>3</v>
      </c>
      <c r="X162" s="423">
        <v>4</v>
      </c>
      <c r="Z162" s="415">
        <f>RANK(T162,$T$158:$T$167)</f>
        <v>4</v>
      </c>
      <c r="AA162" s="415">
        <f>RANK(W162,$W$158:$W$167)</f>
        <v>3</v>
      </c>
    </row>
    <row r="163" spans="1:27" ht="18" customHeight="1">
      <c r="A163" s="434"/>
      <c r="B163" s="68">
        <f>J159</f>
        <v>2</v>
      </c>
      <c r="C163" s="69" t="s">
        <v>37</v>
      </c>
      <c r="D163" s="70">
        <f>H159</f>
        <v>2</v>
      </c>
      <c r="E163" s="68">
        <f>J161</f>
        <v>1</v>
      </c>
      <c r="F163" s="69" t="s">
        <v>37</v>
      </c>
      <c r="G163" s="70">
        <f>H161</f>
        <v>3</v>
      </c>
      <c r="H163" s="431"/>
      <c r="I163" s="432"/>
      <c r="J163" s="433"/>
      <c r="K163" s="69">
        <f>IF('予選リーグ日程'!AH$19="","",'予選リーグ日程'!AH$19)</f>
        <v>5</v>
      </c>
      <c r="L163" s="69" t="s">
        <v>37</v>
      </c>
      <c r="M163" s="70">
        <f>IF('予選リーグ日程'!AJ$19="","",'予選リーグ日程'!AJ$19)</f>
        <v>0</v>
      </c>
      <c r="N163" s="69">
        <f>IF('予選リーグ日程'!AH$23="","",'予選リーグ日程'!AH$23)</f>
        <v>2</v>
      </c>
      <c r="O163" s="69" t="s">
        <v>37</v>
      </c>
      <c r="P163" s="70">
        <f>IF('予選リーグ日程'!AJ$23="","",'予選リーグ日程'!AJ$23)</f>
        <v>2</v>
      </c>
      <c r="Q163" s="417"/>
      <c r="R163" s="419"/>
      <c r="S163" s="419"/>
      <c r="T163" s="440"/>
      <c r="U163" s="420"/>
      <c r="V163" s="420"/>
      <c r="W163" s="422"/>
      <c r="X163" s="423"/>
      <c r="Z163" s="415"/>
      <c r="AA163" s="415"/>
    </row>
    <row r="164" spans="1:27" ht="18" customHeight="1">
      <c r="A164" s="437" t="str">
        <f>IF('予選組合せ'!O31="","",'予選組合せ'!O31)</f>
        <v>くにさき</v>
      </c>
      <c r="B164" s="425" t="str">
        <f>IF(B165="","",IF(B165&gt;D165,"○",IF(B165&lt;D165,"●",IF(B165=D165,"△"))))</f>
        <v>●</v>
      </c>
      <c r="C164" s="426"/>
      <c r="D164" s="427"/>
      <c r="E164" s="425" t="str">
        <f>IF(E165="","",IF(E165&gt;G165,"○",IF(E165&lt;G165,"●",IF(E165=G165,"△"))))</f>
        <v>●</v>
      </c>
      <c r="F164" s="426"/>
      <c r="G164" s="427"/>
      <c r="H164" s="425" t="str">
        <f>IF(H165="","",IF(H165&gt;J165,"○",IF(H165&lt;J165,"●",IF(H165=J165,"△"))))</f>
        <v>●</v>
      </c>
      <c r="I164" s="426"/>
      <c r="J164" s="427"/>
      <c r="K164" s="428"/>
      <c r="L164" s="429"/>
      <c r="M164" s="430"/>
      <c r="N164" s="425" t="str">
        <f>IF(N165="","",IF(N165&gt;P165,"○",IF(N165&lt;P165,"●",IF(N165=P165,"△"))))</f>
        <v>●</v>
      </c>
      <c r="O164" s="426"/>
      <c r="P164" s="427"/>
      <c r="Q164" s="416">
        <f>COUNTIF(B164:P164,"○")</f>
        <v>0</v>
      </c>
      <c r="R164" s="418">
        <f>COUNTIF(B164:P164,"●")</f>
        <v>4</v>
      </c>
      <c r="S164" s="418">
        <f>COUNTIF(B164:P164,"△")</f>
        <v>0</v>
      </c>
      <c r="T164" s="439">
        <f>(Q164*3)+(S164*1)</f>
        <v>0</v>
      </c>
      <c r="U164" s="420">
        <f>SUM(B165,E165,H165,K165,N165)</f>
        <v>1</v>
      </c>
      <c r="V164" s="420">
        <f>SUM(D165,G165,J165,M165,P165)</f>
        <v>30</v>
      </c>
      <c r="W164" s="421">
        <f>U164-V164</f>
        <v>-29</v>
      </c>
      <c r="X164" s="423">
        <v>5</v>
      </c>
      <c r="Z164" s="415">
        <f>RANK(T164,$T$158:$T$167)</f>
        <v>5</v>
      </c>
      <c r="AA164" s="415">
        <f>RANK(W164,$W$158:$W$167)</f>
        <v>5</v>
      </c>
    </row>
    <row r="165" spans="1:27" ht="18" customHeight="1">
      <c r="A165" s="438"/>
      <c r="B165" s="68">
        <f>M159</f>
        <v>1</v>
      </c>
      <c r="C165" s="69" t="s">
        <v>37</v>
      </c>
      <c r="D165" s="70">
        <f>K159</f>
        <v>8</v>
      </c>
      <c r="E165" s="68">
        <f>M161</f>
        <v>0</v>
      </c>
      <c r="F165" s="69" t="s">
        <v>37</v>
      </c>
      <c r="G165" s="70">
        <f>K161</f>
        <v>3</v>
      </c>
      <c r="H165" s="68">
        <f>M163</f>
        <v>0</v>
      </c>
      <c r="I165" s="69" t="s">
        <v>37</v>
      </c>
      <c r="J165" s="70">
        <f>K163</f>
        <v>5</v>
      </c>
      <c r="K165" s="431"/>
      <c r="L165" s="432"/>
      <c r="M165" s="433"/>
      <c r="N165" s="69">
        <f>IF('予選リーグ日程'!AH$22="","",'予選リーグ日程'!AH$22)</f>
        <v>0</v>
      </c>
      <c r="O165" s="69" t="s">
        <v>37</v>
      </c>
      <c r="P165" s="70">
        <f>IF('予選リーグ日程'!AJ$22="","",'予選リーグ日程'!AJ$22)</f>
        <v>14</v>
      </c>
      <c r="Q165" s="417"/>
      <c r="R165" s="419"/>
      <c r="S165" s="419"/>
      <c r="T165" s="440"/>
      <c r="U165" s="420"/>
      <c r="V165" s="420"/>
      <c r="W165" s="422"/>
      <c r="X165" s="423"/>
      <c r="Z165" s="415"/>
      <c r="AA165" s="415"/>
    </row>
    <row r="166" spans="1:27" ht="18" customHeight="1">
      <c r="A166" s="435" t="str">
        <f>IF('予選組合せ'!O33="","",'予選組合せ'!O33)</f>
        <v>鶴　岡</v>
      </c>
      <c r="B166" s="425" t="str">
        <f>IF(B167="","",IF(B167&gt;D167,"○",IF(B167&lt;D167,"●",IF(B167=D167,"△"))))</f>
        <v>△</v>
      </c>
      <c r="C166" s="426"/>
      <c r="D166" s="427"/>
      <c r="E166" s="425" t="str">
        <f>IF(E167="","",IF(E167&gt;G167,"○",IF(E167&lt;G167,"●",IF(E167=G167,"△"))))</f>
        <v>○</v>
      </c>
      <c r="F166" s="426"/>
      <c r="G166" s="427"/>
      <c r="H166" s="425" t="str">
        <f>IF(H167="","",IF(H167&gt;J167,"○",IF(H167&lt;J167,"●",IF(H167=J167,"△"))))</f>
        <v>△</v>
      </c>
      <c r="I166" s="426"/>
      <c r="J166" s="427"/>
      <c r="K166" s="425" t="str">
        <f>IF(K167="","",IF(K167&gt;M167,"○",IF(K167&lt;M167,"●",IF(K167=M167,"△"))))</f>
        <v>○</v>
      </c>
      <c r="L166" s="426"/>
      <c r="M166" s="427"/>
      <c r="N166" s="428"/>
      <c r="O166" s="429"/>
      <c r="P166" s="430"/>
      <c r="Q166" s="416">
        <f>COUNTIF(B166:P166,"○")</f>
        <v>2</v>
      </c>
      <c r="R166" s="418">
        <f>COUNTIF(B166:P166,"●")</f>
        <v>0</v>
      </c>
      <c r="S166" s="418">
        <f>COUNTIF(B166:P166,"△")</f>
        <v>2</v>
      </c>
      <c r="T166" s="439">
        <f>(Q166*3)+(S166*1)</f>
        <v>8</v>
      </c>
      <c r="U166" s="420">
        <f>SUM(B167,E167,H167,K167,N167)</f>
        <v>22</v>
      </c>
      <c r="V166" s="420">
        <f>SUM(D167,G167,J167,M167,P167)</f>
        <v>4</v>
      </c>
      <c r="W166" s="421">
        <f>U166-V166</f>
        <v>18</v>
      </c>
      <c r="X166" s="424">
        <v>1</v>
      </c>
      <c r="Z166" s="415">
        <f>RANK(T166,$T$158:$T$167)</f>
        <v>1</v>
      </c>
      <c r="AA166" s="415">
        <f>RANK(W166,$W$158:$W$167)</f>
        <v>1</v>
      </c>
    </row>
    <row r="167" spans="1:27" ht="18" customHeight="1">
      <c r="A167" s="436"/>
      <c r="B167" s="68">
        <f>P159</f>
        <v>1</v>
      </c>
      <c r="C167" s="69" t="s">
        <v>37</v>
      </c>
      <c r="D167" s="70">
        <f>N159</f>
        <v>1</v>
      </c>
      <c r="E167" s="69">
        <f>P161</f>
        <v>5</v>
      </c>
      <c r="F167" s="69" t="s">
        <v>37</v>
      </c>
      <c r="G167" s="70">
        <f>N161</f>
        <v>1</v>
      </c>
      <c r="H167" s="68">
        <f>P163</f>
        <v>2</v>
      </c>
      <c r="I167" s="69" t="s">
        <v>37</v>
      </c>
      <c r="J167" s="70">
        <f>N163</f>
        <v>2</v>
      </c>
      <c r="K167" s="68">
        <f>P165</f>
        <v>14</v>
      </c>
      <c r="L167" s="69" t="s">
        <v>37</v>
      </c>
      <c r="M167" s="70">
        <f>N165</f>
        <v>0</v>
      </c>
      <c r="N167" s="431"/>
      <c r="O167" s="432"/>
      <c r="P167" s="433"/>
      <c r="Q167" s="417"/>
      <c r="R167" s="419"/>
      <c r="S167" s="419"/>
      <c r="T167" s="440"/>
      <c r="U167" s="420"/>
      <c r="V167" s="420"/>
      <c r="W167" s="422"/>
      <c r="X167" s="424"/>
      <c r="Z167" s="415"/>
      <c r="AA167" s="415"/>
    </row>
    <row r="169" spans="1:27" ht="18" customHeight="1">
      <c r="A169" s="41" t="s">
        <v>52</v>
      </c>
      <c r="B169" s="420" t="str">
        <f>IF(A170="","",A170)</f>
        <v>明野北</v>
      </c>
      <c r="C169" s="420"/>
      <c r="D169" s="420"/>
      <c r="E169" s="420" t="str">
        <f>IF(A172="","",A172)</f>
        <v>玖　珠</v>
      </c>
      <c r="F169" s="420"/>
      <c r="G169" s="420"/>
      <c r="H169" s="420" t="str">
        <f>IF(A174="","",A174)</f>
        <v>東大分</v>
      </c>
      <c r="I169" s="420"/>
      <c r="J169" s="420"/>
      <c r="K169" s="420" t="str">
        <f>IF(A176="","",A176)</f>
        <v>豊後高田</v>
      </c>
      <c r="L169" s="420"/>
      <c r="M169" s="420"/>
      <c r="N169" s="420" t="str">
        <f>IF(A178="","",A178)</f>
        <v>弥　生</v>
      </c>
      <c r="O169" s="420"/>
      <c r="P169" s="420"/>
      <c r="Q169" s="42" t="s">
        <v>29</v>
      </c>
      <c r="R169" s="38" t="s">
        <v>30</v>
      </c>
      <c r="S169" s="38" t="s">
        <v>31</v>
      </c>
      <c r="T169" s="38" t="s">
        <v>32</v>
      </c>
      <c r="U169" s="38" t="s">
        <v>33</v>
      </c>
      <c r="V169" s="38" t="s">
        <v>34</v>
      </c>
      <c r="W169" s="38" t="s">
        <v>35</v>
      </c>
      <c r="X169" s="38" t="s">
        <v>36</v>
      </c>
      <c r="Z169" s="71" t="s">
        <v>82</v>
      </c>
      <c r="AA169" s="71" t="s">
        <v>84</v>
      </c>
    </row>
    <row r="170" spans="1:27" ht="18" customHeight="1">
      <c r="A170" s="425" t="str">
        <f>IF('予選組合せ'!P25="","",'予選組合せ'!P25)</f>
        <v>明野北</v>
      </c>
      <c r="B170" s="428"/>
      <c r="C170" s="429"/>
      <c r="D170" s="430"/>
      <c r="E170" s="425" t="str">
        <f>IF(E171="","",IF(E171&gt;G171,"○",IF(E171&lt;G171,"●",IF(E171=G171,"△"))))</f>
        <v>○</v>
      </c>
      <c r="F170" s="426"/>
      <c r="G170" s="427"/>
      <c r="H170" s="425" t="str">
        <f>IF(H171="","",IF(H171&gt;J171,"○",IF(H171&lt;J171,"●",IF(H171=J171,"△"))))</f>
        <v>●</v>
      </c>
      <c r="I170" s="426"/>
      <c r="J170" s="427"/>
      <c r="K170" s="425" t="str">
        <f>IF(K171="","",IF(K171&gt;M171,"○",IF(K171&lt;M171,"●",IF(K171=M171,"△"))))</f>
        <v>○</v>
      </c>
      <c r="L170" s="426"/>
      <c r="M170" s="427"/>
      <c r="N170" s="425" t="str">
        <f>IF(N171="","",IF(N171&gt;P171,"○",IF(N171&lt;P171,"●",IF(N171=P171,"△"))))</f>
        <v>●</v>
      </c>
      <c r="O170" s="426"/>
      <c r="P170" s="426"/>
      <c r="Q170" s="418">
        <f>COUNTIF(B170:P170,"○")</f>
        <v>2</v>
      </c>
      <c r="R170" s="418">
        <f>COUNTIF(B170:P170,"●")</f>
        <v>2</v>
      </c>
      <c r="S170" s="418">
        <f>COUNTIF(B170:P170,"△")</f>
        <v>0</v>
      </c>
      <c r="T170" s="439">
        <f>(Q170*3)+(S170*1)</f>
        <v>6</v>
      </c>
      <c r="U170" s="420">
        <f>SUM(B171,E171,H171,K171,N171)</f>
        <v>5</v>
      </c>
      <c r="V170" s="420">
        <f>SUM(D171,G171,J171,M171,P171)</f>
        <v>7</v>
      </c>
      <c r="W170" s="421">
        <f>U170-V170</f>
        <v>-2</v>
      </c>
      <c r="X170" s="423">
        <v>3</v>
      </c>
      <c r="Z170" s="415">
        <f>RANK(T170,$T$170:$T$179)</f>
        <v>3</v>
      </c>
      <c r="AA170" s="415">
        <f>RANK(W170,$W$170:$W$179)</f>
        <v>4</v>
      </c>
    </row>
    <row r="171" spans="1:27" ht="18" customHeight="1">
      <c r="A171" s="434"/>
      <c r="B171" s="431"/>
      <c r="C171" s="432"/>
      <c r="D171" s="433"/>
      <c r="E171" s="69">
        <f>IF('予選リーグ日程'!AN$18="","",'予選リーグ日程'!AN$18)</f>
        <v>2</v>
      </c>
      <c r="F171" s="69" t="s">
        <v>37</v>
      </c>
      <c r="G171" s="70">
        <f>IF('予選リーグ日程'!AP$18="","",'予選リーグ日程'!AP$18)</f>
        <v>1</v>
      </c>
      <c r="H171" s="69">
        <f>IF('予選リーグ日程'!AN$25="","",'予選リーグ日程'!AN$25)</f>
        <v>0</v>
      </c>
      <c r="I171" s="69" t="s">
        <v>37</v>
      </c>
      <c r="J171" s="70">
        <f>IF('予選リーグ日程'!AP$25="","",'予選リーグ日程'!AP$25)</f>
        <v>2</v>
      </c>
      <c r="K171" s="69">
        <f>IF('予選リーグ日程'!AN$27="","",'予選リーグ日程'!AN$27)</f>
        <v>2</v>
      </c>
      <c r="L171" s="69" t="s">
        <v>37</v>
      </c>
      <c r="M171" s="70">
        <f>IF('予選リーグ日程'!AP$27="","",'予選リーグ日程'!AP$27)</f>
        <v>1</v>
      </c>
      <c r="N171" s="69">
        <f>IF('予選リーグ日程'!AP$20="","",'予選リーグ日程'!AP$20)</f>
        <v>1</v>
      </c>
      <c r="O171" s="69" t="s">
        <v>37</v>
      </c>
      <c r="P171" s="69">
        <f>IF('予選リーグ日程'!AN$20="","",'予選リーグ日程'!AN$20)</f>
        <v>3</v>
      </c>
      <c r="Q171" s="419"/>
      <c r="R171" s="419"/>
      <c r="S171" s="419"/>
      <c r="T171" s="440"/>
      <c r="U171" s="420"/>
      <c r="V171" s="420"/>
      <c r="W171" s="422"/>
      <c r="X171" s="423"/>
      <c r="Z171" s="415"/>
      <c r="AA171" s="415"/>
    </row>
    <row r="172" spans="1:27" ht="18" customHeight="1">
      <c r="A172" s="435" t="str">
        <f>IF('予選組合せ'!P27="","",'予選組合せ'!P27)</f>
        <v>玖　珠</v>
      </c>
      <c r="B172" s="425" t="str">
        <f>IF(B173="","",IF(B173&gt;D173,"○",IF(B173&lt;D173,"●",IF(B173=D173,"△"))))</f>
        <v>●</v>
      </c>
      <c r="C172" s="426"/>
      <c r="D172" s="427"/>
      <c r="E172" s="428"/>
      <c r="F172" s="429"/>
      <c r="G172" s="430"/>
      <c r="H172" s="425" t="str">
        <f>IF(H173="","",IF(H173&gt;J173,"○",IF(H173&lt;J173,"●",IF(H173=J173,"△"))))</f>
        <v>○</v>
      </c>
      <c r="I172" s="426"/>
      <c r="J172" s="427"/>
      <c r="K172" s="425" t="str">
        <f>IF(K173="","",IF(K173&gt;M173,"○",IF(K173&lt;M173,"●",IF(K173=M173,"△"))))</f>
        <v>△</v>
      </c>
      <c r="L172" s="426"/>
      <c r="M172" s="427"/>
      <c r="N172" s="425" t="str">
        <f>IF(N173="","",IF(N173&gt;P173,"○",IF(N173&lt;P173,"●",IF(N173=P173,"△"))))</f>
        <v>○</v>
      </c>
      <c r="O172" s="426"/>
      <c r="P172" s="427"/>
      <c r="Q172" s="416">
        <f>COUNTIF(B172:P172,"○")</f>
        <v>2</v>
      </c>
      <c r="R172" s="418">
        <f>COUNTIF(B172:P172,"●")</f>
        <v>1</v>
      </c>
      <c r="S172" s="418">
        <f>COUNTIF(B172:P172,"△")</f>
        <v>1</v>
      </c>
      <c r="T172" s="439">
        <f>(Q172*3)+(S172*1)</f>
        <v>7</v>
      </c>
      <c r="U172" s="420">
        <f>SUM(B173,E173,H173,K173,N173)</f>
        <v>9</v>
      </c>
      <c r="V172" s="420">
        <f>SUM(D173,G173,J173,M173,P173)</f>
        <v>5</v>
      </c>
      <c r="W172" s="421">
        <f>U172-V172</f>
        <v>4</v>
      </c>
      <c r="X172" s="424">
        <v>1</v>
      </c>
      <c r="Z172" s="415">
        <f>RANK(T172,$T$170:$T$179)</f>
        <v>1</v>
      </c>
      <c r="AA172" s="415">
        <f>RANK(W172,$W$170:$W$179)</f>
        <v>1</v>
      </c>
    </row>
    <row r="173" spans="1:27" ht="18" customHeight="1">
      <c r="A173" s="436"/>
      <c r="B173" s="68">
        <f>G171</f>
        <v>1</v>
      </c>
      <c r="C173" s="69" t="s">
        <v>37</v>
      </c>
      <c r="D173" s="70">
        <f>E171</f>
        <v>2</v>
      </c>
      <c r="E173" s="431"/>
      <c r="F173" s="432"/>
      <c r="G173" s="433"/>
      <c r="H173" s="69">
        <f>IF('予選リーグ日程'!AN$21="","",'予選リーグ日程'!AN$21)</f>
        <v>3</v>
      </c>
      <c r="I173" s="69" t="s">
        <v>37</v>
      </c>
      <c r="J173" s="70">
        <f>IF('予選リーグ日程'!AP$21="","",'予選リーグ日程'!AP$21)</f>
        <v>1</v>
      </c>
      <c r="K173" s="69">
        <f>IF('予選リーグ日程'!AN$24="","",'予選リーグ日程'!AN$24)</f>
        <v>1</v>
      </c>
      <c r="L173" s="69" t="s">
        <v>37</v>
      </c>
      <c r="M173" s="70">
        <f>IF('予選リーグ日程'!AP$24="","",'予選リーグ日程'!AP$24)</f>
        <v>1</v>
      </c>
      <c r="N173" s="69">
        <f>IF('予選リーグ日程'!AN$26="","",'予選リーグ日程'!AN$26)</f>
        <v>4</v>
      </c>
      <c r="O173" s="69" t="s">
        <v>37</v>
      </c>
      <c r="P173" s="70">
        <f>IF('予選リーグ日程'!AP$26="","",'予選リーグ日程'!AP$26)</f>
        <v>1</v>
      </c>
      <c r="Q173" s="417"/>
      <c r="R173" s="419"/>
      <c r="S173" s="419"/>
      <c r="T173" s="440"/>
      <c r="U173" s="420"/>
      <c r="V173" s="420"/>
      <c r="W173" s="422"/>
      <c r="X173" s="424"/>
      <c r="Z173" s="415"/>
      <c r="AA173" s="415"/>
    </row>
    <row r="174" spans="1:27" ht="18" customHeight="1">
      <c r="A174" s="425" t="str">
        <f>IF('予選組合せ'!P29="","",'予選組合せ'!P29)</f>
        <v>東大分</v>
      </c>
      <c r="B174" s="425" t="str">
        <f>IF(B175="","",IF(B175&gt;D175,"○",IF(B175&lt;D175,"●",IF(B175=D175,"△"))))</f>
        <v>○</v>
      </c>
      <c r="C174" s="426"/>
      <c r="D174" s="427"/>
      <c r="E174" s="425" t="str">
        <f>IF(E175="","",IF(E175&gt;G175,"○",IF(E175&lt;G175,"●",IF(E175=G175,"△"))))</f>
        <v>●</v>
      </c>
      <c r="F174" s="426"/>
      <c r="G174" s="427"/>
      <c r="H174" s="428"/>
      <c r="I174" s="429"/>
      <c r="J174" s="430"/>
      <c r="K174" s="425" t="str">
        <f>IF(K175="","",IF(K175&gt;M175,"○",IF(K175&lt;M175,"●",IF(K175=M175,"△"))))</f>
        <v>△</v>
      </c>
      <c r="L174" s="426"/>
      <c r="M174" s="427"/>
      <c r="N174" s="425" t="str">
        <f>IF(N175="","",IF(N175&gt;P175,"○",IF(N175&lt;P175,"●",IF(N175=P175,"△"))))</f>
        <v>△</v>
      </c>
      <c r="O174" s="426"/>
      <c r="P174" s="427"/>
      <c r="Q174" s="416">
        <f>COUNTIF(B174:P174,"○")</f>
        <v>1</v>
      </c>
      <c r="R174" s="418">
        <f>COUNTIF(B174:P174,"●")</f>
        <v>1</v>
      </c>
      <c r="S174" s="418">
        <f>COUNTIF(B174:P174,"△")</f>
        <v>2</v>
      </c>
      <c r="T174" s="439">
        <f>(Q174*3)+(S174*1)</f>
        <v>5</v>
      </c>
      <c r="U174" s="420">
        <f>SUM(B175,E175,H175,K175,N175)</f>
        <v>5</v>
      </c>
      <c r="V174" s="420">
        <f>SUM(D175,G175,J175,M175,P175)</f>
        <v>5</v>
      </c>
      <c r="W174" s="421">
        <f>U174-V174</f>
        <v>0</v>
      </c>
      <c r="X174" s="423">
        <v>4</v>
      </c>
      <c r="Z174" s="415">
        <f>RANK(T174,$T$170:$T$179)</f>
        <v>4</v>
      </c>
      <c r="AA174" s="415">
        <f>RANK(W174,$W$170:$W$179)</f>
        <v>2</v>
      </c>
    </row>
    <row r="175" spans="1:27" ht="18" customHeight="1">
      <c r="A175" s="434"/>
      <c r="B175" s="68">
        <f>J171</f>
        <v>2</v>
      </c>
      <c r="C175" s="69" t="s">
        <v>37</v>
      </c>
      <c r="D175" s="70">
        <f>H171</f>
        <v>0</v>
      </c>
      <c r="E175" s="68">
        <f>J173</f>
        <v>1</v>
      </c>
      <c r="F175" s="69" t="s">
        <v>37</v>
      </c>
      <c r="G175" s="70">
        <f>H173</f>
        <v>3</v>
      </c>
      <c r="H175" s="431"/>
      <c r="I175" s="432"/>
      <c r="J175" s="433"/>
      <c r="K175" s="69">
        <f>IF('予選リーグ日程'!AN$19="","",'予選リーグ日程'!AN$19)</f>
        <v>1</v>
      </c>
      <c r="L175" s="69" t="s">
        <v>37</v>
      </c>
      <c r="M175" s="70">
        <f>IF('予選リーグ日程'!AP$19="","",'予選リーグ日程'!AP$19)</f>
        <v>1</v>
      </c>
      <c r="N175" s="69">
        <f>IF('予選リーグ日程'!AN$23="","",'予選リーグ日程'!AN$23)</f>
        <v>1</v>
      </c>
      <c r="O175" s="69" t="s">
        <v>37</v>
      </c>
      <c r="P175" s="70">
        <f>IF('予選リーグ日程'!AP$23="","",'予選リーグ日程'!AP$23)</f>
        <v>1</v>
      </c>
      <c r="Q175" s="417"/>
      <c r="R175" s="419"/>
      <c r="S175" s="419"/>
      <c r="T175" s="440"/>
      <c r="U175" s="420"/>
      <c r="V175" s="420"/>
      <c r="W175" s="422"/>
      <c r="X175" s="423"/>
      <c r="Z175" s="415"/>
      <c r="AA175" s="415"/>
    </row>
    <row r="176" spans="1:27" ht="18" customHeight="1">
      <c r="A176" s="425" t="str">
        <f>IF('予選組合せ'!P31="","",'予選組合せ'!P31)</f>
        <v>豊後高田</v>
      </c>
      <c r="B176" s="425" t="str">
        <f>IF(B177="","",IF(B177&gt;D177,"○",IF(B177&lt;D177,"●",IF(B177=D177,"△"))))</f>
        <v>●</v>
      </c>
      <c r="C176" s="426"/>
      <c r="D176" s="427"/>
      <c r="E176" s="425" t="str">
        <f>IF(E177="","",IF(E177&gt;G177,"○",IF(E177&lt;G177,"●",IF(E177=G177,"△"))))</f>
        <v>△</v>
      </c>
      <c r="F176" s="426"/>
      <c r="G176" s="427"/>
      <c r="H176" s="425" t="str">
        <f>IF(H177="","",IF(H177&gt;J177,"○",IF(H177&lt;J177,"●",IF(H177=J177,"△"))))</f>
        <v>△</v>
      </c>
      <c r="I176" s="426"/>
      <c r="J176" s="427"/>
      <c r="K176" s="428"/>
      <c r="L176" s="429"/>
      <c r="M176" s="430"/>
      <c r="N176" s="425" t="str">
        <f>IF(N177="","",IF(N177&gt;P177,"○",IF(N177&lt;P177,"●",IF(N177=P177,"△"))))</f>
        <v>●</v>
      </c>
      <c r="O176" s="426"/>
      <c r="P176" s="427"/>
      <c r="Q176" s="416">
        <f>COUNTIF(B176:P176,"○")</f>
        <v>0</v>
      </c>
      <c r="R176" s="418">
        <f>COUNTIF(B176:P176,"●")</f>
        <v>2</v>
      </c>
      <c r="S176" s="418">
        <f>COUNTIF(B176:P176,"△")</f>
        <v>2</v>
      </c>
      <c r="T176" s="439">
        <f>(Q176*3)+(S176*1)</f>
        <v>2</v>
      </c>
      <c r="U176" s="420">
        <f>SUM(B177,E177,H177,K177,N177)</f>
        <v>4</v>
      </c>
      <c r="V176" s="420">
        <f>SUM(D177,G177,J177,M177,P177)</f>
        <v>6</v>
      </c>
      <c r="W176" s="421">
        <f>U176-V176</f>
        <v>-2</v>
      </c>
      <c r="X176" s="423">
        <v>5</v>
      </c>
      <c r="Z176" s="415">
        <f>RANK(T176,$T$170:$T$179)</f>
        <v>5</v>
      </c>
      <c r="AA176" s="415">
        <f>RANK(W176,$W$170:$W$179)</f>
        <v>4</v>
      </c>
    </row>
    <row r="177" spans="1:27" ht="18" customHeight="1">
      <c r="A177" s="434"/>
      <c r="B177" s="68">
        <f>M171</f>
        <v>1</v>
      </c>
      <c r="C177" s="69" t="s">
        <v>37</v>
      </c>
      <c r="D177" s="70">
        <f>K171</f>
        <v>2</v>
      </c>
      <c r="E177" s="68">
        <f>M173</f>
        <v>1</v>
      </c>
      <c r="F177" s="69" t="s">
        <v>37</v>
      </c>
      <c r="G177" s="70">
        <f>K173</f>
        <v>1</v>
      </c>
      <c r="H177" s="68">
        <f>M175</f>
        <v>1</v>
      </c>
      <c r="I177" s="69" t="s">
        <v>37</v>
      </c>
      <c r="J177" s="70">
        <f>K175</f>
        <v>1</v>
      </c>
      <c r="K177" s="431"/>
      <c r="L177" s="432"/>
      <c r="M177" s="433"/>
      <c r="N177" s="69">
        <f>IF('予選リーグ日程'!AN$22="","",'予選リーグ日程'!AN$22)</f>
        <v>1</v>
      </c>
      <c r="O177" s="69" t="s">
        <v>37</v>
      </c>
      <c r="P177" s="70">
        <f>IF('予選リーグ日程'!AP$22="","",'予選リーグ日程'!AP$22)</f>
        <v>2</v>
      </c>
      <c r="Q177" s="417"/>
      <c r="R177" s="419"/>
      <c r="S177" s="419"/>
      <c r="T177" s="440"/>
      <c r="U177" s="420"/>
      <c r="V177" s="420"/>
      <c r="W177" s="422"/>
      <c r="X177" s="423"/>
      <c r="Z177" s="415"/>
      <c r="AA177" s="415"/>
    </row>
    <row r="178" spans="1:27" ht="18" customHeight="1">
      <c r="A178" s="435" t="str">
        <f>IF('予選組合せ'!P33="","",'予選組合せ'!P33)</f>
        <v>弥　生</v>
      </c>
      <c r="B178" s="425" t="str">
        <f>IF(B179="","",IF(B179&gt;D179,"○",IF(B179&lt;D179,"●",IF(B179=D179,"△"))))</f>
        <v>○</v>
      </c>
      <c r="C178" s="426"/>
      <c r="D178" s="427"/>
      <c r="E178" s="425" t="str">
        <f>IF(E179="","",IF(E179&gt;G179,"○",IF(E179&lt;G179,"●",IF(E179=G179,"△"))))</f>
        <v>●</v>
      </c>
      <c r="F178" s="426"/>
      <c r="G178" s="427"/>
      <c r="H178" s="425" t="str">
        <f>IF(H179="","",IF(H179&gt;J179,"○",IF(H179&lt;J179,"●",IF(H179=J179,"△"))))</f>
        <v>△</v>
      </c>
      <c r="I178" s="426"/>
      <c r="J178" s="427"/>
      <c r="K178" s="425" t="str">
        <f>IF(K179="","",IF(K179&gt;M179,"○",IF(K179&lt;M179,"●",IF(K179=M179,"△"))))</f>
        <v>○</v>
      </c>
      <c r="L178" s="426"/>
      <c r="M178" s="427"/>
      <c r="N178" s="428"/>
      <c r="O178" s="429"/>
      <c r="P178" s="430"/>
      <c r="Q178" s="416">
        <f>COUNTIF(B178:P178,"○")</f>
        <v>2</v>
      </c>
      <c r="R178" s="418">
        <f>COUNTIF(B178:P178,"●")</f>
        <v>1</v>
      </c>
      <c r="S178" s="418">
        <f>COUNTIF(B178:P178,"△")</f>
        <v>1</v>
      </c>
      <c r="T178" s="439">
        <f>(Q178*3)+(S178*1)</f>
        <v>7</v>
      </c>
      <c r="U178" s="420">
        <f>SUM(B179,E179,H179,K179,N179)</f>
        <v>7</v>
      </c>
      <c r="V178" s="420">
        <f>SUM(D179,G179,J179,M179,P179)</f>
        <v>7</v>
      </c>
      <c r="W178" s="421">
        <f>U178-V178</f>
        <v>0</v>
      </c>
      <c r="X178" s="424">
        <v>2</v>
      </c>
      <c r="Z178" s="415">
        <f>RANK(T178,$T$170:$T$179)</f>
        <v>1</v>
      </c>
      <c r="AA178" s="415">
        <f>RANK(W178,$W$170:$W$179)</f>
        <v>2</v>
      </c>
    </row>
    <row r="179" spans="1:27" ht="18" customHeight="1">
      <c r="A179" s="436"/>
      <c r="B179" s="68">
        <f>P171</f>
        <v>3</v>
      </c>
      <c r="C179" s="69" t="s">
        <v>37</v>
      </c>
      <c r="D179" s="70">
        <f>N171</f>
        <v>1</v>
      </c>
      <c r="E179" s="69">
        <f>P173</f>
        <v>1</v>
      </c>
      <c r="F179" s="69" t="s">
        <v>37</v>
      </c>
      <c r="G179" s="70">
        <f>N173</f>
        <v>4</v>
      </c>
      <c r="H179" s="68">
        <f>P175</f>
        <v>1</v>
      </c>
      <c r="I179" s="69" t="s">
        <v>37</v>
      </c>
      <c r="J179" s="70">
        <f>N175</f>
        <v>1</v>
      </c>
      <c r="K179" s="68">
        <f>P177</f>
        <v>2</v>
      </c>
      <c r="L179" s="69" t="s">
        <v>37</v>
      </c>
      <c r="M179" s="70">
        <f>N177</f>
        <v>1</v>
      </c>
      <c r="N179" s="431"/>
      <c r="O179" s="432"/>
      <c r="P179" s="433"/>
      <c r="Q179" s="417"/>
      <c r="R179" s="419"/>
      <c r="S179" s="419"/>
      <c r="T179" s="440"/>
      <c r="U179" s="420"/>
      <c r="V179" s="420"/>
      <c r="W179" s="422"/>
      <c r="X179" s="424"/>
      <c r="Z179" s="415"/>
      <c r="AA179" s="415"/>
    </row>
    <row r="181" spans="1:27" ht="18" customHeight="1">
      <c r="A181" s="41" t="s">
        <v>105</v>
      </c>
      <c r="B181" s="420" t="str">
        <f>IF(A182="","",A182)</f>
        <v>明野東</v>
      </c>
      <c r="C181" s="420"/>
      <c r="D181" s="420"/>
      <c r="E181" s="420" t="str">
        <f>IF(A184="","",A184)</f>
        <v>はやぶさ</v>
      </c>
      <c r="F181" s="420"/>
      <c r="G181" s="420"/>
      <c r="H181" s="420" t="str">
        <f>IF(A186="","",A186)</f>
        <v>大　道</v>
      </c>
      <c r="I181" s="420"/>
      <c r="J181" s="420"/>
      <c r="K181" s="420" t="str">
        <f>IF(A188="","",A188)</f>
        <v>木　立</v>
      </c>
      <c r="L181" s="420"/>
      <c r="M181" s="420"/>
      <c r="N181" s="420" t="str">
        <f>IF(A190="","",A190)</f>
        <v>由布川</v>
      </c>
      <c r="O181" s="420"/>
      <c r="P181" s="420"/>
      <c r="Q181" s="42" t="s">
        <v>29</v>
      </c>
      <c r="R181" s="38" t="s">
        <v>30</v>
      </c>
      <c r="S181" s="38" t="s">
        <v>31</v>
      </c>
      <c r="T181" s="38" t="s">
        <v>32</v>
      </c>
      <c r="U181" s="38" t="s">
        <v>33</v>
      </c>
      <c r="V181" s="38" t="s">
        <v>34</v>
      </c>
      <c r="W181" s="38" t="s">
        <v>35</v>
      </c>
      <c r="X181" s="38" t="s">
        <v>36</v>
      </c>
      <c r="Z181" s="71" t="s">
        <v>82</v>
      </c>
      <c r="AA181" s="71" t="s">
        <v>84</v>
      </c>
    </row>
    <row r="182" spans="1:27" ht="18" customHeight="1">
      <c r="A182" s="435" t="str">
        <f>IF('予選組合せ'!Q25="","",'予選組合せ'!Q25)</f>
        <v>明野東</v>
      </c>
      <c r="B182" s="428"/>
      <c r="C182" s="429"/>
      <c r="D182" s="430"/>
      <c r="E182" s="425" t="str">
        <f>IF(E183="","",IF(E183&gt;G183,"○",IF(E183&lt;G183,"●",IF(E183=G183,"△"))))</f>
        <v>●</v>
      </c>
      <c r="F182" s="426"/>
      <c r="G182" s="427"/>
      <c r="H182" s="425" t="str">
        <f>IF(H183="","",IF(H183&gt;J183,"○",IF(H183&lt;J183,"●",IF(H183=J183,"△"))))</f>
        <v>○</v>
      </c>
      <c r="I182" s="426"/>
      <c r="J182" s="427"/>
      <c r="K182" s="425" t="str">
        <f>IF(K183="","",IF(K183&gt;M183,"○",IF(K183&lt;M183,"●",IF(K183=M183,"△"))))</f>
        <v>○</v>
      </c>
      <c r="L182" s="426"/>
      <c r="M182" s="427"/>
      <c r="N182" s="425" t="str">
        <f>IF(N183="","",IF(N183&gt;P183,"○",IF(N183&lt;P183,"●",IF(N183=P183,"△"))))</f>
        <v>○</v>
      </c>
      <c r="O182" s="426"/>
      <c r="P182" s="426"/>
      <c r="Q182" s="418">
        <f>COUNTIF(B182:P182,"○")</f>
        <v>3</v>
      </c>
      <c r="R182" s="418">
        <f>COUNTIF(B182:P182,"●")</f>
        <v>1</v>
      </c>
      <c r="S182" s="418">
        <f>COUNTIF(B182:P182,"△")</f>
        <v>0</v>
      </c>
      <c r="T182" s="439">
        <f>(Q182*3)+(S182*1)</f>
        <v>9</v>
      </c>
      <c r="U182" s="420">
        <f>SUM(B183,E183,H183,K183,N183)</f>
        <v>16</v>
      </c>
      <c r="V182" s="420">
        <f>SUM(D183,G183,J183,M183,P183)</f>
        <v>2</v>
      </c>
      <c r="W182" s="421">
        <f>U182-V182</f>
        <v>14</v>
      </c>
      <c r="X182" s="424">
        <v>2</v>
      </c>
      <c r="Z182" s="415">
        <f>RANK(T182,$T$182:$T$191)</f>
        <v>2</v>
      </c>
      <c r="AA182" s="415">
        <f>RANK(W182,$W$182:$W$191)</f>
        <v>2</v>
      </c>
    </row>
    <row r="183" spans="1:27" ht="18" customHeight="1">
      <c r="A183" s="436"/>
      <c r="B183" s="431"/>
      <c r="C183" s="432"/>
      <c r="D183" s="433"/>
      <c r="E183" s="69">
        <f>IF('予選リーグ日程'!AT$18="","",'予選リーグ日程'!AT$18)</f>
        <v>0</v>
      </c>
      <c r="F183" s="69" t="s">
        <v>37</v>
      </c>
      <c r="G183" s="70">
        <f>IF('予選リーグ日程'!AV$18="","",'予選リーグ日程'!AV$18)</f>
        <v>1</v>
      </c>
      <c r="H183" s="69">
        <f>IF('予選リーグ日程'!AT$25="","",'予選リーグ日程'!AT$25)</f>
        <v>6</v>
      </c>
      <c r="I183" s="69" t="s">
        <v>37</v>
      </c>
      <c r="J183" s="70">
        <f>IF('予選リーグ日程'!AV$25="","",'予選リーグ日程'!AV$25)</f>
        <v>1</v>
      </c>
      <c r="K183" s="69">
        <f>IF('予選リーグ日程'!AT$27="","",'予選リーグ日程'!AT$27)</f>
        <v>8</v>
      </c>
      <c r="L183" s="69" t="s">
        <v>37</v>
      </c>
      <c r="M183" s="70">
        <f>IF('予選リーグ日程'!AV$27="","",'予選リーグ日程'!AV$27)</f>
        <v>0</v>
      </c>
      <c r="N183" s="69">
        <f>IF('予選リーグ日程'!AV$20="","",'予選リーグ日程'!AV$20)</f>
        <v>2</v>
      </c>
      <c r="O183" s="69" t="s">
        <v>37</v>
      </c>
      <c r="P183" s="69">
        <f>IF('予選リーグ日程'!AT$20="","",'予選リーグ日程'!AT$20)</f>
        <v>0</v>
      </c>
      <c r="Q183" s="419"/>
      <c r="R183" s="419"/>
      <c r="S183" s="419"/>
      <c r="T183" s="440"/>
      <c r="U183" s="420"/>
      <c r="V183" s="420"/>
      <c r="W183" s="422"/>
      <c r="X183" s="424"/>
      <c r="Z183" s="415"/>
      <c r="AA183" s="415"/>
    </row>
    <row r="184" spans="1:27" ht="18" customHeight="1">
      <c r="A184" s="435" t="str">
        <f>IF('予選組合せ'!Q27="","",'予選組合せ'!Q27)</f>
        <v>はやぶさ</v>
      </c>
      <c r="B184" s="425" t="str">
        <f>IF(B185="","",IF(B185&gt;D185,"○",IF(B185&lt;D185,"●",IF(B185=D185,"△"))))</f>
        <v>○</v>
      </c>
      <c r="C184" s="426"/>
      <c r="D184" s="427"/>
      <c r="E184" s="428"/>
      <c r="F184" s="429"/>
      <c r="G184" s="430"/>
      <c r="H184" s="425" t="str">
        <f>IF(H185="","",IF(H185&gt;J185,"○",IF(H185&lt;J185,"●",IF(H185=J185,"△"))))</f>
        <v>○</v>
      </c>
      <c r="I184" s="426"/>
      <c r="J184" s="427"/>
      <c r="K184" s="425" t="str">
        <f>IF(K185="","",IF(K185&gt;M185,"○",IF(K185&lt;M185,"●",IF(K185=M185,"△"))))</f>
        <v>○</v>
      </c>
      <c r="L184" s="426"/>
      <c r="M184" s="427"/>
      <c r="N184" s="425" t="str">
        <f>IF(N185="","",IF(N185&gt;P185,"○",IF(N185&lt;P185,"●",IF(N185=P185,"△"))))</f>
        <v>○</v>
      </c>
      <c r="O184" s="426"/>
      <c r="P184" s="427"/>
      <c r="Q184" s="416">
        <f>COUNTIF(B184:P184,"○")</f>
        <v>4</v>
      </c>
      <c r="R184" s="418">
        <f>COUNTIF(B184:P184,"●")</f>
        <v>0</v>
      </c>
      <c r="S184" s="418">
        <f>COUNTIF(B184:P184,"△")</f>
        <v>0</v>
      </c>
      <c r="T184" s="439">
        <f>(Q184*3)+(S184*1)</f>
        <v>12</v>
      </c>
      <c r="U184" s="420">
        <f>SUM(B185,E185,H185,K185,N185)</f>
        <v>18</v>
      </c>
      <c r="V184" s="420">
        <f>SUM(D185,G185,J185,M185,P185)</f>
        <v>0</v>
      </c>
      <c r="W184" s="421">
        <f>U184-V184</f>
        <v>18</v>
      </c>
      <c r="X184" s="424">
        <v>1</v>
      </c>
      <c r="Z184" s="415">
        <f>RANK(T184,$T$182:$T$191)</f>
        <v>1</v>
      </c>
      <c r="AA184" s="415">
        <f>RANK(W184,$W$182:$W$191)</f>
        <v>1</v>
      </c>
    </row>
    <row r="185" spans="1:27" ht="18" customHeight="1">
      <c r="A185" s="436"/>
      <c r="B185" s="68">
        <f>G183</f>
        <v>1</v>
      </c>
      <c r="C185" s="69" t="s">
        <v>37</v>
      </c>
      <c r="D185" s="70">
        <f>E183</f>
        <v>0</v>
      </c>
      <c r="E185" s="431"/>
      <c r="F185" s="432"/>
      <c r="G185" s="433"/>
      <c r="H185" s="69">
        <f>IF('予選リーグ日程'!AT$21="","",'予選リーグ日程'!AT$21)</f>
        <v>4</v>
      </c>
      <c r="I185" s="69" t="s">
        <v>37</v>
      </c>
      <c r="J185" s="70">
        <f>IF('予選リーグ日程'!AV$21="","",'予選リーグ日程'!AV$21)</f>
        <v>0</v>
      </c>
      <c r="K185" s="69">
        <f>IF('予選リーグ日程'!AT$24="","",'予選リーグ日程'!AT$24)</f>
        <v>9</v>
      </c>
      <c r="L185" s="69" t="s">
        <v>37</v>
      </c>
      <c r="M185" s="70">
        <f>IF('予選リーグ日程'!AV$24="","",'予選リーグ日程'!AV$24)</f>
        <v>0</v>
      </c>
      <c r="N185" s="69">
        <f>IF('予選リーグ日程'!AT$26="","",'予選リーグ日程'!AT$26)</f>
        <v>4</v>
      </c>
      <c r="O185" s="69" t="s">
        <v>37</v>
      </c>
      <c r="P185" s="70">
        <f>IF('予選リーグ日程'!AV$26="","",'予選リーグ日程'!AV$26)</f>
        <v>0</v>
      </c>
      <c r="Q185" s="417"/>
      <c r="R185" s="419"/>
      <c r="S185" s="419"/>
      <c r="T185" s="440"/>
      <c r="U185" s="420"/>
      <c r="V185" s="420"/>
      <c r="W185" s="422"/>
      <c r="X185" s="424"/>
      <c r="Z185" s="415"/>
      <c r="AA185" s="415"/>
    </row>
    <row r="186" spans="1:27" ht="18" customHeight="1">
      <c r="A186" s="425" t="str">
        <f>IF('予選組合せ'!Q29="","",'予選組合せ'!Q29)</f>
        <v>大　道</v>
      </c>
      <c r="B186" s="425" t="str">
        <f>IF(B187="","",IF(B187&gt;D187,"○",IF(B187&lt;D187,"●",IF(B187=D187,"△"))))</f>
        <v>●</v>
      </c>
      <c r="C186" s="426"/>
      <c r="D186" s="427"/>
      <c r="E186" s="425" t="str">
        <f>IF(E187="","",IF(E187&gt;G187,"○",IF(E187&lt;G187,"●",IF(E187=G187,"△"))))</f>
        <v>●</v>
      </c>
      <c r="F186" s="426"/>
      <c r="G186" s="427"/>
      <c r="H186" s="428"/>
      <c r="I186" s="429"/>
      <c r="J186" s="430"/>
      <c r="K186" s="425" t="str">
        <f>IF(K187="","",IF(K187&gt;M187,"○",IF(K187&lt;M187,"●",IF(K187=M187,"△"))))</f>
        <v>○</v>
      </c>
      <c r="L186" s="426"/>
      <c r="M186" s="427"/>
      <c r="N186" s="425" t="str">
        <f>IF(N187="","",IF(N187&gt;P187,"○",IF(N187&lt;P187,"●",IF(N187=P187,"△"))))</f>
        <v>○</v>
      </c>
      <c r="O186" s="426"/>
      <c r="P186" s="427"/>
      <c r="Q186" s="416">
        <f>COUNTIF(B186:P186,"○")</f>
        <v>2</v>
      </c>
      <c r="R186" s="418">
        <f>COUNTIF(B186:P186,"●")</f>
        <v>2</v>
      </c>
      <c r="S186" s="418">
        <f>COUNTIF(B186:P186,"△")</f>
        <v>0</v>
      </c>
      <c r="T186" s="439">
        <f>(Q186*3)+(S186*1)</f>
        <v>6</v>
      </c>
      <c r="U186" s="420">
        <f>SUM(B187,E187,H187,K187,N187)</f>
        <v>12</v>
      </c>
      <c r="V186" s="420">
        <f>SUM(D187,G187,J187,M187,P187)</f>
        <v>10</v>
      </c>
      <c r="W186" s="421">
        <f>U186-V186</f>
        <v>2</v>
      </c>
      <c r="X186" s="423">
        <v>3</v>
      </c>
      <c r="Z186" s="415">
        <f>RANK(T186,$T$182:$T$191)</f>
        <v>3</v>
      </c>
      <c r="AA186" s="415">
        <f>RANK(W186,$W$182:$W$191)</f>
        <v>3</v>
      </c>
    </row>
    <row r="187" spans="1:27" ht="18" customHeight="1">
      <c r="A187" s="434"/>
      <c r="B187" s="68">
        <f>J183</f>
        <v>1</v>
      </c>
      <c r="C187" s="69" t="s">
        <v>37</v>
      </c>
      <c r="D187" s="70">
        <f>H183</f>
        <v>6</v>
      </c>
      <c r="E187" s="68">
        <f>J185</f>
        <v>0</v>
      </c>
      <c r="F187" s="69" t="s">
        <v>37</v>
      </c>
      <c r="G187" s="70">
        <f>H185</f>
        <v>4</v>
      </c>
      <c r="H187" s="431"/>
      <c r="I187" s="432"/>
      <c r="J187" s="433"/>
      <c r="K187" s="69">
        <f>IF('予選リーグ日程'!AT$19="","",'予選リーグ日程'!AT$19)</f>
        <v>7</v>
      </c>
      <c r="L187" s="69" t="s">
        <v>37</v>
      </c>
      <c r="M187" s="70">
        <f>IF('予選リーグ日程'!AV$19="","",'予選リーグ日程'!AV$19)</f>
        <v>0</v>
      </c>
      <c r="N187" s="69">
        <f>IF('予選リーグ日程'!AT$23="","",'予選リーグ日程'!AT$23)</f>
        <v>4</v>
      </c>
      <c r="O187" s="69" t="s">
        <v>37</v>
      </c>
      <c r="P187" s="70">
        <f>IF('予選リーグ日程'!AV$23="","",'予選リーグ日程'!AV$23)</f>
        <v>0</v>
      </c>
      <c r="Q187" s="417"/>
      <c r="R187" s="419"/>
      <c r="S187" s="419"/>
      <c r="T187" s="440"/>
      <c r="U187" s="420"/>
      <c r="V187" s="420"/>
      <c r="W187" s="422"/>
      <c r="X187" s="423"/>
      <c r="Z187" s="415"/>
      <c r="AA187" s="415"/>
    </row>
    <row r="188" spans="1:27" ht="18" customHeight="1">
      <c r="A188" s="425" t="str">
        <f>IF('予選組合せ'!Q31="","",'予選組合せ'!Q31)</f>
        <v>木　立</v>
      </c>
      <c r="B188" s="425" t="str">
        <f>IF(B189="","",IF(B189&gt;D189,"○",IF(B189&lt;D189,"●",IF(B189=D189,"△"))))</f>
        <v>●</v>
      </c>
      <c r="C188" s="426"/>
      <c r="D188" s="427"/>
      <c r="E188" s="425" t="str">
        <f>IF(E189="","",IF(E189&gt;G189,"○",IF(E189&lt;G189,"●",IF(E189=G189,"△"))))</f>
        <v>●</v>
      </c>
      <c r="F188" s="426"/>
      <c r="G188" s="427"/>
      <c r="H188" s="425" t="str">
        <f>IF(H189="","",IF(H189&gt;J189,"○",IF(H189&lt;J189,"●",IF(H189=J189,"△"))))</f>
        <v>●</v>
      </c>
      <c r="I188" s="426"/>
      <c r="J188" s="427"/>
      <c r="K188" s="428"/>
      <c r="L188" s="429"/>
      <c r="M188" s="430"/>
      <c r="N188" s="425" t="str">
        <f>IF(N189="","",IF(N189&gt;P189,"○",IF(N189&lt;P189,"●",IF(N189=P189,"△"))))</f>
        <v>●</v>
      </c>
      <c r="O188" s="426"/>
      <c r="P188" s="427"/>
      <c r="Q188" s="416">
        <f>COUNTIF(B188:P188,"○")</f>
        <v>0</v>
      </c>
      <c r="R188" s="418">
        <f>COUNTIF(B188:P188,"●")</f>
        <v>4</v>
      </c>
      <c r="S188" s="418">
        <f>COUNTIF(B188:P188,"△")</f>
        <v>0</v>
      </c>
      <c r="T188" s="439">
        <f>(Q188*3)+(S188*1)</f>
        <v>0</v>
      </c>
      <c r="U188" s="420">
        <f>SUM(B189,E189,H189,K189,N189)</f>
        <v>1</v>
      </c>
      <c r="V188" s="420">
        <f>SUM(D189,G189,J189,M189,P189)</f>
        <v>27</v>
      </c>
      <c r="W188" s="421">
        <f>U188-V188</f>
        <v>-26</v>
      </c>
      <c r="X188" s="423">
        <v>5</v>
      </c>
      <c r="Z188" s="415">
        <f>RANK(T188,$T$182:$T$191)</f>
        <v>5</v>
      </c>
      <c r="AA188" s="415">
        <f>RANK(W188,$W$182:$W$191)</f>
        <v>5</v>
      </c>
    </row>
    <row r="189" spans="1:27" ht="18" customHeight="1">
      <c r="A189" s="434"/>
      <c r="B189" s="68">
        <f>M183</f>
        <v>0</v>
      </c>
      <c r="C189" s="69" t="s">
        <v>37</v>
      </c>
      <c r="D189" s="70">
        <f>K183</f>
        <v>8</v>
      </c>
      <c r="E189" s="68">
        <f>M185</f>
        <v>0</v>
      </c>
      <c r="F189" s="69" t="s">
        <v>37</v>
      </c>
      <c r="G189" s="70">
        <f>K185</f>
        <v>9</v>
      </c>
      <c r="H189" s="68">
        <f>M187</f>
        <v>0</v>
      </c>
      <c r="I189" s="69" t="s">
        <v>37</v>
      </c>
      <c r="J189" s="70">
        <f>K187</f>
        <v>7</v>
      </c>
      <c r="K189" s="431"/>
      <c r="L189" s="432"/>
      <c r="M189" s="433"/>
      <c r="N189" s="69">
        <f>IF('予選リーグ日程'!AT$22="","",'予選リーグ日程'!AT$22)</f>
        <v>1</v>
      </c>
      <c r="O189" s="69" t="s">
        <v>37</v>
      </c>
      <c r="P189" s="70">
        <f>IF('予選リーグ日程'!AV$22="","",'予選リーグ日程'!AV$22)</f>
        <v>3</v>
      </c>
      <c r="Q189" s="417"/>
      <c r="R189" s="419"/>
      <c r="S189" s="419"/>
      <c r="T189" s="440"/>
      <c r="U189" s="420"/>
      <c r="V189" s="420"/>
      <c r="W189" s="422"/>
      <c r="X189" s="423"/>
      <c r="Z189" s="415"/>
      <c r="AA189" s="415"/>
    </row>
    <row r="190" spans="1:27" ht="18" customHeight="1">
      <c r="A190" s="425" t="str">
        <f>IF('予選組合せ'!Q33="","",'予選組合せ'!Q33)</f>
        <v>由布川</v>
      </c>
      <c r="B190" s="425" t="str">
        <f>IF(B191="","",IF(B191&gt;D191,"○",IF(B191&lt;D191,"●",IF(B191=D191,"△"))))</f>
        <v>●</v>
      </c>
      <c r="C190" s="426"/>
      <c r="D190" s="427"/>
      <c r="E190" s="425" t="str">
        <f>IF(E191="","",IF(E191&gt;G191,"○",IF(E191&lt;G191,"●",IF(E191=G191,"△"))))</f>
        <v>●</v>
      </c>
      <c r="F190" s="426"/>
      <c r="G190" s="427"/>
      <c r="H190" s="425" t="str">
        <f>IF(H191="","",IF(H191&gt;J191,"○",IF(H191&lt;J191,"●",IF(H191=J191,"△"))))</f>
        <v>●</v>
      </c>
      <c r="I190" s="426"/>
      <c r="J190" s="427"/>
      <c r="K190" s="425" t="str">
        <f>IF(K191="","",IF(K191&gt;M191,"○",IF(K191&lt;M191,"●",IF(K191=M191,"△"))))</f>
        <v>○</v>
      </c>
      <c r="L190" s="426"/>
      <c r="M190" s="427"/>
      <c r="N190" s="428"/>
      <c r="O190" s="429"/>
      <c r="P190" s="430"/>
      <c r="Q190" s="416">
        <f>COUNTIF(B190:P190,"○")</f>
        <v>1</v>
      </c>
      <c r="R190" s="418">
        <f>COUNTIF(B190:P190,"●")</f>
        <v>3</v>
      </c>
      <c r="S190" s="418">
        <f>COUNTIF(B190:P190,"△")</f>
        <v>0</v>
      </c>
      <c r="T190" s="439">
        <f>(Q190*3)+(S190*1)</f>
        <v>3</v>
      </c>
      <c r="U190" s="420">
        <f>SUM(B191,E191,H191,K191,N191)</f>
        <v>3</v>
      </c>
      <c r="V190" s="420">
        <f>SUM(D191,G191,J191,M191,P191)</f>
        <v>11</v>
      </c>
      <c r="W190" s="421">
        <f>U190-V190</f>
        <v>-8</v>
      </c>
      <c r="X190" s="423">
        <v>4</v>
      </c>
      <c r="Z190" s="415">
        <f>RANK(T190,$T$182:$T$191)</f>
        <v>4</v>
      </c>
      <c r="AA190" s="415">
        <f>RANK(W190,$W$182:$W$191)</f>
        <v>4</v>
      </c>
    </row>
    <row r="191" spans="1:27" ht="18" customHeight="1">
      <c r="A191" s="434"/>
      <c r="B191" s="68">
        <f>P183</f>
        <v>0</v>
      </c>
      <c r="C191" s="69" t="s">
        <v>37</v>
      </c>
      <c r="D191" s="70">
        <f>N183</f>
        <v>2</v>
      </c>
      <c r="E191" s="69">
        <f>P185</f>
        <v>0</v>
      </c>
      <c r="F191" s="69" t="s">
        <v>37</v>
      </c>
      <c r="G191" s="70">
        <f>N185</f>
        <v>4</v>
      </c>
      <c r="H191" s="68">
        <f>P187</f>
        <v>0</v>
      </c>
      <c r="I191" s="69" t="s">
        <v>37</v>
      </c>
      <c r="J191" s="70">
        <f>N187</f>
        <v>4</v>
      </c>
      <c r="K191" s="68">
        <f>P189</f>
        <v>3</v>
      </c>
      <c r="L191" s="69" t="s">
        <v>37</v>
      </c>
      <c r="M191" s="70">
        <f>N189</f>
        <v>1</v>
      </c>
      <c r="N191" s="431"/>
      <c r="O191" s="432"/>
      <c r="P191" s="433"/>
      <c r="Q191" s="417"/>
      <c r="R191" s="419"/>
      <c r="S191" s="419"/>
      <c r="T191" s="440"/>
      <c r="U191" s="420"/>
      <c r="V191" s="420"/>
      <c r="W191" s="422"/>
      <c r="X191" s="423"/>
      <c r="Z191" s="415"/>
      <c r="AA191" s="415"/>
    </row>
    <row r="192" spans="1:27" ht="17.25" customHeight="1" hidden="1">
      <c r="A192" s="437">
        <f>IF('予選組合せ'!P46="","",'予選組合せ'!P46)</f>
      </c>
      <c r="B192" s="437"/>
      <c r="C192" s="445"/>
      <c r="D192" s="416"/>
      <c r="E192" s="437"/>
      <c r="F192" s="445"/>
      <c r="G192" s="416"/>
      <c r="H192" s="437"/>
      <c r="I192" s="445"/>
      <c r="J192" s="416"/>
      <c r="K192" s="437"/>
      <c r="L192" s="445"/>
      <c r="M192" s="416"/>
      <c r="N192" s="437"/>
      <c r="O192" s="445"/>
      <c r="P192" s="416"/>
      <c r="Q192" s="416"/>
      <c r="R192" s="418"/>
      <c r="S192" s="418"/>
      <c r="T192" s="439"/>
      <c r="U192" s="420"/>
      <c r="V192" s="420"/>
      <c r="W192" s="421"/>
      <c r="X192" s="420"/>
      <c r="Z192" s="415" t="e">
        <f>RANK(T192,$T$170:$T$179)</f>
        <v>#N/A</v>
      </c>
      <c r="AA192" s="415">
        <f>RANK(W192,$W$170:$W$179)</f>
        <v>2</v>
      </c>
    </row>
    <row r="193" spans="1:27" ht="18" customHeight="1" hidden="1">
      <c r="A193" s="438"/>
      <c r="B193" s="43"/>
      <c r="C193" s="44"/>
      <c r="D193" s="45"/>
      <c r="E193" s="44"/>
      <c r="F193" s="44"/>
      <c r="G193" s="45"/>
      <c r="H193" s="43"/>
      <c r="I193" s="44"/>
      <c r="J193" s="45"/>
      <c r="K193" s="43"/>
      <c r="L193" s="44"/>
      <c r="M193" s="45"/>
      <c r="N193" s="44"/>
      <c r="O193" s="44"/>
      <c r="P193" s="44"/>
      <c r="Q193" s="417"/>
      <c r="R193" s="419"/>
      <c r="S193" s="419"/>
      <c r="T193" s="440"/>
      <c r="U193" s="420"/>
      <c r="V193" s="420"/>
      <c r="W193" s="422"/>
      <c r="X193" s="420"/>
      <c r="Z193" s="415"/>
      <c r="AA193" s="415"/>
    </row>
  </sheetData>
  <sheetProtection/>
  <mergeCells count="1376">
    <mergeCell ref="B192:D192"/>
    <mergeCell ref="E192:G192"/>
    <mergeCell ref="H192:J192"/>
    <mergeCell ref="B190:D190"/>
    <mergeCell ref="E190:G190"/>
    <mergeCell ref="H190:J190"/>
    <mergeCell ref="K192:M192"/>
    <mergeCell ref="X192:X193"/>
    <mergeCell ref="Q192:Q193"/>
    <mergeCell ref="R192:R193"/>
    <mergeCell ref="S192:S193"/>
    <mergeCell ref="T192:T193"/>
    <mergeCell ref="U192:U193"/>
    <mergeCell ref="V192:V193"/>
    <mergeCell ref="N192:P192"/>
    <mergeCell ref="X188:X189"/>
    <mergeCell ref="Q188:Q189"/>
    <mergeCell ref="R188:R189"/>
    <mergeCell ref="S188:S189"/>
    <mergeCell ref="T188:T189"/>
    <mergeCell ref="W188:W189"/>
    <mergeCell ref="W190:W191"/>
    <mergeCell ref="X190:X191"/>
    <mergeCell ref="W192:W193"/>
    <mergeCell ref="H188:J188"/>
    <mergeCell ref="N188:P188"/>
    <mergeCell ref="K190:M190"/>
    <mergeCell ref="N190:P191"/>
    <mergeCell ref="R190:R191"/>
    <mergeCell ref="S190:S191"/>
    <mergeCell ref="T190:T191"/>
    <mergeCell ref="A188:A189"/>
    <mergeCell ref="B188:D188"/>
    <mergeCell ref="E188:G188"/>
    <mergeCell ref="W184:W185"/>
    <mergeCell ref="V184:V185"/>
    <mergeCell ref="B186:D186"/>
    <mergeCell ref="E186:G186"/>
    <mergeCell ref="H186:J187"/>
    <mergeCell ref="U188:U189"/>
    <mergeCell ref="V188:V189"/>
    <mergeCell ref="N184:P184"/>
    <mergeCell ref="K182:M182"/>
    <mergeCell ref="U190:U191"/>
    <mergeCell ref="Q190:Q191"/>
    <mergeCell ref="K188:M189"/>
    <mergeCell ref="V190:V191"/>
    <mergeCell ref="U184:U185"/>
    <mergeCell ref="K186:M186"/>
    <mergeCell ref="N182:P182"/>
    <mergeCell ref="Q182:Q183"/>
    <mergeCell ref="A190:A191"/>
    <mergeCell ref="A192:A193"/>
    <mergeCell ref="X182:X183"/>
    <mergeCell ref="A184:A185"/>
    <mergeCell ref="B184:D184"/>
    <mergeCell ref="E184:G185"/>
    <mergeCell ref="H184:J184"/>
    <mergeCell ref="K184:M184"/>
    <mergeCell ref="T186:T187"/>
    <mergeCell ref="U186:U187"/>
    <mergeCell ref="A186:A187"/>
    <mergeCell ref="X184:X185"/>
    <mergeCell ref="Q184:Q185"/>
    <mergeCell ref="R184:R185"/>
    <mergeCell ref="S184:S185"/>
    <mergeCell ref="T184:T185"/>
    <mergeCell ref="X186:X187"/>
    <mergeCell ref="W186:W187"/>
    <mergeCell ref="V186:V187"/>
    <mergeCell ref="S186:S187"/>
    <mergeCell ref="B181:D181"/>
    <mergeCell ref="E181:G181"/>
    <mergeCell ref="H181:J181"/>
    <mergeCell ref="K181:M181"/>
    <mergeCell ref="N181:P181"/>
    <mergeCell ref="R182:R183"/>
    <mergeCell ref="S182:S183"/>
    <mergeCell ref="T182:T183"/>
    <mergeCell ref="N186:P186"/>
    <mergeCell ref="U182:U183"/>
    <mergeCell ref="A182:A183"/>
    <mergeCell ref="B182:D183"/>
    <mergeCell ref="E182:G182"/>
    <mergeCell ref="H182:J182"/>
    <mergeCell ref="Q186:Q187"/>
    <mergeCell ref="R186:R187"/>
    <mergeCell ref="V182:V183"/>
    <mergeCell ref="W182:W183"/>
    <mergeCell ref="A178:A179"/>
    <mergeCell ref="B178:D178"/>
    <mergeCell ref="E178:G178"/>
    <mergeCell ref="H178:J178"/>
    <mergeCell ref="K178:M178"/>
    <mergeCell ref="V178:V179"/>
    <mergeCell ref="W178:W179"/>
    <mergeCell ref="N178:P179"/>
    <mergeCell ref="K172:M172"/>
    <mergeCell ref="N172:P172"/>
    <mergeCell ref="Q170:Q171"/>
    <mergeCell ref="R170:R171"/>
    <mergeCell ref="K170:M170"/>
    <mergeCell ref="N170:P170"/>
    <mergeCell ref="X178:X179"/>
    <mergeCell ref="Q178:Q179"/>
    <mergeCell ref="R178:R179"/>
    <mergeCell ref="S178:S179"/>
    <mergeCell ref="T178:T179"/>
    <mergeCell ref="U178:U179"/>
    <mergeCell ref="W172:W173"/>
    <mergeCell ref="X172:X173"/>
    <mergeCell ref="A174:A175"/>
    <mergeCell ref="B174:D174"/>
    <mergeCell ref="E174:G174"/>
    <mergeCell ref="H174:J175"/>
    <mergeCell ref="K174:M174"/>
    <mergeCell ref="N174:P174"/>
    <mergeCell ref="W174:W175"/>
    <mergeCell ref="X174:X175"/>
    <mergeCell ref="K176:M177"/>
    <mergeCell ref="N176:P176"/>
    <mergeCell ref="Q176:Q177"/>
    <mergeCell ref="A176:A177"/>
    <mergeCell ref="B176:D176"/>
    <mergeCell ref="E176:G176"/>
    <mergeCell ref="H176:J176"/>
    <mergeCell ref="U174:U175"/>
    <mergeCell ref="V174:V175"/>
    <mergeCell ref="R176:R177"/>
    <mergeCell ref="N169:P169"/>
    <mergeCell ref="Q172:Q173"/>
    <mergeCell ref="V172:V173"/>
    <mergeCell ref="R172:R173"/>
    <mergeCell ref="S172:S173"/>
    <mergeCell ref="T172:T173"/>
    <mergeCell ref="U172:U173"/>
    <mergeCell ref="U176:U177"/>
    <mergeCell ref="V176:V177"/>
    <mergeCell ref="W176:W177"/>
    <mergeCell ref="X176:X177"/>
    <mergeCell ref="S170:S171"/>
    <mergeCell ref="T170:T171"/>
    <mergeCell ref="U170:U171"/>
    <mergeCell ref="V170:V171"/>
    <mergeCell ref="W170:W171"/>
    <mergeCell ref="X170:X171"/>
    <mergeCell ref="B164:D164"/>
    <mergeCell ref="E164:G164"/>
    <mergeCell ref="H164:J164"/>
    <mergeCell ref="K164:M165"/>
    <mergeCell ref="S176:S177"/>
    <mergeCell ref="T176:T177"/>
    <mergeCell ref="S174:S175"/>
    <mergeCell ref="T174:T175"/>
    <mergeCell ref="Q174:Q175"/>
    <mergeCell ref="R174:R175"/>
    <mergeCell ref="V164:V165"/>
    <mergeCell ref="U164:U165"/>
    <mergeCell ref="N164:P164"/>
    <mergeCell ref="A166:A167"/>
    <mergeCell ref="B166:D166"/>
    <mergeCell ref="K166:M166"/>
    <mergeCell ref="N166:P167"/>
    <mergeCell ref="E166:G166"/>
    <mergeCell ref="H166:J166"/>
    <mergeCell ref="A164:A165"/>
    <mergeCell ref="A172:A173"/>
    <mergeCell ref="B172:D172"/>
    <mergeCell ref="E172:G173"/>
    <mergeCell ref="H172:J172"/>
    <mergeCell ref="W164:W165"/>
    <mergeCell ref="X164:X165"/>
    <mergeCell ref="Q164:Q165"/>
    <mergeCell ref="R164:R165"/>
    <mergeCell ref="S164:S165"/>
    <mergeCell ref="T164:T165"/>
    <mergeCell ref="B169:D169"/>
    <mergeCell ref="E169:G169"/>
    <mergeCell ref="H169:J169"/>
    <mergeCell ref="K169:M169"/>
    <mergeCell ref="A170:A171"/>
    <mergeCell ref="B170:D171"/>
    <mergeCell ref="E170:G170"/>
    <mergeCell ref="H170:J170"/>
    <mergeCell ref="Q166:Q167"/>
    <mergeCell ref="V166:V167"/>
    <mergeCell ref="W166:W167"/>
    <mergeCell ref="X166:X167"/>
    <mergeCell ref="R166:R167"/>
    <mergeCell ref="S166:S167"/>
    <mergeCell ref="T166:T167"/>
    <mergeCell ref="U166:U167"/>
    <mergeCell ref="V162:V163"/>
    <mergeCell ref="R160:R161"/>
    <mergeCell ref="A162:A163"/>
    <mergeCell ref="B162:D162"/>
    <mergeCell ref="E162:G162"/>
    <mergeCell ref="H162:J163"/>
    <mergeCell ref="Q162:Q163"/>
    <mergeCell ref="A160:A161"/>
    <mergeCell ref="B160:D160"/>
    <mergeCell ref="E160:G161"/>
    <mergeCell ref="W162:W163"/>
    <mergeCell ref="X162:X163"/>
    <mergeCell ref="K162:M162"/>
    <mergeCell ref="N162:P162"/>
    <mergeCell ref="U160:U161"/>
    <mergeCell ref="V160:V161"/>
    <mergeCell ref="R162:R163"/>
    <mergeCell ref="S162:S163"/>
    <mergeCell ref="T162:T163"/>
    <mergeCell ref="U162:U163"/>
    <mergeCell ref="B157:D157"/>
    <mergeCell ref="E157:G157"/>
    <mergeCell ref="H157:J157"/>
    <mergeCell ref="K157:M157"/>
    <mergeCell ref="S160:S161"/>
    <mergeCell ref="T160:T161"/>
    <mergeCell ref="H160:J160"/>
    <mergeCell ref="K160:M160"/>
    <mergeCell ref="N160:P160"/>
    <mergeCell ref="A154:A155"/>
    <mergeCell ref="B154:D154"/>
    <mergeCell ref="U158:U159"/>
    <mergeCell ref="K158:M158"/>
    <mergeCell ref="N158:P158"/>
    <mergeCell ref="Q158:Q159"/>
    <mergeCell ref="N157:P157"/>
    <mergeCell ref="R158:R159"/>
    <mergeCell ref="S158:S159"/>
    <mergeCell ref="T158:T159"/>
    <mergeCell ref="A158:A159"/>
    <mergeCell ref="B158:D159"/>
    <mergeCell ref="E158:G158"/>
    <mergeCell ref="H158:J158"/>
    <mergeCell ref="V158:V159"/>
    <mergeCell ref="W158:W159"/>
    <mergeCell ref="E154:G154"/>
    <mergeCell ref="H154:J154"/>
    <mergeCell ref="K154:M154"/>
    <mergeCell ref="V154:V155"/>
    <mergeCell ref="Q160:Q161"/>
    <mergeCell ref="X152:X153"/>
    <mergeCell ref="X158:X159"/>
    <mergeCell ref="W160:W161"/>
    <mergeCell ref="X160:X161"/>
    <mergeCell ref="W154:W155"/>
    <mergeCell ref="N154:P155"/>
    <mergeCell ref="X154:X155"/>
    <mergeCell ref="Q154:Q155"/>
    <mergeCell ref="R154:R155"/>
    <mergeCell ref="S154:S155"/>
    <mergeCell ref="T154:T155"/>
    <mergeCell ref="U154:U155"/>
    <mergeCell ref="K152:M153"/>
    <mergeCell ref="N152:P152"/>
    <mergeCell ref="Q152:Q153"/>
    <mergeCell ref="A152:A153"/>
    <mergeCell ref="B152:D152"/>
    <mergeCell ref="E152:G152"/>
    <mergeCell ref="H152:J152"/>
    <mergeCell ref="R152:R153"/>
    <mergeCell ref="S152:S153"/>
    <mergeCell ref="T152:T153"/>
    <mergeCell ref="U152:U153"/>
    <mergeCell ref="V152:V153"/>
    <mergeCell ref="Q150:Q151"/>
    <mergeCell ref="R150:R151"/>
    <mergeCell ref="W152:W153"/>
    <mergeCell ref="S146:S147"/>
    <mergeCell ref="T146:T147"/>
    <mergeCell ref="U146:U147"/>
    <mergeCell ref="V146:V147"/>
    <mergeCell ref="W146:W147"/>
    <mergeCell ref="U150:U151"/>
    <mergeCell ref="V150:V151"/>
    <mergeCell ref="X146:X147"/>
    <mergeCell ref="S150:S151"/>
    <mergeCell ref="T150:T151"/>
    <mergeCell ref="Q148:Q149"/>
    <mergeCell ref="V148:V149"/>
    <mergeCell ref="R148:R149"/>
    <mergeCell ref="S148:S149"/>
    <mergeCell ref="T148:T149"/>
    <mergeCell ref="U148:U149"/>
    <mergeCell ref="W148:W149"/>
    <mergeCell ref="N150:P150"/>
    <mergeCell ref="W150:W151"/>
    <mergeCell ref="X150:X151"/>
    <mergeCell ref="K148:M148"/>
    <mergeCell ref="N148:P148"/>
    <mergeCell ref="A148:A149"/>
    <mergeCell ref="B148:D148"/>
    <mergeCell ref="E148:G149"/>
    <mergeCell ref="H148:J148"/>
    <mergeCell ref="A146:A147"/>
    <mergeCell ref="B146:D147"/>
    <mergeCell ref="E146:G146"/>
    <mergeCell ref="H146:J146"/>
    <mergeCell ref="X148:X149"/>
    <mergeCell ref="A150:A151"/>
    <mergeCell ref="B150:D150"/>
    <mergeCell ref="E150:G150"/>
    <mergeCell ref="H150:J151"/>
    <mergeCell ref="K150:M150"/>
    <mergeCell ref="B142:D142"/>
    <mergeCell ref="K146:M146"/>
    <mergeCell ref="N146:P146"/>
    <mergeCell ref="B145:D145"/>
    <mergeCell ref="E145:G145"/>
    <mergeCell ref="H145:J145"/>
    <mergeCell ref="K145:M145"/>
    <mergeCell ref="N145:P145"/>
    <mergeCell ref="E142:G142"/>
    <mergeCell ref="H142:J142"/>
    <mergeCell ref="X142:X143"/>
    <mergeCell ref="Q146:Q147"/>
    <mergeCell ref="R146:R147"/>
    <mergeCell ref="A140:A141"/>
    <mergeCell ref="B140:D140"/>
    <mergeCell ref="E140:G140"/>
    <mergeCell ref="H140:J140"/>
    <mergeCell ref="K140:M141"/>
    <mergeCell ref="N140:P140"/>
    <mergeCell ref="A142:A143"/>
    <mergeCell ref="W140:W141"/>
    <mergeCell ref="X140:X141"/>
    <mergeCell ref="Q140:Q141"/>
    <mergeCell ref="R140:R141"/>
    <mergeCell ref="S140:S141"/>
    <mergeCell ref="T140:T141"/>
    <mergeCell ref="V140:V141"/>
    <mergeCell ref="T142:T143"/>
    <mergeCell ref="U142:U143"/>
    <mergeCell ref="U140:U141"/>
    <mergeCell ref="Q138:Q139"/>
    <mergeCell ref="K142:M142"/>
    <mergeCell ref="N142:P143"/>
    <mergeCell ref="K138:M138"/>
    <mergeCell ref="N138:P138"/>
    <mergeCell ref="N136:P136"/>
    <mergeCell ref="W136:W137"/>
    <mergeCell ref="X136:X137"/>
    <mergeCell ref="S136:S137"/>
    <mergeCell ref="Q136:Q137"/>
    <mergeCell ref="Q142:Q143"/>
    <mergeCell ref="V142:V143"/>
    <mergeCell ref="W142:W143"/>
    <mergeCell ref="R142:R143"/>
    <mergeCell ref="S142:S143"/>
    <mergeCell ref="A138:A139"/>
    <mergeCell ref="B138:D138"/>
    <mergeCell ref="E138:G138"/>
    <mergeCell ref="H138:J139"/>
    <mergeCell ref="X134:X135"/>
    <mergeCell ref="A136:A137"/>
    <mergeCell ref="B136:D136"/>
    <mergeCell ref="E136:G137"/>
    <mergeCell ref="H136:J136"/>
    <mergeCell ref="K136:M136"/>
    <mergeCell ref="U136:U137"/>
    <mergeCell ref="V136:V137"/>
    <mergeCell ref="R138:R139"/>
    <mergeCell ref="S138:S139"/>
    <mergeCell ref="T138:T139"/>
    <mergeCell ref="U138:U139"/>
    <mergeCell ref="V138:V139"/>
    <mergeCell ref="R136:R137"/>
    <mergeCell ref="T136:T137"/>
    <mergeCell ref="W138:W139"/>
    <mergeCell ref="X138:X139"/>
    <mergeCell ref="W134:W135"/>
    <mergeCell ref="U134:U135"/>
    <mergeCell ref="V134:V135"/>
    <mergeCell ref="N133:P133"/>
    <mergeCell ref="R134:R135"/>
    <mergeCell ref="S134:S135"/>
    <mergeCell ref="T134:T135"/>
    <mergeCell ref="Q134:Q135"/>
    <mergeCell ref="B133:D133"/>
    <mergeCell ref="E133:G133"/>
    <mergeCell ref="H133:J133"/>
    <mergeCell ref="K133:M133"/>
    <mergeCell ref="K134:M134"/>
    <mergeCell ref="N134:P134"/>
    <mergeCell ref="N130:P131"/>
    <mergeCell ref="A130:A131"/>
    <mergeCell ref="B130:D130"/>
    <mergeCell ref="E130:G130"/>
    <mergeCell ref="H130:J130"/>
    <mergeCell ref="A134:A135"/>
    <mergeCell ref="B134:D135"/>
    <mergeCell ref="E134:G134"/>
    <mergeCell ref="H134:J134"/>
    <mergeCell ref="K130:M130"/>
    <mergeCell ref="X130:X131"/>
    <mergeCell ref="Q130:Q131"/>
    <mergeCell ref="R130:R131"/>
    <mergeCell ref="S130:S131"/>
    <mergeCell ref="T130:T131"/>
    <mergeCell ref="U130:U131"/>
    <mergeCell ref="W130:W131"/>
    <mergeCell ref="V130:V131"/>
    <mergeCell ref="W124:W125"/>
    <mergeCell ref="X124:X125"/>
    <mergeCell ref="A126:A127"/>
    <mergeCell ref="B126:D126"/>
    <mergeCell ref="E126:G126"/>
    <mergeCell ref="H126:J127"/>
    <mergeCell ref="K126:M126"/>
    <mergeCell ref="N126:P126"/>
    <mergeCell ref="W126:W127"/>
    <mergeCell ref="X126:X127"/>
    <mergeCell ref="Q126:Q127"/>
    <mergeCell ref="R126:R127"/>
    <mergeCell ref="K128:M129"/>
    <mergeCell ref="N128:P128"/>
    <mergeCell ref="A128:A129"/>
    <mergeCell ref="B128:D128"/>
    <mergeCell ref="E128:G128"/>
    <mergeCell ref="H128:J128"/>
    <mergeCell ref="U128:U129"/>
    <mergeCell ref="V128:V129"/>
    <mergeCell ref="H121:J121"/>
    <mergeCell ref="K121:M121"/>
    <mergeCell ref="N121:P121"/>
    <mergeCell ref="Q128:Q129"/>
    <mergeCell ref="Q124:Q125"/>
    <mergeCell ref="Q122:Q123"/>
    <mergeCell ref="K124:M124"/>
    <mergeCell ref="N124:P124"/>
    <mergeCell ref="X128:X129"/>
    <mergeCell ref="S122:S123"/>
    <mergeCell ref="T122:T123"/>
    <mergeCell ref="U122:U123"/>
    <mergeCell ref="V122:V123"/>
    <mergeCell ref="W122:W123"/>
    <mergeCell ref="X122:X123"/>
    <mergeCell ref="S126:S127"/>
    <mergeCell ref="T126:T127"/>
    <mergeCell ref="U126:U127"/>
    <mergeCell ref="V124:V125"/>
    <mergeCell ref="R124:R125"/>
    <mergeCell ref="S124:S125"/>
    <mergeCell ref="T124:T125"/>
    <mergeCell ref="U124:U125"/>
    <mergeCell ref="W128:W129"/>
    <mergeCell ref="V126:V127"/>
    <mergeCell ref="R128:R129"/>
    <mergeCell ref="S128:S129"/>
    <mergeCell ref="T128:T129"/>
    <mergeCell ref="R122:R123"/>
    <mergeCell ref="B116:D116"/>
    <mergeCell ref="E116:G116"/>
    <mergeCell ref="H116:J116"/>
    <mergeCell ref="K116:M117"/>
    <mergeCell ref="N116:P116"/>
    <mergeCell ref="K122:M122"/>
    <mergeCell ref="N122:P122"/>
    <mergeCell ref="B121:D121"/>
    <mergeCell ref="E121:G121"/>
    <mergeCell ref="A118:A119"/>
    <mergeCell ref="B118:D118"/>
    <mergeCell ref="K118:M118"/>
    <mergeCell ref="N118:P119"/>
    <mergeCell ref="E118:G118"/>
    <mergeCell ref="H118:J118"/>
    <mergeCell ref="W116:W117"/>
    <mergeCell ref="X116:X117"/>
    <mergeCell ref="Q116:Q117"/>
    <mergeCell ref="R116:R117"/>
    <mergeCell ref="S116:S117"/>
    <mergeCell ref="T116:T117"/>
    <mergeCell ref="V116:V117"/>
    <mergeCell ref="U116:U117"/>
    <mergeCell ref="A122:A123"/>
    <mergeCell ref="B122:D123"/>
    <mergeCell ref="E122:G122"/>
    <mergeCell ref="H122:J122"/>
    <mergeCell ref="A124:A125"/>
    <mergeCell ref="B124:D124"/>
    <mergeCell ref="E124:G125"/>
    <mergeCell ref="H124:J124"/>
    <mergeCell ref="Q118:Q119"/>
    <mergeCell ref="V118:V119"/>
    <mergeCell ref="W118:W119"/>
    <mergeCell ref="X118:X119"/>
    <mergeCell ref="R118:R119"/>
    <mergeCell ref="S118:S119"/>
    <mergeCell ref="T118:T119"/>
    <mergeCell ref="U118:U119"/>
    <mergeCell ref="X110:X111"/>
    <mergeCell ref="A112:A113"/>
    <mergeCell ref="B112:D112"/>
    <mergeCell ref="E112:G113"/>
    <mergeCell ref="H112:J112"/>
    <mergeCell ref="K112:M112"/>
    <mergeCell ref="N112:P112"/>
    <mergeCell ref="W112:W113"/>
    <mergeCell ref="X112:X113"/>
    <mergeCell ref="A110:A111"/>
    <mergeCell ref="R114:R115"/>
    <mergeCell ref="S114:S115"/>
    <mergeCell ref="T114:T115"/>
    <mergeCell ref="U114:U115"/>
    <mergeCell ref="A114:A115"/>
    <mergeCell ref="B114:D114"/>
    <mergeCell ref="E114:G114"/>
    <mergeCell ref="H114:J115"/>
    <mergeCell ref="Q114:Q115"/>
    <mergeCell ref="A116:A117"/>
    <mergeCell ref="V114:V115"/>
    <mergeCell ref="R112:R113"/>
    <mergeCell ref="S112:S113"/>
    <mergeCell ref="T112:T113"/>
    <mergeCell ref="Q112:Q113"/>
    <mergeCell ref="K114:M114"/>
    <mergeCell ref="N114:P114"/>
    <mergeCell ref="U112:U113"/>
    <mergeCell ref="V112:V113"/>
    <mergeCell ref="W114:W115"/>
    <mergeCell ref="X114:X115"/>
    <mergeCell ref="B109:D109"/>
    <mergeCell ref="E109:G109"/>
    <mergeCell ref="H109:J109"/>
    <mergeCell ref="K109:M109"/>
    <mergeCell ref="N109:P109"/>
    <mergeCell ref="R110:R111"/>
    <mergeCell ref="S110:S111"/>
    <mergeCell ref="T110:T111"/>
    <mergeCell ref="B110:D111"/>
    <mergeCell ref="E110:G110"/>
    <mergeCell ref="H110:J110"/>
    <mergeCell ref="N106:P107"/>
    <mergeCell ref="U110:U111"/>
    <mergeCell ref="K110:M110"/>
    <mergeCell ref="N110:P110"/>
    <mergeCell ref="Q110:Q111"/>
    <mergeCell ref="S104:S105"/>
    <mergeCell ref="V110:V111"/>
    <mergeCell ref="W110:W111"/>
    <mergeCell ref="A106:A107"/>
    <mergeCell ref="B106:D106"/>
    <mergeCell ref="E106:G106"/>
    <mergeCell ref="H106:J106"/>
    <mergeCell ref="K106:M106"/>
    <mergeCell ref="V106:V107"/>
    <mergeCell ref="W106:W107"/>
    <mergeCell ref="X106:X107"/>
    <mergeCell ref="Q106:Q107"/>
    <mergeCell ref="R106:R107"/>
    <mergeCell ref="S106:S107"/>
    <mergeCell ref="T106:T107"/>
    <mergeCell ref="U106:U107"/>
    <mergeCell ref="V104:V105"/>
    <mergeCell ref="A102:A103"/>
    <mergeCell ref="B102:D102"/>
    <mergeCell ref="E102:G102"/>
    <mergeCell ref="H102:J103"/>
    <mergeCell ref="K102:M102"/>
    <mergeCell ref="N102:P102"/>
    <mergeCell ref="R102:R103"/>
    <mergeCell ref="T104:T105"/>
    <mergeCell ref="U104:U105"/>
    <mergeCell ref="Q104:Q105"/>
    <mergeCell ref="K104:M105"/>
    <mergeCell ref="N104:P104"/>
    <mergeCell ref="R104:R105"/>
    <mergeCell ref="A104:A105"/>
    <mergeCell ref="B104:D104"/>
    <mergeCell ref="E104:G104"/>
    <mergeCell ref="H104:J104"/>
    <mergeCell ref="A22:A23"/>
    <mergeCell ref="S98:S99"/>
    <mergeCell ref="T98:T99"/>
    <mergeCell ref="W104:W105"/>
    <mergeCell ref="A100:A101"/>
    <mergeCell ref="B100:D100"/>
    <mergeCell ref="E100:G101"/>
    <mergeCell ref="H100:J100"/>
    <mergeCell ref="T100:T101"/>
    <mergeCell ref="U100:U101"/>
    <mergeCell ref="X104:X105"/>
    <mergeCell ref="W98:W99"/>
    <mergeCell ref="X98:X99"/>
    <mergeCell ref="W100:W101"/>
    <mergeCell ref="X100:X101"/>
    <mergeCell ref="W102:W103"/>
    <mergeCell ref="X102:X103"/>
    <mergeCell ref="U102:U103"/>
    <mergeCell ref="V102:V103"/>
    <mergeCell ref="Q102:Q103"/>
    <mergeCell ref="Q98:Q99"/>
    <mergeCell ref="R98:R99"/>
    <mergeCell ref="U98:U99"/>
    <mergeCell ref="V98:V99"/>
    <mergeCell ref="S102:S103"/>
    <mergeCell ref="T102:T103"/>
    <mergeCell ref="K100:M100"/>
    <mergeCell ref="N100:P100"/>
    <mergeCell ref="Q100:Q101"/>
    <mergeCell ref="V100:V101"/>
    <mergeCell ref="R100:R101"/>
    <mergeCell ref="S100:S101"/>
    <mergeCell ref="E97:G97"/>
    <mergeCell ref="H97:J97"/>
    <mergeCell ref="K98:M98"/>
    <mergeCell ref="N98:P98"/>
    <mergeCell ref="A98:A99"/>
    <mergeCell ref="B98:D99"/>
    <mergeCell ref="E98:G98"/>
    <mergeCell ref="H98:J98"/>
    <mergeCell ref="B97:D97"/>
    <mergeCell ref="K97:M97"/>
    <mergeCell ref="A46:A47"/>
    <mergeCell ref="B46:D46"/>
    <mergeCell ref="E46:G46"/>
    <mergeCell ref="A50:A51"/>
    <mergeCell ref="B50:D51"/>
    <mergeCell ref="B49:D49"/>
    <mergeCell ref="E49:G49"/>
    <mergeCell ref="A56:A57"/>
    <mergeCell ref="B56:D56"/>
    <mergeCell ref="H46:J46"/>
    <mergeCell ref="K46:M46"/>
    <mergeCell ref="N46:P47"/>
    <mergeCell ref="B37:D37"/>
    <mergeCell ref="E37:G37"/>
    <mergeCell ref="H37:J37"/>
    <mergeCell ref="K37:M37"/>
    <mergeCell ref="N37:P37"/>
    <mergeCell ref="Q42:Q43"/>
    <mergeCell ref="K8:M9"/>
    <mergeCell ref="K4:M4"/>
    <mergeCell ref="K6:M6"/>
    <mergeCell ref="Q8:Q9"/>
    <mergeCell ref="N8:P8"/>
    <mergeCell ref="N4:P4"/>
    <mergeCell ref="N6:P6"/>
    <mergeCell ref="K32:M33"/>
    <mergeCell ref="N32:P32"/>
    <mergeCell ref="K28:M28"/>
    <mergeCell ref="R10:R11"/>
    <mergeCell ref="N1:P1"/>
    <mergeCell ref="N2:P2"/>
    <mergeCell ref="K1:M1"/>
    <mergeCell ref="Q10:Q11"/>
    <mergeCell ref="E1:G1"/>
    <mergeCell ref="E2:G2"/>
    <mergeCell ref="B2:D3"/>
    <mergeCell ref="E10:G10"/>
    <mergeCell ref="K10:M10"/>
    <mergeCell ref="N97:P97"/>
    <mergeCell ref="N10:P11"/>
    <mergeCell ref="K40:M40"/>
    <mergeCell ref="H32:J32"/>
    <mergeCell ref="K30:M30"/>
    <mergeCell ref="A10:A11"/>
    <mergeCell ref="A2:A3"/>
    <mergeCell ref="A4:A5"/>
    <mergeCell ref="A6:A7"/>
    <mergeCell ref="A8:A9"/>
    <mergeCell ref="B1:D1"/>
    <mergeCell ref="B8:D8"/>
    <mergeCell ref="B10:D10"/>
    <mergeCell ref="S10:S11"/>
    <mergeCell ref="R8:R9"/>
    <mergeCell ref="S8:S9"/>
    <mergeCell ref="R2:R3"/>
    <mergeCell ref="S2:S3"/>
    <mergeCell ref="H1:J1"/>
    <mergeCell ref="H2:J2"/>
    <mergeCell ref="H6:J7"/>
    <mergeCell ref="H4:J4"/>
    <mergeCell ref="K2:M2"/>
    <mergeCell ref="E8:G8"/>
    <mergeCell ref="B4:D4"/>
    <mergeCell ref="B6:D6"/>
    <mergeCell ref="E6:G6"/>
    <mergeCell ref="E4:G5"/>
    <mergeCell ref="S6:S7"/>
    <mergeCell ref="R4:R5"/>
    <mergeCell ref="S4:S5"/>
    <mergeCell ref="H8:J8"/>
    <mergeCell ref="H10:J10"/>
    <mergeCell ref="W8:W9"/>
    <mergeCell ref="W10:W11"/>
    <mergeCell ref="U4:U5"/>
    <mergeCell ref="Q2:Q3"/>
    <mergeCell ref="Q4:Q5"/>
    <mergeCell ref="V10:V11"/>
    <mergeCell ref="W2:W3"/>
    <mergeCell ref="U2:U3"/>
    <mergeCell ref="V2:V3"/>
    <mergeCell ref="X6:X7"/>
    <mergeCell ref="X8:X9"/>
    <mergeCell ref="V6:V7"/>
    <mergeCell ref="V8:V9"/>
    <mergeCell ref="R6:R7"/>
    <mergeCell ref="T4:T5"/>
    <mergeCell ref="T6:T7"/>
    <mergeCell ref="T8:T9"/>
    <mergeCell ref="V4:V5"/>
    <mergeCell ref="W4:W5"/>
    <mergeCell ref="W6:W7"/>
    <mergeCell ref="X46:X47"/>
    <mergeCell ref="X10:X11"/>
    <mergeCell ref="X2:X3"/>
    <mergeCell ref="X4:X5"/>
    <mergeCell ref="Q6:Q7"/>
    <mergeCell ref="T10:T11"/>
    <mergeCell ref="U10:U11"/>
    <mergeCell ref="U8:U9"/>
    <mergeCell ref="U6:U7"/>
    <mergeCell ref="T2:T3"/>
    <mergeCell ref="N42:P42"/>
    <mergeCell ref="W42:W43"/>
    <mergeCell ref="X42:X43"/>
    <mergeCell ref="Q46:Q47"/>
    <mergeCell ref="R46:R47"/>
    <mergeCell ref="S46:S47"/>
    <mergeCell ref="T46:T47"/>
    <mergeCell ref="U46:U47"/>
    <mergeCell ref="V46:V47"/>
    <mergeCell ref="W46:W47"/>
    <mergeCell ref="Q44:Q45"/>
    <mergeCell ref="R44:R45"/>
    <mergeCell ref="R42:R43"/>
    <mergeCell ref="W40:W41"/>
    <mergeCell ref="X40:X41"/>
    <mergeCell ref="T42:T43"/>
    <mergeCell ref="U40:U41"/>
    <mergeCell ref="V40:V41"/>
    <mergeCell ref="R40:R41"/>
    <mergeCell ref="A42:A43"/>
    <mergeCell ref="B42:D42"/>
    <mergeCell ref="E42:G42"/>
    <mergeCell ref="H42:J43"/>
    <mergeCell ref="K42:M42"/>
    <mergeCell ref="A44:A45"/>
    <mergeCell ref="B44:D44"/>
    <mergeCell ref="E44:G44"/>
    <mergeCell ref="H44:J44"/>
    <mergeCell ref="K44:M45"/>
    <mergeCell ref="N44:P44"/>
    <mergeCell ref="X44:X45"/>
    <mergeCell ref="U42:U43"/>
    <mergeCell ref="V42:V43"/>
    <mergeCell ref="S44:S45"/>
    <mergeCell ref="T44:T45"/>
    <mergeCell ref="U44:U45"/>
    <mergeCell ref="W44:W45"/>
    <mergeCell ref="V44:V45"/>
    <mergeCell ref="S42:S43"/>
    <mergeCell ref="A40:A41"/>
    <mergeCell ref="B40:D40"/>
    <mergeCell ref="E40:G41"/>
    <mergeCell ref="H40:J40"/>
    <mergeCell ref="N40:P40"/>
    <mergeCell ref="Q40:Q41"/>
    <mergeCell ref="A38:A39"/>
    <mergeCell ref="B38:D39"/>
    <mergeCell ref="E38:G38"/>
    <mergeCell ref="H38:J38"/>
    <mergeCell ref="K38:M38"/>
    <mergeCell ref="N38:P38"/>
    <mergeCell ref="S40:S41"/>
    <mergeCell ref="T40:T41"/>
    <mergeCell ref="W38:W39"/>
    <mergeCell ref="X38:X39"/>
    <mergeCell ref="Q38:Q39"/>
    <mergeCell ref="R38:R39"/>
    <mergeCell ref="T38:T39"/>
    <mergeCell ref="U38:U39"/>
    <mergeCell ref="V38:V39"/>
    <mergeCell ref="H34:J34"/>
    <mergeCell ref="T34:T35"/>
    <mergeCell ref="U34:U35"/>
    <mergeCell ref="W32:W33"/>
    <mergeCell ref="X32:X33"/>
    <mergeCell ref="Q32:Q33"/>
    <mergeCell ref="R32:R33"/>
    <mergeCell ref="S32:S33"/>
    <mergeCell ref="T32:T33"/>
    <mergeCell ref="U32:U33"/>
    <mergeCell ref="A32:A33"/>
    <mergeCell ref="B32:D32"/>
    <mergeCell ref="E32:G32"/>
    <mergeCell ref="S38:S39"/>
    <mergeCell ref="R34:R35"/>
    <mergeCell ref="S34:S35"/>
    <mergeCell ref="Q34:Q35"/>
    <mergeCell ref="A34:A35"/>
    <mergeCell ref="B34:D34"/>
    <mergeCell ref="E34:G34"/>
    <mergeCell ref="V28:V29"/>
    <mergeCell ref="W34:W35"/>
    <mergeCell ref="X34:X35"/>
    <mergeCell ref="X26:X27"/>
    <mergeCell ref="X28:X29"/>
    <mergeCell ref="V26:V27"/>
    <mergeCell ref="W26:W27"/>
    <mergeCell ref="V30:V31"/>
    <mergeCell ref="W28:W29"/>
    <mergeCell ref="V32:V33"/>
    <mergeCell ref="S28:S29"/>
    <mergeCell ref="T28:T29"/>
    <mergeCell ref="N28:P28"/>
    <mergeCell ref="A30:A31"/>
    <mergeCell ref="B30:D30"/>
    <mergeCell ref="E30:G30"/>
    <mergeCell ref="H30:J31"/>
    <mergeCell ref="A28:A29"/>
    <mergeCell ref="B28:D28"/>
    <mergeCell ref="E28:G29"/>
    <mergeCell ref="U28:U29"/>
    <mergeCell ref="N30:P30"/>
    <mergeCell ref="Q30:Q31"/>
    <mergeCell ref="A26:A27"/>
    <mergeCell ref="U26:U27"/>
    <mergeCell ref="K26:M26"/>
    <mergeCell ref="B26:D27"/>
    <mergeCell ref="E26:G26"/>
    <mergeCell ref="H26:J26"/>
    <mergeCell ref="S30:S31"/>
    <mergeCell ref="S26:S27"/>
    <mergeCell ref="T26:T27"/>
    <mergeCell ref="N26:P26"/>
    <mergeCell ref="Q26:Q27"/>
    <mergeCell ref="B25:D25"/>
    <mergeCell ref="E25:G25"/>
    <mergeCell ref="H25:J25"/>
    <mergeCell ref="K25:M25"/>
    <mergeCell ref="B22:D22"/>
    <mergeCell ref="E22:G22"/>
    <mergeCell ref="H22:J22"/>
    <mergeCell ref="K22:M22"/>
    <mergeCell ref="N25:P25"/>
    <mergeCell ref="R26:R27"/>
    <mergeCell ref="V22:V23"/>
    <mergeCell ref="W22:W23"/>
    <mergeCell ref="N22:P23"/>
    <mergeCell ref="X22:X23"/>
    <mergeCell ref="Q22:Q23"/>
    <mergeCell ref="R22:R23"/>
    <mergeCell ref="S22:S23"/>
    <mergeCell ref="T22:T23"/>
    <mergeCell ref="U22:U23"/>
    <mergeCell ref="W18:W19"/>
    <mergeCell ref="X18:X19"/>
    <mergeCell ref="Q18:Q19"/>
    <mergeCell ref="R18:R19"/>
    <mergeCell ref="S18:S19"/>
    <mergeCell ref="T18:T19"/>
    <mergeCell ref="U18:U19"/>
    <mergeCell ref="V18:V19"/>
    <mergeCell ref="W20:W21"/>
    <mergeCell ref="X20:X21"/>
    <mergeCell ref="A20:A21"/>
    <mergeCell ref="B20:D20"/>
    <mergeCell ref="E20:G20"/>
    <mergeCell ref="H20:J20"/>
    <mergeCell ref="K20:M21"/>
    <mergeCell ref="N20:P20"/>
    <mergeCell ref="R20:R21"/>
    <mergeCell ref="S20:S21"/>
    <mergeCell ref="V20:V21"/>
    <mergeCell ref="K18:M18"/>
    <mergeCell ref="N18:P18"/>
    <mergeCell ref="A18:A19"/>
    <mergeCell ref="B18:D18"/>
    <mergeCell ref="E18:G18"/>
    <mergeCell ref="H18:J19"/>
    <mergeCell ref="A16:A17"/>
    <mergeCell ref="B16:D16"/>
    <mergeCell ref="E16:G17"/>
    <mergeCell ref="H16:J16"/>
    <mergeCell ref="T20:T21"/>
    <mergeCell ref="U20:U21"/>
    <mergeCell ref="Q20:Q21"/>
    <mergeCell ref="B13:D13"/>
    <mergeCell ref="V14:V15"/>
    <mergeCell ref="R16:R17"/>
    <mergeCell ref="S16:S17"/>
    <mergeCell ref="T16:T17"/>
    <mergeCell ref="U16:U17"/>
    <mergeCell ref="V16:V17"/>
    <mergeCell ref="K16:M16"/>
    <mergeCell ref="N16:P16"/>
    <mergeCell ref="Q16:Q17"/>
    <mergeCell ref="A14:A15"/>
    <mergeCell ref="B14:D15"/>
    <mergeCell ref="E14:G14"/>
    <mergeCell ref="H14:J14"/>
    <mergeCell ref="K14:M14"/>
    <mergeCell ref="N14:P14"/>
    <mergeCell ref="K50:M50"/>
    <mergeCell ref="X14:X15"/>
    <mergeCell ref="Q14:Q15"/>
    <mergeCell ref="R14:R15"/>
    <mergeCell ref="S14:S15"/>
    <mergeCell ref="T14:T15"/>
    <mergeCell ref="X16:X17"/>
    <mergeCell ref="W14:W15"/>
    <mergeCell ref="U14:U15"/>
    <mergeCell ref="W16:W17"/>
    <mergeCell ref="E13:G13"/>
    <mergeCell ref="H13:J13"/>
    <mergeCell ref="K13:M13"/>
    <mergeCell ref="R30:R31"/>
    <mergeCell ref="K34:M34"/>
    <mergeCell ref="N34:P35"/>
    <mergeCell ref="N13:P13"/>
    <mergeCell ref="Q28:Q29"/>
    <mergeCell ref="R28:R29"/>
    <mergeCell ref="H28:J28"/>
    <mergeCell ref="T30:T31"/>
    <mergeCell ref="U30:U31"/>
    <mergeCell ref="W30:W31"/>
    <mergeCell ref="X30:X31"/>
    <mergeCell ref="W50:W51"/>
    <mergeCell ref="S50:S51"/>
    <mergeCell ref="T50:T51"/>
    <mergeCell ref="U50:U51"/>
    <mergeCell ref="V50:V51"/>
    <mergeCell ref="V34:V35"/>
    <mergeCell ref="X50:X51"/>
    <mergeCell ref="A52:A53"/>
    <mergeCell ref="B52:D52"/>
    <mergeCell ref="E52:G53"/>
    <mergeCell ref="H52:J52"/>
    <mergeCell ref="K52:M52"/>
    <mergeCell ref="W52:W53"/>
    <mergeCell ref="Q50:Q51"/>
    <mergeCell ref="R50:R51"/>
    <mergeCell ref="E50:G50"/>
    <mergeCell ref="H49:J49"/>
    <mergeCell ref="K49:M49"/>
    <mergeCell ref="N52:P52"/>
    <mergeCell ref="Q52:Q53"/>
    <mergeCell ref="T54:T55"/>
    <mergeCell ref="U54:U55"/>
    <mergeCell ref="N50:P50"/>
    <mergeCell ref="U52:U53"/>
    <mergeCell ref="H50:J50"/>
    <mergeCell ref="N49:P49"/>
    <mergeCell ref="X54:X55"/>
    <mergeCell ref="X52:X53"/>
    <mergeCell ref="A54:A55"/>
    <mergeCell ref="B54:D54"/>
    <mergeCell ref="E54:G54"/>
    <mergeCell ref="H54:J55"/>
    <mergeCell ref="K54:M54"/>
    <mergeCell ref="N54:P54"/>
    <mergeCell ref="Q54:Q55"/>
    <mergeCell ref="S54:S55"/>
    <mergeCell ref="W56:W57"/>
    <mergeCell ref="R54:R55"/>
    <mergeCell ref="R52:R53"/>
    <mergeCell ref="S52:S53"/>
    <mergeCell ref="T52:T53"/>
    <mergeCell ref="W54:W55"/>
    <mergeCell ref="V54:V55"/>
    <mergeCell ref="V52:V53"/>
    <mergeCell ref="X56:X57"/>
    <mergeCell ref="A58:A59"/>
    <mergeCell ref="B58:D58"/>
    <mergeCell ref="E58:G58"/>
    <mergeCell ref="H58:J58"/>
    <mergeCell ref="K58:M58"/>
    <mergeCell ref="N58:P59"/>
    <mergeCell ref="Q56:Q57"/>
    <mergeCell ref="R56:R57"/>
    <mergeCell ref="S56:S57"/>
    <mergeCell ref="E56:G56"/>
    <mergeCell ref="H56:J56"/>
    <mergeCell ref="K56:M57"/>
    <mergeCell ref="N56:P56"/>
    <mergeCell ref="U58:U59"/>
    <mergeCell ref="V58:V59"/>
    <mergeCell ref="T56:T57"/>
    <mergeCell ref="U56:U57"/>
    <mergeCell ref="V56:V57"/>
    <mergeCell ref="Q66:Q67"/>
    <mergeCell ref="W58:W59"/>
    <mergeCell ref="X58:X59"/>
    <mergeCell ref="Q58:Q59"/>
    <mergeCell ref="R58:R59"/>
    <mergeCell ref="S58:S59"/>
    <mergeCell ref="T58:T59"/>
    <mergeCell ref="T62:T63"/>
    <mergeCell ref="U62:U63"/>
    <mergeCell ref="X62:X63"/>
    <mergeCell ref="A66:A67"/>
    <mergeCell ref="B66:D66"/>
    <mergeCell ref="E66:G66"/>
    <mergeCell ref="H66:J67"/>
    <mergeCell ref="K66:M66"/>
    <mergeCell ref="N66:P66"/>
    <mergeCell ref="N64:P64"/>
    <mergeCell ref="Q62:Q63"/>
    <mergeCell ref="R62:R63"/>
    <mergeCell ref="N62:P62"/>
    <mergeCell ref="N61:P61"/>
    <mergeCell ref="W64:W65"/>
    <mergeCell ref="Q64:Q65"/>
    <mergeCell ref="R64:R65"/>
    <mergeCell ref="S64:S65"/>
    <mergeCell ref="T64:T65"/>
    <mergeCell ref="V64:V65"/>
    <mergeCell ref="V62:V63"/>
    <mergeCell ref="W62:W63"/>
    <mergeCell ref="S62:S63"/>
    <mergeCell ref="U64:U65"/>
    <mergeCell ref="X64:X65"/>
    <mergeCell ref="S66:S67"/>
    <mergeCell ref="V68:V69"/>
    <mergeCell ref="W68:W69"/>
    <mergeCell ref="X68:X69"/>
    <mergeCell ref="X66:X67"/>
    <mergeCell ref="V66:V67"/>
    <mergeCell ref="W66:W67"/>
    <mergeCell ref="T66:T67"/>
    <mergeCell ref="U66:U67"/>
    <mergeCell ref="H64:J64"/>
    <mergeCell ref="K62:M62"/>
    <mergeCell ref="B61:D61"/>
    <mergeCell ref="E61:G61"/>
    <mergeCell ref="H61:J61"/>
    <mergeCell ref="K61:M61"/>
    <mergeCell ref="K64:M64"/>
    <mergeCell ref="K70:M70"/>
    <mergeCell ref="N70:P71"/>
    <mergeCell ref="N74:P74"/>
    <mergeCell ref="A62:A63"/>
    <mergeCell ref="B62:D63"/>
    <mergeCell ref="E62:G62"/>
    <mergeCell ref="H62:J62"/>
    <mergeCell ref="A64:A65"/>
    <mergeCell ref="B64:D64"/>
    <mergeCell ref="E64:G65"/>
    <mergeCell ref="N68:P68"/>
    <mergeCell ref="S68:S69"/>
    <mergeCell ref="T68:T69"/>
    <mergeCell ref="U68:U69"/>
    <mergeCell ref="Q68:Q69"/>
    <mergeCell ref="R68:R69"/>
    <mergeCell ref="R66:R67"/>
    <mergeCell ref="A68:A69"/>
    <mergeCell ref="B68:D68"/>
    <mergeCell ref="E68:G68"/>
    <mergeCell ref="H68:J68"/>
    <mergeCell ref="A70:A71"/>
    <mergeCell ref="B70:D70"/>
    <mergeCell ref="E70:G70"/>
    <mergeCell ref="H70:J70"/>
    <mergeCell ref="K68:M69"/>
    <mergeCell ref="A78:A79"/>
    <mergeCell ref="B78:D78"/>
    <mergeCell ref="X76:X77"/>
    <mergeCell ref="R78:R79"/>
    <mergeCell ref="S78:S79"/>
    <mergeCell ref="T78:T79"/>
    <mergeCell ref="U78:U79"/>
    <mergeCell ref="U76:U77"/>
    <mergeCell ref="W78:W79"/>
    <mergeCell ref="Q78:Q79"/>
    <mergeCell ref="X70:X71"/>
    <mergeCell ref="Q70:Q71"/>
    <mergeCell ref="R70:R71"/>
    <mergeCell ref="S70:S71"/>
    <mergeCell ref="T70:T71"/>
    <mergeCell ref="U70:U71"/>
    <mergeCell ref="V70:V71"/>
    <mergeCell ref="W70:W71"/>
    <mergeCell ref="X74:X75"/>
    <mergeCell ref="H76:J76"/>
    <mergeCell ref="K76:M76"/>
    <mergeCell ref="N76:P76"/>
    <mergeCell ref="R74:R75"/>
    <mergeCell ref="K74:M74"/>
    <mergeCell ref="S76:S77"/>
    <mergeCell ref="T76:T77"/>
    <mergeCell ref="H74:J74"/>
    <mergeCell ref="X82:X83"/>
    <mergeCell ref="X80:X81"/>
    <mergeCell ref="X78:X79"/>
    <mergeCell ref="Q76:Q77"/>
    <mergeCell ref="R76:R77"/>
    <mergeCell ref="K73:M73"/>
    <mergeCell ref="N73:P73"/>
    <mergeCell ref="S74:S75"/>
    <mergeCell ref="T74:T75"/>
    <mergeCell ref="V74:V75"/>
    <mergeCell ref="W82:W83"/>
    <mergeCell ref="A82:A83"/>
    <mergeCell ref="B82:D82"/>
    <mergeCell ref="E82:G82"/>
    <mergeCell ref="H82:J82"/>
    <mergeCell ref="U74:U75"/>
    <mergeCell ref="Q74:Q75"/>
    <mergeCell ref="W74:W75"/>
    <mergeCell ref="A76:A77"/>
    <mergeCell ref="B76:D76"/>
    <mergeCell ref="K82:M82"/>
    <mergeCell ref="U80:U81"/>
    <mergeCell ref="V80:V81"/>
    <mergeCell ref="W80:W81"/>
    <mergeCell ref="K80:M81"/>
    <mergeCell ref="N80:P80"/>
    <mergeCell ref="Q80:Q81"/>
    <mergeCell ref="V82:V83"/>
    <mergeCell ref="T80:T81"/>
    <mergeCell ref="R82:R83"/>
    <mergeCell ref="E78:G78"/>
    <mergeCell ref="H78:J79"/>
    <mergeCell ref="V78:V79"/>
    <mergeCell ref="V76:V77"/>
    <mergeCell ref="W76:W77"/>
    <mergeCell ref="E76:G77"/>
    <mergeCell ref="K78:M78"/>
    <mergeCell ref="A80:A81"/>
    <mergeCell ref="B80:D80"/>
    <mergeCell ref="E80:G80"/>
    <mergeCell ref="H80:J80"/>
    <mergeCell ref="B73:D73"/>
    <mergeCell ref="E73:G73"/>
    <mergeCell ref="H73:J73"/>
    <mergeCell ref="A74:A75"/>
    <mergeCell ref="B74:D75"/>
    <mergeCell ref="E74:G74"/>
    <mergeCell ref="Q90:Q91"/>
    <mergeCell ref="Q88:Q89"/>
    <mergeCell ref="U86:U87"/>
    <mergeCell ref="K86:M86"/>
    <mergeCell ref="N86:P86"/>
    <mergeCell ref="N78:P78"/>
    <mergeCell ref="N82:P83"/>
    <mergeCell ref="Q82:Q83"/>
    <mergeCell ref="S82:S83"/>
    <mergeCell ref="T82:T83"/>
    <mergeCell ref="A90:A91"/>
    <mergeCell ref="B90:D90"/>
    <mergeCell ref="E90:G90"/>
    <mergeCell ref="H90:J91"/>
    <mergeCell ref="K90:M90"/>
    <mergeCell ref="N90:P90"/>
    <mergeCell ref="B85:D85"/>
    <mergeCell ref="E85:G85"/>
    <mergeCell ref="H85:J85"/>
    <mergeCell ref="K85:M85"/>
    <mergeCell ref="W88:W89"/>
    <mergeCell ref="X88:X89"/>
    <mergeCell ref="Q86:Q87"/>
    <mergeCell ref="E86:G86"/>
    <mergeCell ref="N85:P85"/>
    <mergeCell ref="W86:W87"/>
    <mergeCell ref="R80:R81"/>
    <mergeCell ref="V86:V87"/>
    <mergeCell ref="U82:U83"/>
    <mergeCell ref="S80:S81"/>
    <mergeCell ref="R86:R87"/>
    <mergeCell ref="S86:S87"/>
    <mergeCell ref="T86:T87"/>
    <mergeCell ref="X86:X87"/>
    <mergeCell ref="A88:A89"/>
    <mergeCell ref="B88:D88"/>
    <mergeCell ref="E88:G89"/>
    <mergeCell ref="H88:J88"/>
    <mergeCell ref="K88:M88"/>
    <mergeCell ref="V90:V91"/>
    <mergeCell ref="W90:W91"/>
    <mergeCell ref="Z58:Z59"/>
    <mergeCell ref="T94:T95"/>
    <mergeCell ref="U94:U95"/>
    <mergeCell ref="R88:R89"/>
    <mergeCell ref="S88:S89"/>
    <mergeCell ref="T88:T89"/>
    <mergeCell ref="U88:U89"/>
    <mergeCell ref="T90:T91"/>
    <mergeCell ref="A94:A95"/>
    <mergeCell ref="B94:D94"/>
    <mergeCell ref="E94:G94"/>
    <mergeCell ref="H94:J94"/>
    <mergeCell ref="Z28:Z29"/>
    <mergeCell ref="S92:S93"/>
    <mergeCell ref="T92:T93"/>
    <mergeCell ref="U92:U93"/>
    <mergeCell ref="V88:V89"/>
    <mergeCell ref="X90:X91"/>
    <mergeCell ref="K92:M93"/>
    <mergeCell ref="N92:P92"/>
    <mergeCell ref="A86:A87"/>
    <mergeCell ref="B86:D87"/>
    <mergeCell ref="A92:A93"/>
    <mergeCell ref="B92:D92"/>
    <mergeCell ref="E92:G92"/>
    <mergeCell ref="H92:J92"/>
    <mergeCell ref="H86:J86"/>
    <mergeCell ref="N88:P88"/>
    <mergeCell ref="Z56:Z57"/>
    <mergeCell ref="Z2:Z3"/>
    <mergeCell ref="Z4:Z5"/>
    <mergeCell ref="Z6:Z7"/>
    <mergeCell ref="Z8:Z9"/>
    <mergeCell ref="Q92:Q93"/>
    <mergeCell ref="R92:R93"/>
    <mergeCell ref="R90:R91"/>
    <mergeCell ref="S90:S91"/>
    <mergeCell ref="U90:U91"/>
    <mergeCell ref="Z44:Z45"/>
    <mergeCell ref="K94:M94"/>
    <mergeCell ref="N94:P95"/>
    <mergeCell ref="Z18:Z19"/>
    <mergeCell ref="Z20:Z21"/>
    <mergeCell ref="Z22:Z23"/>
    <mergeCell ref="Z26:Z27"/>
    <mergeCell ref="Z64:Z65"/>
    <mergeCell ref="Z46:Z47"/>
    <mergeCell ref="Z50:Z51"/>
    <mergeCell ref="Z66:Z67"/>
    <mergeCell ref="Z10:Z11"/>
    <mergeCell ref="Z14:Z15"/>
    <mergeCell ref="Z16:Z17"/>
    <mergeCell ref="V94:V95"/>
    <mergeCell ref="W94:W95"/>
    <mergeCell ref="X94:X95"/>
    <mergeCell ref="V92:V93"/>
    <mergeCell ref="W92:W93"/>
    <mergeCell ref="X92:X93"/>
    <mergeCell ref="Z94:Z95"/>
    <mergeCell ref="Z80:Z81"/>
    <mergeCell ref="Z82:Z83"/>
    <mergeCell ref="Z86:Z87"/>
    <mergeCell ref="Z88:Z89"/>
    <mergeCell ref="Z90:Z91"/>
    <mergeCell ref="Q94:Q95"/>
    <mergeCell ref="R94:R95"/>
    <mergeCell ref="S94:S95"/>
    <mergeCell ref="Z30:Z31"/>
    <mergeCell ref="Z32:Z33"/>
    <mergeCell ref="Z34:Z35"/>
    <mergeCell ref="Z38:Z39"/>
    <mergeCell ref="Z40:Z41"/>
    <mergeCell ref="Z42:Z43"/>
    <mergeCell ref="Z78:Z79"/>
    <mergeCell ref="Z188:Z189"/>
    <mergeCell ref="Z146:Z147"/>
    <mergeCell ref="Z148:Z149"/>
    <mergeCell ref="Z126:Z127"/>
    <mergeCell ref="Z68:Z69"/>
    <mergeCell ref="Z70:Z71"/>
    <mergeCell ref="Z74:Z75"/>
    <mergeCell ref="Z100:Z101"/>
    <mergeCell ref="Z130:Z131"/>
    <mergeCell ref="Z134:Z135"/>
    <mergeCell ref="Z102:Z103"/>
    <mergeCell ref="Z104:Z105"/>
    <mergeCell ref="Z106:Z107"/>
    <mergeCell ref="Z110:Z111"/>
    <mergeCell ref="Z190:Z191"/>
    <mergeCell ref="Z192:Z193"/>
    <mergeCell ref="Z118:Z119"/>
    <mergeCell ref="Z122:Z123"/>
    <mergeCell ref="Z124:Z125"/>
    <mergeCell ref="Z186:Z187"/>
    <mergeCell ref="AA2:AA3"/>
    <mergeCell ref="AA4:AA5"/>
    <mergeCell ref="AA6:AA7"/>
    <mergeCell ref="AA8:AA9"/>
    <mergeCell ref="Z76:Z77"/>
    <mergeCell ref="AA10:AA11"/>
    <mergeCell ref="AA38:AA39"/>
    <mergeCell ref="AA40:AA41"/>
    <mergeCell ref="AA42:AA43"/>
    <mergeCell ref="Z62:Z63"/>
    <mergeCell ref="Z158:Z159"/>
    <mergeCell ref="Z160:Z161"/>
    <mergeCell ref="Z112:Z113"/>
    <mergeCell ref="Z136:Z137"/>
    <mergeCell ref="Z114:Z115"/>
    <mergeCell ref="Z116:Z117"/>
    <mergeCell ref="Z138:Z139"/>
    <mergeCell ref="Z128:Z129"/>
    <mergeCell ref="AA104:AA105"/>
    <mergeCell ref="AA106:AA107"/>
    <mergeCell ref="Z140:Z141"/>
    <mergeCell ref="Z142:Z143"/>
    <mergeCell ref="AA182:AA183"/>
    <mergeCell ref="AA148:AA149"/>
    <mergeCell ref="Z150:Z151"/>
    <mergeCell ref="Z152:Z153"/>
    <mergeCell ref="Z154:Z155"/>
    <mergeCell ref="Z184:Z185"/>
    <mergeCell ref="Z162:Z163"/>
    <mergeCell ref="Z164:Z165"/>
    <mergeCell ref="Z166:Z167"/>
    <mergeCell ref="Z170:Z171"/>
    <mergeCell ref="Z172:Z173"/>
    <mergeCell ref="Z174:Z175"/>
    <mergeCell ref="Z176:Z177"/>
    <mergeCell ref="Z178:Z179"/>
    <mergeCell ref="Z182:Z183"/>
    <mergeCell ref="AA128:AA129"/>
    <mergeCell ref="AA44:AA45"/>
    <mergeCell ref="AA46:AA47"/>
    <mergeCell ref="AA86:AA87"/>
    <mergeCell ref="AA54:AA55"/>
    <mergeCell ref="AA56:AA57"/>
    <mergeCell ref="AA82:AA83"/>
    <mergeCell ref="AA62:AA63"/>
    <mergeCell ref="AA64:AA65"/>
    <mergeCell ref="AA110:AA111"/>
    <mergeCell ref="Z98:Z99"/>
    <mergeCell ref="Z52:Z53"/>
    <mergeCell ref="AA30:AA31"/>
    <mergeCell ref="AA32:AA33"/>
    <mergeCell ref="AA92:AA93"/>
    <mergeCell ref="AA94:AA95"/>
    <mergeCell ref="AA66:AA67"/>
    <mergeCell ref="AA68:AA69"/>
    <mergeCell ref="Z54:Z55"/>
    <mergeCell ref="Z92:Z93"/>
    <mergeCell ref="AA130:AA131"/>
    <mergeCell ref="AA100:AA101"/>
    <mergeCell ref="AA102:AA103"/>
    <mergeCell ref="AA78:AA79"/>
    <mergeCell ref="AA80:AA81"/>
    <mergeCell ref="AA116:AA117"/>
    <mergeCell ref="AA118:AA119"/>
    <mergeCell ref="AA122:AA123"/>
    <mergeCell ref="AA124:AA125"/>
    <mergeCell ref="AA126:AA127"/>
    <mergeCell ref="AA34:AA35"/>
    <mergeCell ref="AA14:AA15"/>
    <mergeCell ref="AA16:AA17"/>
    <mergeCell ref="AA18:AA19"/>
    <mergeCell ref="AA20:AA21"/>
    <mergeCell ref="AA22:AA23"/>
    <mergeCell ref="AA26:AA27"/>
    <mergeCell ref="AA28:AA29"/>
    <mergeCell ref="AA112:AA113"/>
    <mergeCell ref="AA70:AA71"/>
    <mergeCell ref="AA74:AA75"/>
    <mergeCell ref="AA76:AA77"/>
    <mergeCell ref="AA114:AA115"/>
    <mergeCell ref="AA98:AA99"/>
    <mergeCell ref="AA88:AA89"/>
    <mergeCell ref="AA90:AA91"/>
    <mergeCell ref="AA160:AA161"/>
    <mergeCell ref="AA162:AA163"/>
    <mergeCell ref="AA164:AA165"/>
    <mergeCell ref="AA190:AA191"/>
    <mergeCell ref="AA166:AA167"/>
    <mergeCell ref="AA50:AA51"/>
    <mergeCell ref="AA52:AA53"/>
    <mergeCell ref="AA186:AA187"/>
    <mergeCell ref="AA188:AA189"/>
    <mergeCell ref="AA58:AA59"/>
    <mergeCell ref="AA192:AA193"/>
    <mergeCell ref="AA170:AA171"/>
    <mergeCell ref="AA172:AA173"/>
    <mergeCell ref="AA174:AA175"/>
    <mergeCell ref="AA176:AA177"/>
    <mergeCell ref="AA178:AA179"/>
    <mergeCell ref="AA184:AA185"/>
    <mergeCell ref="AA150:AA151"/>
    <mergeCell ref="AA152:AA153"/>
    <mergeCell ref="AA154:AA155"/>
    <mergeCell ref="AA158:AA159"/>
    <mergeCell ref="AA142:AA143"/>
    <mergeCell ref="AA134:AA135"/>
    <mergeCell ref="AA136:AA137"/>
    <mergeCell ref="AA138:AA139"/>
    <mergeCell ref="AA140:AA141"/>
    <mergeCell ref="AA146:AA147"/>
  </mergeCells>
  <printOptions horizontalCentered="1" verticalCentered="1"/>
  <pageMargins left="0" right="0" top="0.5905511811023623" bottom="0" header="0.31496062992125984" footer="0.5118110236220472"/>
  <pageSetup fitToHeight="1" fitToWidth="1" horizontalDpi="300" verticalDpi="300" orientation="portrait" paperSize="9" r:id="rId1"/>
  <headerFooter alignWithMargins="0">
    <oddHeader>&amp;C第37回大分県スポーツ少年団サッカー交流大会・予選結果</oddHeader>
  </headerFooter>
</worksheet>
</file>

<file path=xl/worksheets/sheet5.xml><?xml version="1.0" encoding="utf-8"?>
<worksheet xmlns="http://schemas.openxmlformats.org/spreadsheetml/2006/main" xmlns:r="http://schemas.openxmlformats.org/officeDocument/2006/relationships">
  <sheetPr>
    <tabColor rgb="FF00B0F0"/>
    <pageSetUpPr fitToPage="1"/>
  </sheetPr>
  <dimension ref="B1:BX36"/>
  <sheetViews>
    <sheetView showGridLines="0" tabSelected="1" zoomScale="75" zoomScaleNormal="75" zoomScaleSheetLayoutView="85" zoomScalePageLayoutView="0" workbookViewId="0" topLeftCell="A1">
      <selection activeCell="A1" sqref="A1"/>
    </sheetView>
  </sheetViews>
  <sheetFormatPr defaultColWidth="2.125" defaultRowHeight="13.5" customHeight="1"/>
  <cols>
    <col min="1" max="4" width="2.125" style="315" customWidth="1"/>
    <col min="5" max="68" width="2.875" style="315" customWidth="1"/>
    <col min="69" max="16384" width="2.125" style="315" customWidth="1"/>
  </cols>
  <sheetData>
    <row r="1" spans="3:68" s="86" customFormat="1" ht="42">
      <c r="C1" s="467" t="s">
        <v>227</v>
      </c>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7"/>
      <c r="BM1" s="467"/>
      <c r="BN1" s="467"/>
      <c r="BO1" s="467"/>
      <c r="BP1" s="467"/>
    </row>
    <row r="2" spans="3:68" s="86" customFormat="1" ht="13.5" customHeight="1">
      <c r="C2" s="84"/>
      <c r="D2" s="84"/>
      <c r="E2" s="84"/>
      <c r="F2" s="312"/>
      <c r="G2" s="313"/>
      <c r="H2" s="313"/>
      <c r="I2" s="313"/>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row>
    <row r="3" spans="3:68" s="86" customFormat="1" ht="13.5" customHeight="1">
      <c r="C3" s="84"/>
      <c r="D3" s="84"/>
      <c r="E3" s="84"/>
      <c r="F3" s="312"/>
      <c r="G3" s="313"/>
      <c r="H3" s="313"/>
      <c r="I3" s="313"/>
      <c r="J3" s="313"/>
      <c r="K3" s="313"/>
      <c r="L3" s="313"/>
      <c r="M3" s="313"/>
      <c r="N3" s="31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314" t="s">
        <v>78</v>
      </c>
      <c r="AS3" s="365" t="s">
        <v>449</v>
      </c>
      <c r="AT3" s="84"/>
      <c r="AU3" s="84"/>
      <c r="AV3" s="84"/>
      <c r="AW3" s="84"/>
      <c r="AX3" s="84"/>
      <c r="AY3" s="84"/>
      <c r="AZ3" s="84"/>
      <c r="BA3" s="84"/>
      <c r="BB3" s="84"/>
      <c r="BC3" s="84"/>
      <c r="BD3" s="84"/>
      <c r="BE3" s="84"/>
      <c r="BF3" s="315"/>
      <c r="BG3" s="315"/>
      <c r="BI3" s="314" t="s">
        <v>85</v>
      </c>
      <c r="BJ3" s="315"/>
      <c r="BK3" s="365" t="s">
        <v>123</v>
      </c>
      <c r="BL3" s="84"/>
      <c r="BM3" s="84"/>
      <c r="BN3" s="84"/>
      <c r="BO3" s="84"/>
      <c r="BP3" s="84"/>
    </row>
    <row r="4" spans="3:68" s="86" customFormat="1" ht="13.5" customHeight="1">
      <c r="C4" s="84"/>
      <c r="D4" s="84"/>
      <c r="E4" s="84"/>
      <c r="F4" s="312"/>
      <c r="G4" s="312"/>
      <c r="H4" s="312"/>
      <c r="I4" s="312"/>
      <c r="J4" s="313"/>
      <c r="K4" s="313"/>
      <c r="L4" s="313"/>
      <c r="M4" s="313"/>
      <c r="N4" s="313"/>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315"/>
      <c r="BG4" s="315"/>
      <c r="BI4" s="315"/>
      <c r="BJ4" s="315"/>
      <c r="BK4" s="365" t="s">
        <v>430</v>
      </c>
      <c r="BL4" s="84"/>
      <c r="BM4" s="84"/>
      <c r="BN4" s="84"/>
      <c r="BO4" s="84"/>
      <c r="BP4" s="84"/>
    </row>
    <row r="5" spans="10:63" ht="13.5" customHeight="1">
      <c r="J5" s="312"/>
      <c r="K5" s="312"/>
      <c r="L5" s="312"/>
      <c r="M5" s="312"/>
      <c r="N5" s="312"/>
      <c r="O5" s="85"/>
      <c r="P5" s="85"/>
      <c r="AR5" s="314" t="s">
        <v>79</v>
      </c>
      <c r="AS5" s="365" t="s">
        <v>453</v>
      </c>
      <c r="BK5" s="365"/>
    </row>
    <row r="6" spans="7:63" ht="13.5" customHeight="1">
      <c r="G6" s="85"/>
      <c r="H6" s="85"/>
      <c r="I6" s="85"/>
      <c r="J6" s="85"/>
      <c r="K6" s="85"/>
      <c r="L6" s="85"/>
      <c r="M6" s="85"/>
      <c r="N6" s="85"/>
      <c r="O6" s="85"/>
      <c r="P6" s="85"/>
      <c r="BI6" s="314" t="s">
        <v>80</v>
      </c>
      <c r="BJ6" s="317"/>
      <c r="BK6" s="365" t="s">
        <v>137</v>
      </c>
    </row>
    <row r="7" spans="7:64" ht="13.5" customHeight="1">
      <c r="G7" s="85"/>
      <c r="H7" s="85"/>
      <c r="I7" s="85"/>
      <c r="J7" s="85"/>
      <c r="K7" s="85"/>
      <c r="L7" s="85"/>
      <c r="M7" s="85"/>
      <c r="N7" s="85"/>
      <c r="O7" s="85"/>
      <c r="P7" s="85"/>
      <c r="AR7" s="314" t="s">
        <v>86</v>
      </c>
      <c r="AS7" s="365" t="s">
        <v>450</v>
      </c>
      <c r="BJ7" s="317"/>
      <c r="BK7" s="365" t="s">
        <v>438</v>
      </c>
      <c r="BL7" s="314"/>
    </row>
    <row r="8" spans="6:64" ht="13.5" customHeight="1">
      <c r="F8" s="85"/>
      <c r="G8" s="85"/>
      <c r="H8" s="85"/>
      <c r="I8" s="85"/>
      <c r="J8" s="85"/>
      <c r="K8" s="85"/>
      <c r="L8" s="85"/>
      <c r="M8" s="85"/>
      <c r="N8" s="85"/>
      <c r="O8" s="85"/>
      <c r="P8" s="85"/>
      <c r="AG8" s="83"/>
      <c r="AH8" s="316"/>
      <c r="AI8" s="318"/>
      <c r="AL8" s="318"/>
      <c r="AM8" s="316"/>
      <c r="AS8" s="365" t="s">
        <v>451</v>
      </c>
      <c r="BK8" s="365" t="s">
        <v>132</v>
      </c>
      <c r="BL8" s="314"/>
    </row>
    <row r="9" spans="7:63" ht="13.5" customHeight="1">
      <c r="G9" s="85"/>
      <c r="H9" s="85"/>
      <c r="I9" s="85"/>
      <c r="J9" s="85"/>
      <c r="K9" s="85"/>
      <c r="L9" s="85"/>
      <c r="M9" s="85"/>
      <c r="N9" s="85"/>
      <c r="O9" s="85"/>
      <c r="P9" s="85"/>
      <c r="AF9" s="468" t="s">
        <v>449</v>
      </c>
      <c r="AG9" s="469"/>
      <c r="AH9" s="469"/>
      <c r="AI9" s="469"/>
      <c r="AJ9" s="469"/>
      <c r="AK9" s="469"/>
      <c r="AL9" s="469"/>
      <c r="AM9" s="469"/>
      <c r="AN9" s="469"/>
      <c r="AO9" s="470"/>
      <c r="BK9" s="365" t="s">
        <v>446</v>
      </c>
    </row>
    <row r="10" spans="32:64" ht="13.5" customHeight="1">
      <c r="AF10" s="471"/>
      <c r="AG10" s="472"/>
      <c r="AH10" s="472"/>
      <c r="AI10" s="472"/>
      <c r="AJ10" s="472"/>
      <c r="AK10" s="472"/>
      <c r="AL10" s="472"/>
      <c r="AM10" s="472"/>
      <c r="AN10" s="472"/>
      <c r="AO10" s="473"/>
      <c r="AV10" s="316"/>
      <c r="BL10" s="314"/>
    </row>
    <row r="11" spans="11:67" ht="13.5" customHeight="1">
      <c r="K11" s="321"/>
      <c r="U11" s="316"/>
      <c r="V11" s="316"/>
      <c r="W11" s="316"/>
      <c r="X11" s="316"/>
      <c r="Y11" s="316"/>
      <c r="Z11" s="316"/>
      <c r="AA11" s="316"/>
      <c r="AB11" s="316"/>
      <c r="AC11" s="316"/>
      <c r="AD11" s="316"/>
      <c r="AE11" s="316"/>
      <c r="AF11" s="316"/>
      <c r="AG11" s="318"/>
      <c r="AH11" s="318"/>
      <c r="AI11" s="318"/>
      <c r="AJ11" s="316"/>
      <c r="AK11" s="387"/>
      <c r="AL11" s="319"/>
      <c r="AM11" s="318"/>
      <c r="AN11" s="318"/>
      <c r="BI11" s="314" t="s">
        <v>87</v>
      </c>
      <c r="BJ11" s="322"/>
      <c r="BK11" s="365" t="s">
        <v>199</v>
      </c>
      <c r="BO11" s="100"/>
    </row>
    <row r="12" spans="20:63" ht="13.5" customHeight="1" thickBot="1">
      <c r="T12" s="323"/>
      <c r="U12" s="392"/>
      <c r="V12" s="392"/>
      <c r="W12" s="392"/>
      <c r="X12" s="392"/>
      <c r="Y12" s="392"/>
      <c r="Z12" s="392"/>
      <c r="AA12" s="392"/>
      <c r="AB12" s="392"/>
      <c r="AC12" s="392"/>
      <c r="AD12" s="392"/>
      <c r="AE12" s="392"/>
      <c r="AF12" s="392"/>
      <c r="AG12" s="392"/>
      <c r="AH12" s="392"/>
      <c r="AI12" s="392"/>
      <c r="AJ12" s="395"/>
      <c r="AK12" s="388"/>
      <c r="AL12" s="320"/>
      <c r="AM12" s="320"/>
      <c r="AN12" s="320"/>
      <c r="AO12" s="320"/>
      <c r="AP12" s="320"/>
      <c r="AQ12" s="320"/>
      <c r="AR12" s="323"/>
      <c r="AS12" s="323"/>
      <c r="AT12" s="323"/>
      <c r="AU12" s="323"/>
      <c r="AV12" s="323"/>
      <c r="AW12" s="323"/>
      <c r="AX12" s="323"/>
      <c r="AY12" s="323"/>
      <c r="AZ12" s="323"/>
      <c r="BA12" s="323"/>
      <c r="BJ12" s="317"/>
      <c r="BK12" s="365" t="s">
        <v>447</v>
      </c>
    </row>
    <row r="13" spans="2:63" ht="13.5" customHeight="1" thickTop="1">
      <c r="B13" s="474" t="s">
        <v>228</v>
      </c>
      <c r="C13" s="474"/>
      <c r="D13" s="474"/>
      <c r="E13" s="474"/>
      <c r="T13" s="394">
        <v>4</v>
      </c>
      <c r="U13" s="386"/>
      <c r="V13" s="316"/>
      <c r="W13" s="316"/>
      <c r="X13" s="316"/>
      <c r="Y13" s="316"/>
      <c r="Z13" s="316"/>
      <c r="AA13" s="316"/>
      <c r="AB13" s="316"/>
      <c r="AC13" s="316"/>
      <c r="AD13" s="316"/>
      <c r="AE13" s="316"/>
      <c r="AF13" s="316"/>
      <c r="AG13" s="475">
        <v>0.4930555555555556</v>
      </c>
      <c r="AH13" s="475"/>
      <c r="AI13" s="475"/>
      <c r="AJ13" s="475"/>
      <c r="AK13" s="476"/>
      <c r="AL13" s="476"/>
      <c r="AM13" s="476"/>
      <c r="AN13" s="476"/>
      <c r="AO13" s="316"/>
      <c r="AP13" s="316"/>
      <c r="AQ13" s="316"/>
      <c r="AR13" s="324"/>
      <c r="AS13" s="324"/>
      <c r="AT13" s="324"/>
      <c r="AU13" s="324"/>
      <c r="AV13" s="324"/>
      <c r="AW13" s="324"/>
      <c r="AX13" s="324"/>
      <c r="AY13" s="324"/>
      <c r="AZ13" s="331"/>
      <c r="BA13" s="393">
        <v>3</v>
      </c>
      <c r="BJ13" s="317"/>
      <c r="BK13" s="365" t="s">
        <v>448</v>
      </c>
    </row>
    <row r="14" spans="2:63" ht="13.5" customHeight="1">
      <c r="B14" s="474"/>
      <c r="C14" s="474"/>
      <c r="D14" s="474"/>
      <c r="E14" s="474"/>
      <c r="P14" s="448" t="s">
        <v>449</v>
      </c>
      <c r="Q14" s="449"/>
      <c r="R14" s="449"/>
      <c r="S14" s="449"/>
      <c r="T14" s="449"/>
      <c r="U14" s="449"/>
      <c r="V14" s="449"/>
      <c r="W14" s="449"/>
      <c r="X14" s="449"/>
      <c r="Y14" s="450"/>
      <c r="Z14" s="316"/>
      <c r="AA14" s="316"/>
      <c r="AB14" s="316"/>
      <c r="AC14" s="316"/>
      <c r="AD14" s="316"/>
      <c r="AE14" s="316"/>
      <c r="AF14" s="316"/>
      <c r="AG14" s="457" t="s">
        <v>101</v>
      </c>
      <c r="AH14" s="457"/>
      <c r="AI14" s="457"/>
      <c r="AJ14" s="457"/>
      <c r="AK14" s="457"/>
      <c r="AL14" s="457"/>
      <c r="AM14" s="457"/>
      <c r="AN14" s="457"/>
      <c r="AO14" s="316"/>
      <c r="AP14" s="316"/>
      <c r="AQ14" s="316"/>
      <c r="AR14" s="316"/>
      <c r="AS14" s="316"/>
      <c r="AT14" s="316"/>
      <c r="AU14" s="316"/>
      <c r="AV14" s="448" t="s">
        <v>452</v>
      </c>
      <c r="AW14" s="449"/>
      <c r="AX14" s="449"/>
      <c r="AY14" s="449"/>
      <c r="AZ14" s="449"/>
      <c r="BA14" s="449"/>
      <c r="BB14" s="449"/>
      <c r="BC14" s="449"/>
      <c r="BD14" s="449"/>
      <c r="BE14" s="450"/>
      <c r="BJ14" s="317"/>
      <c r="BK14" s="365" t="s">
        <v>212</v>
      </c>
    </row>
    <row r="15" spans="2:76" ht="13.5" customHeight="1">
      <c r="B15" s="474"/>
      <c r="C15" s="474"/>
      <c r="D15" s="474"/>
      <c r="E15" s="474"/>
      <c r="P15" s="451"/>
      <c r="Q15" s="452"/>
      <c r="R15" s="452"/>
      <c r="S15" s="452"/>
      <c r="T15" s="452"/>
      <c r="U15" s="452"/>
      <c r="V15" s="452"/>
      <c r="W15" s="452"/>
      <c r="X15" s="452"/>
      <c r="Y15" s="453"/>
      <c r="Z15" s="316"/>
      <c r="AA15" s="316"/>
      <c r="AB15" s="316"/>
      <c r="AC15" s="316"/>
      <c r="AD15" s="316"/>
      <c r="AE15" s="316"/>
      <c r="AF15" s="316"/>
      <c r="AG15" s="325"/>
      <c r="AH15" s="325"/>
      <c r="AI15" s="325"/>
      <c r="AJ15" s="325"/>
      <c r="AK15" s="325"/>
      <c r="AL15" s="325"/>
      <c r="AM15" s="325"/>
      <c r="AN15" s="325"/>
      <c r="AO15" s="316"/>
      <c r="AP15" s="316"/>
      <c r="AQ15" s="316"/>
      <c r="AR15" s="316"/>
      <c r="AS15" s="316"/>
      <c r="AT15" s="316"/>
      <c r="AU15" s="316"/>
      <c r="AV15" s="451"/>
      <c r="AW15" s="452"/>
      <c r="AX15" s="452"/>
      <c r="AY15" s="452"/>
      <c r="AZ15" s="452"/>
      <c r="BA15" s="452"/>
      <c r="BB15" s="452"/>
      <c r="BC15" s="452"/>
      <c r="BD15" s="452"/>
      <c r="BE15" s="453"/>
      <c r="BL15" s="314"/>
      <c r="BX15" s="317"/>
    </row>
    <row r="16" spans="21:76" s="323" customFormat="1" ht="13.5" customHeight="1" thickBot="1">
      <c r="U16" s="391"/>
      <c r="V16" s="392"/>
      <c r="W16" s="392"/>
      <c r="X16" s="392"/>
      <c r="Y16" s="392"/>
      <c r="Z16" s="392"/>
      <c r="AA16" s="392"/>
      <c r="AB16" s="392"/>
      <c r="AC16" s="318"/>
      <c r="AD16" s="318"/>
      <c r="AE16" s="318"/>
      <c r="AF16" s="318"/>
      <c r="AG16" s="318"/>
      <c r="AH16" s="318"/>
      <c r="AI16" s="318"/>
      <c r="AJ16" s="318"/>
      <c r="AK16" s="318"/>
      <c r="AL16" s="318"/>
      <c r="AM16" s="318"/>
      <c r="AN16" s="318"/>
      <c r="AO16" s="318"/>
      <c r="AP16" s="318"/>
      <c r="AQ16" s="318"/>
      <c r="AR16" s="318"/>
      <c r="AS16" s="320"/>
      <c r="AT16" s="320"/>
      <c r="AU16" s="320"/>
      <c r="AV16" s="320"/>
      <c r="AW16" s="320"/>
      <c r="AX16" s="320"/>
      <c r="AY16" s="320"/>
      <c r="AZ16" s="320"/>
      <c r="BA16" s="391"/>
      <c r="BB16" s="392"/>
      <c r="BC16" s="392"/>
      <c r="BD16" s="392"/>
      <c r="BE16" s="392"/>
      <c r="BF16" s="392"/>
      <c r="BG16" s="392"/>
      <c r="BH16" s="392"/>
      <c r="BT16" s="318"/>
      <c r="BX16" s="326"/>
    </row>
    <row r="17" spans="12:61" s="323" customFormat="1" ht="13.5" customHeight="1" thickTop="1">
      <c r="L17" s="389">
        <v>0</v>
      </c>
      <c r="M17" s="354"/>
      <c r="N17" s="319"/>
      <c r="O17" s="319"/>
      <c r="P17" s="319"/>
      <c r="Q17" s="454">
        <v>0.4166666666666667</v>
      </c>
      <c r="R17" s="455"/>
      <c r="S17" s="455"/>
      <c r="T17" s="455"/>
      <c r="U17" s="456"/>
      <c r="V17" s="456"/>
      <c r="W17" s="456"/>
      <c r="X17" s="456"/>
      <c r="Y17" s="318"/>
      <c r="Z17" s="318"/>
      <c r="AA17" s="318"/>
      <c r="AB17" s="318"/>
      <c r="AC17" s="390">
        <v>3</v>
      </c>
      <c r="AJ17" s="318"/>
      <c r="AK17" s="318"/>
      <c r="AR17" s="389">
        <v>2</v>
      </c>
      <c r="AS17" s="354"/>
      <c r="AT17" s="319"/>
      <c r="AU17" s="319"/>
      <c r="AV17" s="319"/>
      <c r="AW17" s="454">
        <v>0.4166666666666667</v>
      </c>
      <c r="AX17" s="455"/>
      <c r="AY17" s="455"/>
      <c r="AZ17" s="455"/>
      <c r="BA17" s="456"/>
      <c r="BB17" s="456"/>
      <c r="BC17" s="456"/>
      <c r="BD17" s="456"/>
      <c r="BE17" s="318"/>
      <c r="BF17" s="318"/>
      <c r="BG17" s="318"/>
      <c r="BH17" s="330"/>
      <c r="BI17" s="390">
        <v>4</v>
      </c>
    </row>
    <row r="18" spans="13:61" s="323" customFormat="1" ht="13.5" customHeight="1">
      <c r="M18" s="355"/>
      <c r="N18" s="318"/>
      <c r="O18" s="318"/>
      <c r="P18" s="318"/>
      <c r="Q18" s="457" t="s">
        <v>101</v>
      </c>
      <c r="R18" s="457"/>
      <c r="S18" s="457"/>
      <c r="T18" s="457"/>
      <c r="U18" s="457"/>
      <c r="V18" s="457"/>
      <c r="W18" s="457"/>
      <c r="X18" s="457"/>
      <c r="Y18" s="318"/>
      <c r="Z18" s="318"/>
      <c r="AA18" s="318"/>
      <c r="AB18" s="318"/>
      <c r="AC18" s="355"/>
      <c r="AS18" s="355"/>
      <c r="AT18" s="318"/>
      <c r="AU18" s="318"/>
      <c r="AV18" s="318"/>
      <c r="AW18" s="458" t="s">
        <v>102</v>
      </c>
      <c r="AX18" s="457"/>
      <c r="AY18" s="457"/>
      <c r="AZ18" s="457"/>
      <c r="BA18" s="457"/>
      <c r="BB18" s="457"/>
      <c r="BC18" s="457"/>
      <c r="BD18" s="457"/>
      <c r="BE18" s="318"/>
      <c r="BF18" s="318"/>
      <c r="BG18" s="318"/>
      <c r="BH18" s="330"/>
      <c r="BI18" s="355"/>
    </row>
    <row r="19" spans="3:68" s="323" customFormat="1" ht="13.5" customHeight="1" thickBot="1">
      <c r="C19" s="327"/>
      <c r="D19" s="327"/>
      <c r="E19" s="327"/>
      <c r="F19" s="327"/>
      <c r="G19" s="327"/>
      <c r="H19" s="327"/>
      <c r="I19" s="327"/>
      <c r="J19" s="327"/>
      <c r="K19" s="327"/>
      <c r="L19" s="371"/>
      <c r="M19" s="355"/>
      <c r="N19" s="327"/>
      <c r="O19" s="327"/>
      <c r="P19" s="327"/>
      <c r="Q19" s="327"/>
      <c r="R19" s="327"/>
      <c r="S19" s="327"/>
      <c r="T19" s="327"/>
      <c r="U19" s="327"/>
      <c r="V19" s="327"/>
      <c r="W19" s="327"/>
      <c r="X19" s="327"/>
      <c r="Y19" s="327"/>
      <c r="Z19" s="327"/>
      <c r="AA19" s="327"/>
      <c r="AB19" s="318"/>
      <c r="AC19" s="355"/>
      <c r="AD19" s="327"/>
      <c r="AE19" s="327"/>
      <c r="AF19" s="327"/>
      <c r="AG19" s="327"/>
      <c r="AH19" s="327"/>
      <c r="AI19" s="327"/>
      <c r="AJ19" s="327"/>
      <c r="AK19" s="327"/>
      <c r="AL19" s="327"/>
      <c r="AM19" s="327"/>
      <c r="AN19" s="327"/>
      <c r="AO19" s="327"/>
      <c r="AP19" s="327"/>
      <c r="AQ19" s="327"/>
      <c r="AR19" s="371"/>
      <c r="AS19" s="355"/>
      <c r="AT19" s="327"/>
      <c r="AU19" s="327"/>
      <c r="AV19" s="327"/>
      <c r="AW19" s="327"/>
      <c r="AX19" s="327"/>
      <c r="AY19" s="327"/>
      <c r="AZ19" s="327"/>
      <c r="BA19" s="327"/>
      <c r="BB19" s="327"/>
      <c r="BC19" s="327"/>
      <c r="BD19" s="327"/>
      <c r="BE19" s="327"/>
      <c r="BF19" s="327"/>
      <c r="BG19" s="327"/>
      <c r="BH19" s="330"/>
      <c r="BI19" s="355"/>
      <c r="BJ19" s="327"/>
      <c r="BK19" s="327"/>
      <c r="BL19" s="327"/>
      <c r="BM19" s="327"/>
      <c r="BN19" s="327"/>
      <c r="BO19" s="327"/>
      <c r="BP19" s="327"/>
    </row>
    <row r="20" spans="13:61" s="323" customFormat="1" ht="13.5" customHeight="1">
      <c r="M20" s="356"/>
      <c r="N20" s="318"/>
      <c r="O20" s="318"/>
      <c r="P20" s="318"/>
      <c r="Q20" s="318"/>
      <c r="R20" s="318"/>
      <c r="S20" s="318"/>
      <c r="T20" s="318"/>
      <c r="U20" s="318"/>
      <c r="V20" s="318"/>
      <c r="W20" s="318"/>
      <c r="X20" s="318"/>
      <c r="Y20" s="318"/>
      <c r="Z20" s="318"/>
      <c r="AA20" s="318"/>
      <c r="AB20" s="318"/>
      <c r="AC20" s="356"/>
      <c r="AS20" s="356"/>
      <c r="AT20" s="318"/>
      <c r="AU20" s="318"/>
      <c r="AV20" s="318"/>
      <c r="AW20" s="318"/>
      <c r="AX20" s="318"/>
      <c r="AY20" s="318"/>
      <c r="AZ20" s="318"/>
      <c r="BA20" s="318"/>
      <c r="BB20" s="318"/>
      <c r="BC20" s="318"/>
      <c r="BD20" s="318"/>
      <c r="BE20" s="318"/>
      <c r="BF20" s="318"/>
      <c r="BG20" s="318"/>
      <c r="BH20" s="330"/>
      <c r="BI20" s="356"/>
    </row>
    <row r="21" spans="8:65" s="323" customFormat="1" ht="23.25" customHeight="1">
      <c r="H21" s="459" t="s">
        <v>445</v>
      </c>
      <c r="I21" s="460"/>
      <c r="J21" s="460"/>
      <c r="K21" s="460"/>
      <c r="L21" s="460"/>
      <c r="M21" s="460"/>
      <c r="N21" s="460"/>
      <c r="O21" s="460"/>
      <c r="P21" s="460"/>
      <c r="Q21" s="461"/>
      <c r="R21" s="384"/>
      <c r="S21" s="384"/>
      <c r="T21" s="384"/>
      <c r="U21" s="384"/>
      <c r="V21" s="384"/>
      <c r="W21" s="384"/>
      <c r="X21" s="462" t="s">
        <v>146</v>
      </c>
      <c r="Y21" s="463"/>
      <c r="Z21" s="463"/>
      <c r="AA21" s="463"/>
      <c r="AB21" s="463"/>
      <c r="AC21" s="463"/>
      <c r="AD21" s="463"/>
      <c r="AE21" s="463"/>
      <c r="AF21" s="463"/>
      <c r="AG21" s="464"/>
      <c r="AH21" s="385"/>
      <c r="AI21" s="385"/>
      <c r="AJ21" s="385"/>
      <c r="AK21" s="385"/>
      <c r="AL21" s="385"/>
      <c r="AM21" s="385"/>
      <c r="AN21" s="462" t="s">
        <v>135</v>
      </c>
      <c r="AO21" s="463"/>
      <c r="AP21" s="463"/>
      <c r="AQ21" s="463"/>
      <c r="AR21" s="463"/>
      <c r="AS21" s="463"/>
      <c r="AT21" s="463"/>
      <c r="AU21" s="463"/>
      <c r="AV21" s="463"/>
      <c r="AW21" s="464"/>
      <c r="AX21" s="384"/>
      <c r="AY21" s="384"/>
      <c r="AZ21" s="384"/>
      <c r="BA21" s="384"/>
      <c r="BB21" s="384"/>
      <c r="BC21" s="384"/>
      <c r="BD21" s="462" t="s">
        <v>118</v>
      </c>
      <c r="BE21" s="463"/>
      <c r="BF21" s="463"/>
      <c r="BG21" s="463"/>
      <c r="BH21" s="463"/>
      <c r="BI21" s="463"/>
      <c r="BJ21" s="463"/>
      <c r="BK21" s="463"/>
      <c r="BL21" s="463"/>
      <c r="BM21" s="464"/>
    </row>
    <row r="22" spans="8:64" s="323" customFormat="1" ht="13.5" customHeight="1" thickBot="1">
      <c r="H22" s="329"/>
      <c r="I22" s="352"/>
      <c r="J22" s="352"/>
      <c r="K22" s="378">
        <v>3</v>
      </c>
      <c r="L22" s="353" t="s">
        <v>442</v>
      </c>
      <c r="M22" s="351" t="s">
        <v>443</v>
      </c>
      <c r="N22" s="351">
        <v>2</v>
      </c>
      <c r="O22" s="328"/>
      <c r="P22" s="328"/>
      <c r="Q22" s="319"/>
      <c r="R22" s="318"/>
      <c r="S22" s="318"/>
      <c r="T22" s="318"/>
      <c r="U22" s="318"/>
      <c r="V22" s="318"/>
      <c r="W22" s="318"/>
      <c r="X22" s="318"/>
      <c r="Y22" s="328"/>
      <c r="Z22" s="328"/>
      <c r="AA22" s="328"/>
      <c r="AB22" s="328"/>
      <c r="AC22" s="362"/>
      <c r="AD22" s="363"/>
      <c r="AE22" s="363"/>
      <c r="AF22" s="363"/>
      <c r="AO22" s="319"/>
      <c r="AP22" s="319"/>
      <c r="AQ22" s="378">
        <v>3</v>
      </c>
      <c r="AR22" s="353" t="s">
        <v>442</v>
      </c>
      <c r="AS22" s="351" t="s">
        <v>443</v>
      </c>
      <c r="AT22" s="351">
        <v>2</v>
      </c>
      <c r="AU22" s="328"/>
      <c r="AV22" s="328"/>
      <c r="AW22" s="318"/>
      <c r="AX22" s="318"/>
      <c r="AY22" s="318"/>
      <c r="AZ22" s="318"/>
      <c r="BA22" s="318"/>
      <c r="BB22" s="318"/>
      <c r="BC22" s="318"/>
      <c r="BD22" s="318"/>
      <c r="BE22" s="328"/>
      <c r="BF22" s="328"/>
      <c r="BG22" s="328"/>
      <c r="BH22" s="366"/>
      <c r="BI22" s="362"/>
      <c r="BJ22" s="363"/>
      <c r="BK22" s="363"/>
      <c r="BL22" s="363"/>
    </row>
    <row r="23" spans="7:65" s="89" customFormat="1" ht="13.5" customHeight="1" thickTop="1">
      <c r="G23" s="88"/>
      <c r="H23" s="372">
        <v>1</v>
      </c>
      <c r="I23" s="318"/>
      <c r="J23" s="318"/>
      <c r="K23" s="318"/>
      <c r="L23" s="477">
        <v>7</v>
      </c>
      <c r="M23" s="455"/>
      <c r="N23" s="319"/>
      <c r="O23" s="319"/>
      <c r="P23" s="373"/>
      <c r="Q23" s="370">
        <v>1</v>
      </c>
      <c r="R23" s="318"/>
      <c r="S23" s="323"/>
      <c r="T23" s="323"/>
      <c r="U23" s="323"/>
      <c r="V23" s="323"/>
      <c r="W23" s="318"/>
      <c r="X23" s="372">
        <v>1</v>
      </c>
      <c r="Y23" s="354"/>
      <c r="Z23" s="319"/>
      <c r="AA23" s="319"/>
      <c r="AB23" s="481">
        <v>8</v>
      </c>
      <c r="AC23" s="456"/>
      <c r="AD23" s="318"/>
      <c r="AE23" s="318"/>
      <c r="AF23" s="371"/>
      <c r="AG23" s="370">
        <v>2</v>
      </c>
      <c r="AH23" s="323"/>
      <c r="AI23" s="323"/>
      <c r="AJ23" s="323"/>
      <c r="AK23" s="323"/>
      <c r="AL23" s="323"/>
      <c r="AM23" s="318"/>
      <c r="AN23" s="372">
        <v>1</v>
      </c>
      <c r="AO23" s="376"/>
      <c r="AP23" s="377"/>
      <c r="AQ23" s="319"/>
      <c r="AR23" s="481">
        <v>7</v>
      </c>
      <c r="AS23" s="455"/>
      <c r="AT23" s="319"/>
      <c r="AU23" s="319"/>
      <c r="AV23" s="373"/>
      <c r="AW23" s="370">
        <v>1</v>
      </c>
      <c r="AX23" s="318"/>
      <c r="AY23" s="323"/>
      <c r="AZ23" s="323"/>
      <c r="BA23" s="323"/>
      <c r="BB23" s="323"/>
      <c r="BC23" s="318"/>
      <c r="BD23" s="370">
        <v>2</v>
      </c>
      <c r="BE23" s="355"/>
      <c r="BF23" s="318"/>
      <c r="BG23" s="318"/>
      <c r="BH23" s="477">
        <v>8</v>
      </c>
      <c r="BI23" s="456"/>
      <c r="BJ23" s="318"/>
      <c r="BK23" s="318"/>
      <c r="BL23" s="371"/>
      <c r="BM23" s="370">
        <v>3</v>
      </c>
    </row>
    <row r="24" spans="7:65" s="89" customFormat="1" ht="13.5" customHeight="1">
      <c r="G24" s="88"/>
      <c r="H24" s="348"/>
      <c r="I24" s="88"/>
      <c r="J24" s="88"/>
      <c r="K24" s="446">
        <v>0.625</v>
      </c>
      <c r="L24" s="447"/>
      <c r="M24" s="447"/>
      <c r="N24" s="447"/>
      <c r="O24" s="88"/>
      <c r="P24" s="348"/>
      <c r="Q24" s="88"/>
      <c r="R24" s="88"/>
      <c r="W24" s="88"/>
      <c r="X24" s="348"/>
      <c r="Y24" s="358"/>
      <c r="Z24" s="88"/>
      <c r="AA24" s="446">
        <v>0.6597222222222222</v>
      </c>
      <c r="AB24" s="447"/>
      <c r="AC24" s="447"/>
      <c r="AD24" s="447"/>
      <c r="AE24" s="88"/>
      <c r="AF24" s="348"/>
      <c r="AG24" s="88"/>
      <c r="AM24" s="88"/>
      <c r="AN24" s="348"/>
      <c r="AO24" s="88"/>
      <c r="AP24" s="88"/>
      <c r="AQ24" s="446">
        <v>0.625</v>
      </c>
      <c r="AR24" s="447"/>
      <c r="AS24" s="447"/>
      <c r="AT24" s="447"/>
      <c r="AU24" s="88"/>
      <c r="AV24" s="348"/>
      <c r="AW24" s="88"/>
      <c r="AX24" s="88"/>
      <c r="BC24" s="88"/>
      <c r="BD24" s="88"/>
      <c r="BE24" s="358"/>
      <c r="BF24" s="88"/>
      <c r="BG24" s="446">
        <v>0.6597222222222222</v>
      </c>
      <c r="BH24" s="447"/>
      <c r="BI24" s="447"/>
      <c r="BJ24" s="447"/>
      <c r="BK24" s="88"/>
      <c r="BL24" s="348"/>
      <c r="BM24" s="88"/>
    </row>
    <row r="25" spans="7:65" s="89" customFormat="1" ht="13.5" customHeight="1">
      <c r="G25" s="88"/>
      <c r="H25" s="375">
        <v>1</v>
      </c>
      <c r="I25" s="368">
        <v>2</v>
      </c>
      <c r="J25" s="465" t="s">
        <v>444</v>
      </c>
      <c r="K25" s="465"/>
      <c r="L25" s="465"/>
      <c r="M25" s="465"/>
      <c r="N25" s="465"/>
      <c r="O25" s="465"/>
      <c r="P25" s="349"/>
      <c r="Q25" s="347"/>
      <c r="R25" s="88"/>
      <c r="W25" s="88"/>
      <c r="X25" s="348"/>
      <c r="Y25" s="358"/>
      <c r="Z25" s="466" t="s">
        <v>440</v>
      </c>
      <c r="AA25" s="466"/>
      <c r="AB25" s="466"/>
      <c r="AC25" s="466"/>
      <c r="AD25" s="466"/>
      <c r="AE25" s="466"/>
      <c r="AF25" s="379"/>
      <c r="AG25" s="380"/>
      <c r="AH25" s="381"/>
      <c r="AI25" s="381"/>
      <c r="AJ25" s="381"/>
      <c r="AK25" s="381"/>
      <c r="AL25" s="381"/>
      <c r="AM25" s="380"/>
      <c r="AN25" s="382"/>
      <c r="AO25" s="383"/>
      <c r="AP25" s="466" t="s">
        <v>441</v>
      </c>
      <c r="AQ25" s="466"/>
      <c r="AR25" s="466"/>
      <c r="AS25" s="466"/>
      <c r="AT25" s="466"/>
      <c r="AU25" s="466"/>
      <c r="AV25" s="361"/>
      <c r="AW25" s="88"/>
      <c r="AX25" s="88"/>
      <c r="BC25" s="88"/>
      <c r="BD25" s="88"/>
      <c r="BE25" s="358"/>
      <c r="BF25" s="465" t="s">
        <v>103</v>
      </c>
      <c r="BG25" s="465"/>
      <c r="BH25" s="465"/>
      <c r="BI25" s="465"/>
      <c r="BJ25" s="465"/>
      <c r="BK25" s="465"/>
      <c r="BL25" s="375">
        <v>2</v>
      </c>
      <c r="BM25" s="368">
        <v>1</v>
      </c>
    </row>
    <row r="26" spans="2:66" s="89" customFormat="1" ht="13.5" customHeight="1" thickBot="1">
      <c r="B26" s="474" t="s">
        <v>226</v>
      </c>
      <c r="C26" s="474"/>
      <c r="D26" s="474"/>
      <c r="E26" s="474"/>
      <c r="G26" s="91"/>
      <c r="H26" s="343" t="s">
        <v>442</v>
      </c>
      <c r="I26" s="350" t="s">
        <v>443</v>
      </c>
      <c r="J26" s="345"/>
      <c r="K26" s="88"/>
      <c r="L26" s="88"/>
      <c r="M26" s="88"/>
      <c r="N26" s="90"/>
      <c r="O26" s="345"/>
      <c r="P26" s="346"/>
      <c r="Q26" s="344"/>
      <c r="R26" s="91"/>
      <c r="W26" s="91"/>
      <c r="X26" s="91"/>
      <c r="Y26" s="357"/>
      <c r="Z26" s="345"/>
      <c r="AA26" s="88"/>
      <c r="AB26" s="88"/>
      <c r="AC26" s="88"/>
      <c r="AD26" s="88"/>
      <c r="AE26" s="91"/>
      <c r="AF26" s="359"/>
      <c r="AG26" s="357"/>
      <c r="AH26" s="345"/>
      <c r="AM26" s="345"/>
      <c r="AN26" s="360"/>
      <c r="AO26" s="91"/>
      <c r="AP26" s="91"/>
      <c r="AQ26" s="88"/>
      <c r="AR26" s="88"/>
      <c r="AS26" s="88"/>
      <c r="AT26" s="90"/>
      <c r="AU26" s="345"/>
      <c r="AV26" s="360"/>
      <c r="AW26" s="91"/>
      <c r="AX26" s="91"/>
      <c r="BC26" s="91"/>
      <c r="BD26" s="91"/>
      <c r="BE26" s="357"/>
      <c r="BF26" s="345"/>
      <c r="BG26" s="88"/>
      <c r="BH26" s="88"/>
      <c r="BI26" s="88"/>
      <c r="BJ26" s="88"/>
      <c r="BK26" s="345"/>
      <c r="BL26" s="346" t="s">
        <v>442</v>
      </c>
      <c r="BM26" s="364" t="s">
        <v>443</v>
      </c>
      <c r="BN26" s="88"/>
    </row>
    <row r="27" spans="2:67" s="93" customFormat="1" ht="13.5" customHeight="1" thickTop="1">
      <c r="B27" s="474"/>
      <c r="C27" s="474"/>
      <c r="D27" s="474"/>
      <c r="E27" s="474"/>
      <c r="F27" s="370">
        <v>0</v>
      </c>
      <c r="G27" s="354"/>
      <c r="H27" s="455">
        <v>5</v>
      </c>
      <c r="I27" s="456"/>
      <c r="J27" s="371"/>
      <c r="K27" s="370">
        <v>0</v>
      </c>
      <c r="L27" s="323"/>
      <c r="M27" s="323"/>
      <c r="N27" s="372">
        <v>5</v>
      </c>
      <c r="O27" s="355"/>
      <c r="P27" s="456">
        <v>5</v>
      </c>
      <c r="Q27" s="455"/>
      <c r="R27" s="373"/>
      <c r="S27" s="370">
        <v>0</v>
      </c>
      <c r="T27" s="323"/>
      <c r="U27" s="323"/>
      <c r="V27" s="370">
        <v>0</v>
      </c>
      <c r="W27" s="354"/>
      <c r="X27" s="455">
        <v>6</v>
      </c>
      <c r="Y27" s="456"/>
      <c r="Z27" s="371"/>
      <c r="AA27" s="374">
        <v>2</v>
      </c>
      <c r="AB27" s="323"/>
      <c r="AC27" s="323"/>
      <c r="AD27" s="370">
        <v>0</v>
      </c>
      <c r="AE27" s="354"/>
      <c r="AF27" s="455">
        <v>6</v>
      </c>
      <c r="AG27" s="456"/>
      <c r="AH27" s="371"/>
      <c r="AI27" s="374">
        <v>2</v>
      </c>
      <c r="AJ27" s="318"/>
      <c r="AK27" s="323"/>
      <c r="AL27" s="372">
        <v>2</v>
      </c>
      <c r="AM27" s="318"/>
      <c r="AN27" s="456">
        <v>5</v>
      </c>
      <c r="AO27" s="455"/>
      <c r="AP27" s="319"/>
      <c r="AQ27" s="374">
        <v>1</v>
      </c>
      <c r="AR27" s="323"/>
      <c r="AS27" s="323"/>
      <c r="AT27" s="372">
        <v>3</v>
      </c>
      <c r="AU27" s="318"/>
      <c r="AV27" s="478">
        <v>5</v>
      </c>
      <c r="AW27" s="479"/>
      <c r="AX27" s="319"/>
      <c r="AY27" s="374">
        <v>1</v>
      </c>
      <c r="AZ27" s="323"/>
      <c r="BA27" s="323"/>
      <c r="BB27" s="372">
        <v>0</v>
      </c>
      <c r="BC27" s="319"/>
      <c r="BD27" s="479">
        <v>6</v>
      </c>
      <c r="BE27" s="480"/>
      <c r="BF27" s="318"/>
      <c r="BG27" s="374">
        <v>2</v>
      </c>
      <c r="BH27" s="318"/>
      <c r="BI27" s="318"/>
      <c r="BJ27" s="372">
        <v>2</v>
      </c>
      <c r="BK27" s="318"/>
      <c r="BL27" s="478">
        <v>6</v>
      </c>
      <c r="BM27" s="480"/>
      <c r="BN27" s="373"/>
      <c r="BO27" s="370">
        <v>2</v>
      </c>
    </row>
    <row r="28" spans="2:67" s="93" customFormat="1" ht="13.5" customHeight="1">
      <c r="B28" s="474"/>
      <c r="C28" s="474"/>
      <c r="D28" s="474"/>
      <c r="E28" s="474"/>
      <c r="F28" s="87"/>
      <c r="G28" s="482">
        <v>0.5555555555555556</v>
      </c>
      <c r="H28" s="483"/>
      <c r="I28" s="483"/>
      <c r="J28" s="484"/>
      <c r="K28" s="87"/>
      <c r="N28" s="334"/>
      <c r="O28" s="482">
        <v>0.5555555555555556</v>
      </c>
      <c r="P28" s="483"/>
      <c r="Q28" s="483"/>
      <c r="R28" s="484"/>
      <c r="S28" s="87"/>
      <c r="V28" s="87"/>
      <c r="W28" s="485">
        <v>0.5902777777777778</v>
      </c>
      <c r="X28" s="483"/>
      <c r="Y28" s="483"/>
      <c r="Z28" s="484"/>
      <c r="AA28" s="333"/>
      <c r="AD28" s="87"/>
      <c r="AE28" s="485">
        <v>0.5902777777777778</v>
      </c>
      <c r="AF28" s="483"/>
      <c r="AG28" s="483"/>
      <c r="AH28" s="484"/>
      <c r="AI28" s="333"/>
      <c r="AJ28" s="87"/>
      <c r="AL28" s="334"/>
      <c r="AM28" s="486">
        <v>0.5555555555555556</v>
      </c>
      <c r="AN28" s="483"/>
      <c r="AO28" s="483"/>
      <c r="AP28" s="483"/>
      <c r="AQ28" s="333"/>
      <c r="AT28" s="334"/>
      <c r="AU28" s="486">
        <v>0.5555555555555556</v>
      </c>
      <c r="AV28" s="483"/>
      <c r="AW28" s="483"/>
      <c r="AX28" s="483"/>
      <c r="AY28" s="333"/>
      <c r="BB28" s="334"/>
      <c r="BC28" s="487">
        <v>0.5902777777777778</v>
      </c>
      <c r="BD28" s="483"/>
      <c r="BE28" s="483"/>
      <c r="BF28" s="483"/>
      <c r="BG28" s="333"/>
      <c r="BJ28" s="334"/>
      <c r="BK28" s="487">
        <v>0.5902777777777778</v>
      </c>
      <c r="BL28" s="483"/>
      <c r="BM28" s="483"/>
      <c r="BN28" s="484"/>
      <c r="BO28" s="87"/>
    </row>
    <row r="29" spans="6:67" s="93" customFormat="1" ht="13.5" customHeight="1">
      <c r="F29" s="87"/>
      <c r="G29" s="333"/>
      <c r="H29" s="483" t="s">
        <v>94</v>
      </c>
      <c r="I29" s="483"/>
      <c r="J29" s="334"/>
      <c r="K29" s="87"/>
      <c r="N29" s="334"/>
      <c r="O29" s="333"/>
      <c r="P29" s="483" t="s">
        <v>95</v>
      </c>
      <c r="Q29" s="483"/>
      <c r="R29" s="334"/>
      <c r="S29" s="87"/>
      <c r="V29" s="87"/>
      <c r="W29" s="333"/>
      <c r="X29" s="483" t="s">
        <v>94</v>
      </c>
      <c r="Y29" s="483"/>
      <c r="Z29" s="334"/>
      <c r="AA29" s="333"/>
      <c r="AD29" s="367">
        <v>5</v>
      </c>
      <c r="AE29" s="369">
        <v>6</v>
      </c>
      <c r="AF29" s="483" t="s">
        <v>95</v>
      </c>
      <c r="AG29" s="483"/>
      <c r="AH29" s="334"/>
      <c r="AI29" s="333"/>
      <c r="AJ29" s="87"/>
      <c r="AL29" s="334"/>
      <c r="AM29" s="87"/>
      <c r="AN29" s="483" t="s">
        <v>100</v>
      </c>
      <c r="AO29" s="483"/>
      <c r="AP29" s="87"/>
      <c r="AQ29" s="333"/>
      <c r="AR29" s="95"/>
      <c r="AT29" s="334"/>
      <c r="AU29" s="87"/>
      <c r="AV29" s="483" t="s">
        <v>107</v>
      </c>
      <c r="AW29" s="483"/>
      <c r="AX29" s="87"/>
      <c r="AY29" s="333"/>
      <c r="BB29" s="334"/>
      <c r="BC29" s="87"/>
      <c r="BD29" s="483" t="s">
        <v>106</v>
      </c>
      <c r="BE29" s="483"/>
      <c r="BF29" s="87"/>
      <c r="BG29" s="333"/>
      <c r="BH29" s="87"/>
      <c r="BI29" s="87"/>
      <c r="BJ29" s="334"/>
      <c r="BK29" s="87"/>
      <c r="BL29" s="483" t="s">
        <v>107</v>
      </c>
      <c r="BM29" s="483"/>
      <c r="BN29" s="334"/>
      <c r="BO29" s="87"/>
    </row>
    <row r="30" spans="6:68" s="93" customFormat="1" ht="13.5" customHeight="1" thickBot="1">
      <c r="F30" s="336"/>
      <c r="G30" s="335"/>
      <c r="H30" s="87"/>
      <c r="I30" s="87"/>
      <c r="J30" s="336"/>
      <c r="K30" s="99"/>
      <c r="N30" s="336"/>
      <c r="O30" s="99"/>
      <c r="P30" s="87"/>
      <c r="Q30" s="87"/>
      <c r="R30" s="336"/>
      <c r="S30" s="99"/>
      <c r="V30" s="99"/>
      <c r="W30" s="338"/>
      <c r="X30" s="87"/>
      <c r="Y30" s="87"/>
      <c r="Z30" s="336"/>
      <c r="AA30" s="99"/>
      <c r="AD30" s="341" t="s">
        <v>442</v>
      </c>
      <c r="AE30" s="342" t="s">
        <v>443</v>
      </c>
      <c r="AF30" s="87"/>
      <c r="AG30" s="87"/>
      <c r="AH30" s="336"/>
      <c r="AI30" s="333"/>
      <c r="AJ30" s="87"/>
      <c r="AL30" s="336"/>
      <c r="AM30" s="99"/>
      <c r="AN30" s="87"/>
      <c r="AO30" s="87"/>
      <c r="AP30" s="87"/>
      <c r="AQ30" s="338"/>
      <c r="AR30" s="87"/>
      <c r="AS30" s="87"/>
      <c r="AT30" s="336"/>
      <c r="AU30" s="99"/>
      <c r="AV30" s="87"/>
      <c r="AW30" s="87"/>
      <c r="AX30" s="99"/>
      <c r="AY30" s="338"/>
      <c r="BB30" s="336"/>
      <c r="BC30" s="335"/>
      <c r="BD30" s="87"/>
      <c r="BE30" s="87"/>
      <c r="BF30" s="87"/>
      <c r="BG30" s="338"/>
      <c r="BH30" s="87"/>
      <c r="BI30" s="87"/>
      <c r="BJ30" s="336"/>
      <c r="BK30" s="99"/>
      <c r="BL30" s="87"/>
      <c r="BM30" s="87"/>
      <c r="BN30" s="336"/>
      <c r="BO30" s="99"/>
      <c r="BP30" s="87"/>
    </row>
    <row r="31" spans="5:68" s="96" customFormat="1" ht="13.5" customHeight="1" thickTop="1">
      <c r="E31" s="367">
        <v>3</v>
      </c>
      <c r="F31" s="498">
        <v>1</v>
      </c>
      <c r="G31" s="499"/>
      <c r="H31" s="368">
        <v>2</v>
      </c>
      <c r="I31" s="367">
        <v>1</v>
      </c>
      <c r="J31" s="488" t="s">
        <v>93</v>
      </c>
      <c r="K31" s="492"/>
      <c r="L31" s="368">
        <v>0</v>
      </c>
      <c r="M31" s="367">
        <v>1</v>
      </c>
      <c r="N31" s="488" t="s">
        <v>96</v>
      </c>
      <c r="O31" s="492"/>
      <c r="P31" s="368">
        <v>0</v>
      </c>
      <c r="Q31" s="367">
        <v>1</v>
      </c>
      <c r="R31" s="488" t="s">
        <v>96</v>
      </c>
      <c r="S31" s="492"/>
      <c r="T31" s="368">
        <v>0</v>
      </c>
      <c r="U31" s="367">
        <v>0</v>
      </c>
      <c r="V31" s="490" t="s">
        <v>97</v>
      </c>
      <c r="W31" s="497"/>
      <c r="X31" s="368">
        <v>4</v>
      </c>
      <c r="Y31" s="367">
        <v>7</v>
      </c>
      <c r="Z31" s="488" t="s">
        <v>97</v>
      </c>
      <c r="AA31" s="492"/>
      <c r="AB31" s="368">
        <v>1</v>
      </c>
      <c r="AC31" s="367">
        <v>1</v>
      </c>
      <c r="AD31" s="490" t="s">
        <v>98</v>
      </c>
      <c r="AE31" s="497"/>
      <c r="AF31" s="368">
        <v>1</v>
      </c>
      <c r="AG31" s="367">
        <v>4</v>
      </c>
      <c r="AH31" s="488" t="s">
        <v>98</v>
      </c>
      <c r="AI31" s="505"/>
      <c r="AJ31" s="368">
        <v>1</v>
      </c>
      <c r="AK31" s="367">
        <v>4</v>
      </c>
      <c r="AL31" s="498">
        <v>1</v>
      </c>
      <c r="AM31" s="499"/>
      <c r="AN31" s="368">
        <v>0</v>
      </c>
      <c r="AO31" s="367">
        <v>0</v>
      </c>
      <c r="AP31" s="490" t="s">
        <v>93</v>
      </c>
      <c r="AQ31" s="491"/>
      <c r="AR31" s="369">
        <v>4</v>
      </c>
      <c r="AS31" s="367">
        <v>2</v>
      </c>
      <c r="AT31" s="488" t="s">
        <v>96</v>
      </c>
      <c r="AU31" s="492"/>
      <c r="AV31" s="368">
        <v>0</v>
      </c>
      <c r="AW31" s="367">
        <v>0</v>
      </c>
      <c r="AX31" s="490" t="s">
        <v>96</v>
      </c>
      <c r="AY31" s="497"/>
      <c r="AZ31" s="368">
        <v>3</v>
      </c>
      <c r="BA31" s="367">
        <v>1</v>
      </c>
      <c r="BB31" s="488" t="s">
        <v>97</v>
      </c>
      <c r="BC31" s="489"/>
      <c r="BD31" s="368">
        <v>0</v>
      </c>
      <c r="BE31" s="367">
        <v>0</v>
      </c>
      <c r="BF31" s="490" t="s">
        <v>97</v>
      </c>
      <c r="BG31" s="491"/>
      <c r="BH31" s="369">
        <v>2</v>
      </c>
      <c r="BI31" s="367">
        <v>8</v>
      </c>
      <c r="BJ31" s="488" t="s">
        <v>98</v>
      </c>
      <c r="BK31" s="492"/>
      <c r="BL31" s="368">
        <v>1</v>
      </c>
      <c r="BM31" s="367">
        <v>3</v>
      </c>
      <c r="BN31" s="488" t="s">
        <v>98</v>
      </c>
      <c r="BO31" s="492"/>
      <c r="BP31" s="368">
        <v>2</v>
      </c>
    </row>
    <row r="32" spans="5:68" s="96" customFormat="1" ht="13.5" customHeight="1">
      <c r="E32" s="94"/>
      <c r="F32" s="493">
        <v>0.4166666666666667</v>
      </c>
      <c r="G32" s="494"/>
      <c r="H32" s="94"/>
      <c r="I32" s="94"/>
      <c r="J32" s="493">
        <v>0.4166666666666667</v>
      </c>
      <c r="K32" s="494"/>
      <c r="L32" s="94"/>
      <c r="M32" s="94"/>
      <c r="N32" s="493">
        <v>0.4513888888888889</v>
      </c>
      <c r="O32" s="494"/>
      <c r="P32" s="94"/>
      <c r="Q32" s="94"/>
      <c r="R32" s="493">
        <v>0.4513888888888889</v>
      </c>
      <c r="S32" s="494"/>
      <c r="T32" s="94"/>
      <c r="U32" s="94"/>
      <c r="V32" s="495">
        <v>0.4861111111111111</v>
      </c>
      <c r="W32" s="500"/>
      <c r="X32" s="94"/>
      <c r="Y32" s="94"/>
      <c r="Z32" s="493">
        <v>0.4861111111111111</v>
      </c>
      <c r="AA32" s="494"/>
      <c r="AB32" s="94"/>
      <c r="AC32" s="94"/>
      <c r="AD32" s="495">
        <v>0.5208333333333334</v>
      </c>
      <c r="AE32" s="500"/>
      <c r="AF32" s="94"/>
      <c r="AG32" s="94"/>
      <c r="AH32" s="493">
        <v>0.5208333333333334</v>
      </c>
      <c r="AI32" s="504"/>
      <c r="AJ32" s="94"/>
      <c r="AK32" s="94"/>
      <c r="AL32" s="493">
        <v>0.4166666666666667</v>
      </c>
      <c r="AM32" s="494"/>
      <c r="AN32" s="94"/>
      <c r="AO32" s="94"/>
      <c r="AP32" s="495">
        <v>0.4166666666666667</v>
      </c>
      <c r="AQ32" s="496"/>
      <c r="AR32" s="332"/>
      <c r="AS32" s="94"/>
      <c r="AT32" s="493">
        <v>0.4513888888888889</v>
      </c>
      <c r="AU32" s="494"/>
      <c r="AV32" s="94"/>
      <c r="AW32" s="94"/>
      <c r="AX32" s="495">
        <v>0.4513888888888889</v>
      </c>
      <c r="AY32" s="500"/>
      <c r="AZ32" s="94"/>
      <c r="BA32" s="94"/>
      <c r="BB32" s="493">
        <v>0.4861111111111111</v>
      </c>
      <c r="BC32" s="494"/>
      <c r="BD32" s="94"/>
      <c r="BE32" s="94"/>
      <c r="BF32" s="495">
        <v>0.4861111111111111</v>
      </c>
      <c r="BG32" s="496"/>
      <c r="BH32" s="332"/>
      <c r="BI32" s="94"/>
      <c r="BJ32" s="493">
        <v>0.5208333333333334</v>
      </c>
      <c r="BK32" s="494"/>
      <c r="BL32" s="94"/>
      <c r="BM32" s="94"/>
      <c r="BN32" s="493">
        <v>0.5208333333333334</v>
      </c>
      <c r="BO32" s="494"/>
      <c r="BP32" s="94"/>
    </row>
    <row r="33" spans="5:68" s="96" customFormat="1" ht="13.5" customHeight="1">
      <c r="E33" s="94"/>
      <c r="F33" s="502" t="s">
        <v>94</v>
      </c>
      <c r="G33" s="494"/>
      <c r="H33" s="94"/>
      <c r="I33" s="94"/>
      <c r="J33" s="502" t="s">
        <v>95</v>
      </c>
      <c r="K33" s="494"/>
      <c r="L33" s="94"/>
      <c r="M33" s="94"/>
      <c r="N33" s="502" t="s">
        <v>94</v>
      </c>
      <c r="O33" s="494"/>
      <c r="P33" s="94"/>
      <c r="Q33" s="94"/>
      <c r="R33" s="502" t="s">
        <v>95</v>
      </c>
      <c r="S33" s="494"/>
      <c r="T33" s="94"/>
      <c r="U33" s="94"/>
      <c r="V33" s="503" t="s">
        <v>94</v>
      </c>
      <c r="W33" s="500"/>
      <c r="X33" s="94"/>
      <c r="Y33" s="94"/>
      <c r="Z33" s="502" t="s">
        <v>95</v>
      </c>
      <c r="AA33" s="494"/>
      <c r="AB33" s="94"/>
      <c r="AC33" s="94"/>
      <c r="AD33" s="503" t="s">
        <v>94</v>
      </c>
      <c r="AE33" s="500"/>
      <c r="AF33" s="94"/>
      <c r="AG33" s="94"/>
      <c r="AH33" s="502" t="s">
        <v>95</v>
      </c>
      <c r="AI33" s="504"/>
      <c r="AJ33" s="94"/>
      <c r="AK33" s="94"/>
      <c r="AL33" s="502" t="s">
        <v>106</v>
      </c>
      <c r="AM33" s="494"/>
      <c r="AN33" s="94"/>
      <c r="AO33" s="94"/>
      <c r="AP33" s="503" t="s">
        <v>107</v>
      </c>
      <c r="AQ33" s="496"/>
      <c r="AR33" s="332"/>
      <c r="AS33" s="94"/>
      <c r="AT33" s="502" t="s">
        <v>100</v>
      </c>
      <c r="AU33" s="494"/>
      <c r="AV33" s="94"/>
      <c r="AW33" s="94"/>
      <c r="AX33" s="503" t="s">
        <v>99</v>
      </c>
      <c r="AY33" s="500"/>
      <c r="AZ33" s="94"/>
      <c r="BA33" s="94"/>
      <c r="BB33" s="502" t="s">
        <v>100</v>
      </c>
      <c r="BC33" s="494"/>
      <c r="BD33" s="94"/>
      <c r="BE33" s="94"/>
      <c r="BF33" s="503" t="s">
        <v>99</v>
      </c>
      <c r="BG33" s="496"/>
      <c r="BH33" s="332"/>
      <c r="BI33" s="94"/>
      <c r="BJ33" s="502" t="s">
        <v>100</v>
      </c>
      <c r="BK33" s="494"/>
      <c r="BL33" s="94"/>
      <c r="BM33" s="94"/>
      <c r="BN33" s="502" t="s">
        <v>99</v>
      </c>
      <c r="BO33" s="494"/>
      <c r="BP33" s="94"/>
    </row>
    <row r="34" spans="5:68" s="96" customFormat="1" ht="13.5" customHeight="1">
      <c r="E34" s="94"/>
      <c r="F34" s="337"/>
      <c r="G34" s="97"/>
      <c r="H34" s="94"/>
      <c r="I34" s="94"/>
      <c r="J34" s="332"/>
      <c r="K34" s="97"/>
      <c r="L34" s="94"/>
      <c r="M34" s="94"/>
      <c r="N34" s="332"/>
      <c r="O34" s="97"/>
      <c r="P34" s="94"/>
      <c r="Q34" s="94"/>
      <c r="R34" s="332"/>
      <c r="S34" s="97"/>
      <c r="T34" s="94"/>
      <c r="U34" s="94"/>
      <c r="V34" s="101"/>
      <c r="W34" s="339"/>
      <c r="X34" s="94"/>
      <c r="Y34" s="94"/>
      <c r="Z34" s="332"/>
      <c r="AA34" s="97"/>
      <c r="AB34" s="94"/>
      <c r="AC34" s="94"/>
      <c r="AD34" s="101"/>
      <c r="AE34" s="339"/>
      <c r="AF34" s="94"/>
      <c r="AG34" s="94"/>
      <c r="AH34" s="332"/>
      <c r="AI34" s="340"/>
      <c r="AJ34" s="94"/>
      <c r="AK34" s="94"/>
      <c r="AL34" s="337"/>
      <c r="AM34" s="97"/>
      <c r="AN34" s="94"/>
      <c r="AO34" s="94"/>
      <c r="AP34" s="101"/>
      <c r="AQ34" s="94"/>
      <c r="AR34" s="332"/>
      <c r="AS34" s="94"/>
      <c r="AT34" s="332"/>
      <c r="AU34" s="97"/>
      <c r="AV34" s="94"/>
      <c r="AW34" s="94"/>
      <c r="AX34" s="101"/>
      <c r="AY34" s="339"/>
      <c r="AZ34" s="94"/>
      <c r="BA34" s="94"/>
      <c r="BB34" s="332"/>
      <c r="BC34" s="97"/>
      <c r="BD34" s="94"/>
      <c r="BE34" s="94"/>
      <c r="BF34" s="101"/>
      <c r="BG34" s="94"/>
      <c r="BH34" s="332"/>
      <c r="BI34" s="94"/>
      <c r="BJ34" s="332"/>
      <c r="BK34" s="97"/>
      <c r="BL34" s="94"/>
      <c r="BM34" s="94"/>
      <c r="BN34" s="332"/>
      <c r="BO34" s="97"/>
      <c r="BP34" s="94"/>
    </row>
    <row r="35" spans="5:68" s="92" customFormat="1" ht="13.5" customHeight="1">
      <c r="E35" s="501">
        <v>1</v>
      </c>
      <c r="F35" s="506"/>
      <c r="G35" s="483">
        <v>2</v>
      </c>
      <c r="H35" s="507"/>
      <c r="I35" s="501">
        <v>3</v>
      </c>
      <c r="J35" s="501"/>
      <c r="K35" s="501">
        <v>4</v>
      </c>
      <c r="L35" s="501"/>
      <c r="M35" s="501">
        <v>5</v>
      </c>
      <c r="N35" s="501"/>
      <c r="O35" s="501">
        <v>6</v>
      </c>
      <c r="P35" s="501"/>
      <c r="Q35" s="501">
        <v>7</v>
      </c>
      <c r="R35" s="501"/>
      <c r="S35" s="501">
        <v>8</v>
      </c>
      <c r="T35" s="501"/>
      <c r="U35" s="501">
        <v>9</v>
      </c>
      <c r="V35" s="501"/>
      <c r="W35" s="501">
        <v>10</v>
      </c>
      <c r="X35" s="501"/>
      <c r="Y35" s="501">
        <v>11</v>
      </c>
      <c r="Z35" s="501"/>
      <c r="AA35" s="501">
        <v>12</v>
      </c>
      <c r="AB35" s="501"/>
      <c r="AC35" s="501">
        <v>13</v>
      </c>
      <c r="AD35" s="501"/>
      <c r="AE35" s="501">
        <v>14</v>
      </c>
      <c r="AF35" s="501"/>
      <c r="AG35" s="501">
        <v>15</v>
      </c>
      <c r="AH35" s="501"/>
      <c r="AI35" s="501">
        <v>16</v>
      </c>
      <c r="AJ35" s="501"/>
      <c r="AK35" s="501">
        <v>17</v>
      </c>
      <c r="AL35" s="501"/>
      <c r="AM35" s="501">
        <v>18</v>
      </c>
      <c r="AN35" s="501"/>
      <c r="AO35" s="508">
        <v>19</v>
      </c>
      <c r="AP35" s="507"/>
      <c r="AQ35" s="501">
        <v>20</v>
      </c>
      <c r="AR35" s="507"/>
      <c r="AS35" s="508">
        <v>21</v>
      </c>
      <c r="AT35" s="507"/>
      <c r="AU35" s="501">
        <v>22</v>
      </c>
      <c r="AV35" s="507"/>
      <c r="AW35" s="508">
        <v>23</v>
      </c>
      <c r="AX35" s="507"/>
      <c r="AY35" s="501">
        <v>24</v>
      </c>
      <c r="AZ35" s="507"/>
      <c r="BA35" s="508">
        <v>25</v>
      </c>
      <c r="BB35" s="507"/>
      <c r="BC35" s="501">
        <v>26</v>
      </c>
      <c r="BD35" s="507"/>
      <c r="BE35" s="508">
        <v>27</v>
      </c>
      <c r="BF35" s="507"/>
      <c r="BG35" s="501">
        <v>28</v>
      </c>
      <c r="BH35" s="507"/>
      <c r="BI35" s="508">
        <v>29</v>
      </c>
      <c r="BJ35" s="507"/>
      <c r="BK35" s="501">
        <v>30</v>
      </c>
      <c r="BL35" s="507"/>
      <c r="BM35" s="508">
        <v>31</v>
      </c>
      <c r="BN35" s="507"/>
      <c r="BO35" s="501">
        <v>32</v>
      </c>
      <c r="BP35" s="507"/>
    </row>
    <row r="36" spans="5:68" ht="99.75" customHeight="1">
      <c r="E36" s="509" t="s">
        <v>425</v>
      </c>
      <c r="F36" s="510"/>
      <c r="G36" s="509" t="s">
        <v>165</v>
      </c>
      <c r="H36" s="510"/>
      <c r="I36" s="511" t="s">
        <v>426</v>
      </c>
      <c r="J36" s="511"/>
      <c r="K36" s="512" t="s">
        <v>128</v>
      </c>
      <c r="L36" s="512"/>
      <c r="M36" s="509" t="s">
        <v>427</v>
      </c>
      <c r="N36" s="509"/>
      <c r="O36" s="509" t="s">
        <v>428</v>
      </c>
      <c r="P36" s="509"/>
      <c r="Q36" s="509" t="s">
        <v>141</v>
      </c>
      <c r="R36" s="509"/>
      <c r="S36" s="509" t="s">
        <v>117</v>
      </c>
      <c r="T36" s="509"/>
      <c r="U36" s="509" t="s">
        <v>429</v>
      </c>
      <c r="V36" s="509"/>
      <c r="W36" s="509" t="s">
        <v>212</v>
      </c>
      <c r="X36" s="509"/>
      <c r="Y36" s="509" t="s">
        <v>430</v>
      </c>
      <c r="Z36" s="509"/>
      <c r="AA36" s="509" t="s">
        <v>172</v>
      </c>
      <c r="AB36" s="509"/>
      <c r="AC36" s="509" t="s">
        <v>431</v>
      </c>
      <c r="AD36" s="509"/>
      <c r="AE36" s="509" t="s">
        <v>132</v>
      </c>
      <c r="AF36" s="509"/>
      <c r="AG36" s="513" t="s">
        <v>146</v>
      </c>
      <c r="AH36" s="513"/>
      <c r="AI36" s="509" t="s">
        <v>159</v>
      </c>
      <c r="AJ36" s="509"/>
      <c r="AK36" s="511" t="s">
        <v>432</v>
      </c>
      <c r="AL36" s="511"/>
      <c r="AM36" s="509" t="s">
        <v>433</v>
      </c>
      <c r="AN36" s="509"/>
      <c r="AO36" s="509" t="s">
        <v>152</v>
      </c>
      <c r="AP36" s="509"/>
      <c r="AQ36" s="509" t="s">
        <v>434</v>
      </c>
      <c r="AR36" s="509"/>
      <c r="AS36" s="509" t="s">
        <v>137</v>
      </c>
      <c r="AT36" s="509"/>
      <c r="AU36" s="509" t="s">
        <v>164</v>
      </c>
      <c r="AV36" s="509"/>
      <c r="AW36" s="509" t="s">
        <v>435</v>
      </c>
      <c r="AX36" s="509"/>
      <c r="AY36" s="509" t="s">
        <v>436</v>
      </c>
      <c r="AZ36" s="509"/>
      <c r="BA36" s="509" t="s">
        <v>173</v>
      </c>
      <c r="BB36" s="509"/>
      <c r="BC36" s="509" t="s">
        <v>119</v>
      </c>
      <c r="BD36" s="509"/>
      <c r="BE36" s="509" t="s">
        <v>437</v>
      </c>
      <c r="BF36" s="509"/>
      <c r="BG36" s="514" t="s">
        <v>123</v>
      </c>
      <c r="BH36" s="514"/>
      <c r="BI36" s="511" t="s">
        <v>118</v>
      </c>
      <c r="BJ36" s="511"/>
      <c r="BK36" s="509" t="s">
        <v>157</v>
      </c>
      <c r="BL36" s="509"/>
      <c r="BM36" s="509" t="s">
        <v>438</v>
      </c>
      <c r="BN36" s="509"/>
      <c r="BO36" s="509" t="s">
        <v>439</v>
      </c>
      <c r="BP36" s="509"/>
    </row>
  </sheetData>
  <sheetProtection/>
  <mergeCells count="164">
    <mergeCell ref="BO36:BP36"/>
    <mergeCell ref="AS36:AT36"/>
    <mergeCell ref="AU36:AV36"/>
    <mergeCell ref="AW36:AX36"/>
    <mergeCell ref="AY36:AZ36"/>
    <mergeCell ref="BA36:BB36"/>
    <mergeCell ref="BC36:BD36"/>
    <mergeCell ref="BI36:BJ36"/>
    <mergeCell ref="U36:V36"/>
    <mergeCell ref="W36:X36"/>
    <mergeCell ref="Y36:Z36"/>
    <mergeCell ref="AA36:AB36"/>
    <mergeCell ref="BK36:BL36"/>
    <mergeCell ref="BM36:BN36"/>
    <mergeCell ref="AC36:AD36"/>
    <mergeCell ref="AE36:AF36"/>
    <mergeCell ref="BE36:BF36"/>
    <mergeCell ref="BG36:BH36"/>
    <mergeCell ref="AG36:AH36"/>
    <mergeCell ref="AI36:AJ36"/>
    <mergeCell ref="AK36:AL36"/>
    <mergeCell ref="AM36:AN36"/>
    <mergeCell ref="AO36:AP36"/>
    <mergeCell ref="AQ36:AR36"/>
    <mergeCell ref="AA35:AB35"/>
    <mergeCell ref="AW35:AX35"/>
    <mergeCell ref="AY35:AZ35"/>
    <mergeCell ref="AC35:AD35"/>
    <mergeCell ref="AE35:AF35"/>
    <mergeCell ref="AG35:AH35"/>
    <mergeCell ref="AI35:AJ35"/>
    <mergeCell ref="AK35:AL35"/>
    <mergeCell ref="AM35:AN35"/>
    <mergeCell ref="AO35:AP35"/>
    <mergeCell ref="BM35:BN35"/>
    <mergeCell ref="BO35:BP35"/>
    <mergeCell ref="E36:F36"/>
    <mergeCell ref="G36:H36"/>
    <mergeCell ref="I36:J36"/>
    <mergeCell ref="K36:L36"/>
    <mergeCell ref="M36:N36"/>
    <mergeCell ref="O36:P36"/>
    <mergeCell ref="Q36:R36"/>
    <mergeCell ref="S36:T36"/>
    <mergeCell ref="AQ35:AR35"/>
    <mergeCell ref="AS35:AT35"/>
    <mergeCell ref="AU35:AV35"/>
    <mergeCell ref="BA35:BB35"/>
    <mergeCell ref="BC35:BD35"/>
    <mergeCell ref="AT32:AU32"/>
    <mergeCell ref="AX32:AY32"/>
    <mergeCell ref="BB33:BC33"/>
    <mergeCell ref="BF33:BG33"/>
    <mergeCell ref="BI35:BJ35"/>
    <mergeCell ref="BK35:BL35"/>
    <mergeCell ref="BE35:BF35"/>
    <mergeCell ref="BG35:BH35"/>
    <mergeCell ref="AT33:AU33"/>
    <mergeCell ref="AX33:AY33"/>
    <mergeCell ref="BJ33:BK33"/>
    <mergeCell ref="BN33:BO33"/>
    <mergeCell ref="E35:F35"/>
    <mergeCell ref="G35:H35"/>
    <mergeCell ref="I35:J35"/>
    <mergeCell ref="K35:L35"/>
    <mergeCell ref="M35:N35"/>
    <mergeCell ref="O35:P35"/>
    <mergeCell ref="F33:G33"/>
    <mergeCell ref="J33:K33"/>
    <mergeCell ref="N33:O33"/>
    <mergeCell ref="AD33:AE33"/>
    <mergeCell ref="AH33:AI33"/>
    <mergeCell ref="AH31:AI31"/>
    <mergeCell ref="V33:W33"/>
    <mergeCell ref="Z33:AA33"/>
    <mergeCell ref="AD32:AE32"/>
    <mergeCell ref="AH32:AI32"/>
    <mergeCell ref="Q35:R35"/>
    <mergeCell ref="S35:T35"/>
    <mergeCell ref="U35:V35"/>
    <mergeCell ref="W35:X35"/>
    <mergeCell ref="Y35:Z35"/>
    <mergeCell ref="AX31:AY31"/>
    <mergeCell ref="AL32:AM32"/>
    <mergeCell ref="R33:S33"/>
    <mergeCell ref="AL33:AM33"/>
    <mergeCell ref="AP33:AQ33"/>
    <mergeCell ref="BN31:BO31"/>
    <mergeCell ref="F32:G32"/>
    <mergeCell ref="J32:K32"/>
    <mergeCell ref="N32:O32"/>
    <mergeCell ref="R32:S32"/>
    <mergeCell ref="V32:W32"/>
    <mergeCell ref="Z32:AA32"/>
    <mergeCell ref="AD31:AE31"/>
    <mergeCell ref="Z31:AA31"/>
    <mergeCell ref="BB32:BC32"/>
    <mergeCell ref="V31:W31"/>
    <mergeCell ref="BF32:BG32"/>
    <mergeCell ref="F31:G31"/>
    <mergeCell ref="J31:K31"/>
    <mergeCell ref="N31:O31"/>
    <mergeCell ref="R31:S31"/>
    <mergeCell ref="AL31:AM31"/>
    <mergeCell ref="AP31:AQ31"/>
    <mergeCell ref="AT31:AU31"/>
    <mergeCell ref="BJ32:BK32"/>
    <mergeCell ref="BK28:BN28"/>
    <mergeCell ref="BN32:BO32"/>
    <mergeCell ref="AP32:AQ32"/>
    <mergeCell ref="H29:I29"/>
    <mergeCell ref="P29:Q29"/>
    <mergeCell ref="X29:Y29"/>
    <mergeCell ref="AF29:AG29"/>
    <mergeCell ref="AN29:AO29"/>
    <mergeCell ref="AV29:AW29"/>
    <mergeCell ref="AM28:AP28"/>
    <mergeCell ref="AU28:AX28"/>
    <mergeCell ref="BC28:BF28"/>
    <mergeCell ref="BL29:BM29"/>
    <mergeCell ref="BB31:BC31"/>
    <mergeCell ref="BF31:BG31"/>
    <mergeCell ref="BJ31:BK31"/>
    <mergeCell ref="BD29:BE29"/>
    <mergeCell ref="B26:E28"/>
    <mergeCell ref="H27:I27"/>
    <mergeCell ref="P27:Q27"/>
    <mergeCell ref="X27:Y27"/>
    <mergeCell ref="AF27:AG27"/>
    <mergeCell ref="AN27:AO27"/>
    <mergeCell ref="G28:J28"/>
    <mergeCell ref="O28:R28"/>
    <mergeCell ref="W28:Z28"/>
    <mergeCell ref="AE28:AH28"/>
    <mergeCell ref="AV27:AW27"/>
    <mergeCell ref="BD27:BE27"/>
    <mergeCell ref="BL27:BM27"/>
    <mergeCell ref="L23:M23"/>
    <mergeCell ref="AB23:AC23"/>
    <mergeCell ref="AR23:AS23"/>
    <mergeCell ref="J25:O25"/>
    <mergeCell ref="K24:N24"/>
    <mergeCell ref="AA24:AD24"/>
    <mergeCell ref="AQ24:AT24"/>
    <mergeCell ref="BF25:BK25"/>
    <mergeCell ref="AP25:AU25"/>
    <mergeCell ref="Z25:AE25"/>
    <mergeCell ref="C1:BP1"/>
    <mergeCell ref="AF9:AO10"/>
    <mergeCell ref="B13:E15"/>
    <mergeCell ref="AG13:AN13"/>
    <mergeCell ref="P14:Y15"/>
    <mergeCell ref="AG14:AN14"/>
    <mergeCell ref="BH23:BI23"/>
    <mergeCell ref="BG24:BJ24"/>
    <mergeCell ref="AV14:BE15"/>
    <mergeCell ref="Q17:X17"/>
    <mergeCell ref="AW17:BD17"/>
    <mergeCell ref="Q18:X18"/>
    <mergeCell ref="AW18:BD18"/>
    <mergeCell ref="H21:Q21"/>
    <mergeCell ref="X21:AG21"/>
    <mergeCell ref="AN21:AW21"/>
    <mergeCell ref="BD21:BM21"/>
  </mergeCells>
  <printOptions horizontalCentered="1" verticalCentered="1"/>
  <pageMargins left="0" right="0" top="0" bottom="0" header="0.5118110236220472" footer="0.5118110236220472"/>
  <pageSetup fitToHeight="1" fitToWidth="1" horizontalDpi="300" verticalDpi="300" orientation="landscape" paperSize="9" scale="72" r:id="rId2"/>
  <drawing r:id="rId1"/>
</worksheet>
</file>

<file path=xl/worksheets/sheet6.xml><?xml version="1.0" encoding="utf-8"?>
<worksheet xmlns="http://schemas.openxmlformats.org/spreadsheetml/2006/main" xmlns:r="http://schemas.openxmlformats.org/officeDocument/2006/relationships">
  <sheetPr>
    <tabColor rgb="FFFFC000"/>
  </sheetPr>
  <dimension ref="A1:I15"/>
  <sheetViews>
    <sheetView showGridLines="0" zoomScale="85" zoomScaleNormal="85" zoomScalePageLayoutView="0" workbookViewId="0" topLeftCell="A1">
      <selection activeCell="A1" sqref="A1:I1"/>
    </sheetView>
  </sheetViews>
  <sheetFormatPr defaultColWidth="9.00390625" defaultRowHeight="13.5"/>
  <cols>
    <col min="1" max="16384" width="9.00390625" style="179" customWidth="1"/>
  </cols>
  <sheetData>
    <row r="1" spans="1:9" ht="39.75" customHeight="1">
      <c r="A1" s="515" t="s">
        <v>361</v>
      </c>
      <c r="B1" s="515"/>
      <c r="C1" s="515"/>
      <c r="D1" s="515"/>
      <c r="E1" s="515"/>
      <c r="F1" s="515"/>
      <c r="G1" s="515"/>
      <c r="H1" s="515"/>
      <c r="I1" s="515"/>
    </row>
    <row r="2" spans="1:9" ht="39.75" customHeight="1">
      <c r="A2" s="180" t="s">
        <v>362</v>
      </c>
      <c r="B2" s="180"/>
      <c r="C2" s="180"/>
      <c r="D2" s="180"/>
      <c r="E2" s="180"/>
      <c r="F2" s="180"/>
      <c r="G2" s="180"/>
      <c r="H2" s="180"/>
      <c r="I2" s="180"/>
    </row>
    <row r="3" spans="1:9" ht="39.75" customHeight="1">
      <c r="A3" s="180" t="s">
        <v>363</v>
      </c>
      <c r="B3" s="180"/>
      <c r="C3" s="180"/>
      <c r="D3" s="180"/>
      <c r="E3" s="180"/>
      <c r="F3" s="180"/>
      <c r="G3" s="180"/>
      <c r="H3" s="180"/>
      <c r="I3" s="180"/>
    </row>
    <row r="4" spans="1:9" ht="39.75" customHeight="1">
      <c r="A4" s="180" t="s">
        <v>364</v>
      </c>
      <c r="B4" s="180"/>
      <c r="C4" s="180"/>
      <c r="D4" s="180"/>
      <c r="E4" s="180"/>
      <c r="F4" s="180"/>
      <c r="G4" s="180"/>
      <c r="H4" s="180"/>
      <c r="I4" s="180"/>
    </row>
    <row r="5" spans="1:9" ht="39.75" customHeight="1">
      <c r="A5" s="180" t="s">
        <v>365</v>
      </c>
      <c r="B5" s="180"/>
      <c r="C5" s="180"/>
      <c r="D5" s="180"/>
      <c r="E5" s="180"/>
      <c r="F5" s="180"/>
      <c r="G5" s="180"/>
      <c r="H5" s="180"/>
      <c r="I5" s="180"/>
    </row>
    <row r="6" spans="1:9" ht="39.75" customHeight="1">
      <c r="A6" s="180" t="s">
        <v>366</v>
      </c>
      <c r="B6" s="180"/>
      <c r="C6" s="180"/>
      <c r="D6" s="180"/>
      <c r="E6" s="180"/>
      <c r="F6" s="180"/>
      <c r="G6" s="180"/>
      <c r="H6" s="180"/>
      <c r="I6" s="180"/>
    </row>
    <row r="7" spans="1:9" ht="39.75" customHeight="1">
      <c r="A7" s="180" t="s">
        <v>367</v>
      </c>
      <c r="B7" s="180"/>
      <c r="C7" s="180"/>
      <c r="D7" s="180"/>
      <c r="E7" s="180"/>
      <c r="F7" s="180"/>
      <c r="G7" s="180"/>
      <c r="H7" s="180"/>
      <c r="I7" s="180"/>
    </row>
    <row r="8" spans="1:9" ht="39.75" customHeight="1">
      <c r="A8" s="180" t="s">
        <v>368</v>
      </c>
      <c r="B8" s="180"/>
      <c r="C8" s="180"/>
      <c r="D8" s="180"/>
      <c r="E8" s="180"/>
      <c r="F8" s="180"/>
      <c r="G8" s="180"/>
      <c r="H8" s="180"/>
      <c r="I8" s="180"/>
    </row>
    <row r="9" spans="1:9" ht="39.75" customHeight="1">
      <c r="A9" s="180" t="s">
        <v>369</v>
      </c>
      <c r="B9" s="180"/>
      <c r="C9" s="180"/>
      <c r="D9" s="180"/>
      <c r="E9" s="180"/>
      <c r="F9" s="180"/>
      <c r="G9" s="180"/>
      <c r="H9" s="180"/>
      <c r="I9" s="180"/>
    </row>
    <row r="10" spans="1:9" ht="39.75" customHeight="1">
      <c r="A10" s="180" t="s">
        <v>370</v>
      </c>
      <c r="B10" s="180"/>
      <c r="C10" s="180"/>
      <c r="D10" s="180"/>
      <c r="E10" s="180"/>
      <c r="F10" s="180"/>
      <c r="G10" s="180"/>
      <c r="H10" s="180"/>
      <c r="I10" s="180"/>
    </row>
    <row r="11" spans="1:9" ht="39.75" customHeight="1">
      <c r="A11" s="180" t="s">
        <v>371</v>
      </c>
      <c r="B11" s="180"/>
      <c r="C11" s="180"/>
      <c r="D11" s="180"/>
      <c r="E11" s="180"/>
      <c r="F11" s="180"/>
      <c r="G11" s="180"/>
      <c r="H11" s="180"/>
      <c r="I11" s="180"/>
    </row>
    <row r="12" spans="1:9" ht="39.75" customHeight="1">
      <c r="A12" s="180" t="s">
        <v>423</v>
      </c>
      <c r="B12" s="180"/>
      <c r="C12" s="180"/>
      <c r="D12" s="181"/>
      <c r="E12" s="180"/>
      <c r="F12" s="180"/>
      <c r="G12" s="180"/>
      <c r="H12" s="180"/>
      <c r="I12" s="180"/>
    </row>
    <row r="13" ht="39.75" customHeight="1">
      <c r="A13" s="180" t="s">
        <v>372</v>
      </c>
    </row>
    <row r="14" ht="39.75" customHeight="1"/>
    <row r="15" ht="39.75" customHeight="1">
      <c r="A15" s="182" t="s">
        <v>373</v>
      </c>
    </row>
    <row r="16" ht="39.75" customHeight="1"/>
    <row r="17" ht="39.75" customHeight="1"/>
    <row r="18" ht="39.75" customHeight="1"/>
    <row r="19" ht="39.75" customHeight="1"/>
  </sheetData>
  <sheetProtection/>
  <mergeCells count="1">
    <mergeCell ref="A1:I1"/>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BN60"/>
  <sheetViews>
    <sheetView showGridLines="0" zoomScalePageLayoutView="0" workbookViewId="0" topLeftCell="A1">
      <selection activeCell="A1" sqref="A1:AM1"/>
    </sheetView>
  </sheetViews>
  <sheetFormatPr defaultColWidth="2.625" defaultRowHeight="16.5" customHeight="1"/>
  <cols>
    <col min="1" max="16384" width="2.625" style="183" customWidth="1"/>
  </cols>
  <sheetData>
    <row r="1" spans="1:39" ht="24">
      <c r="A1" s="523" t="s">
        <v>374</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5"/>
    </row>
    <row r="2" spans="1:39" ht="18" thickBot="1">
      <c r="A2" s="526" t="s">
        <v>419</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row>
    <row r="3" spans="1:39" ht="16.5" customHeight="1">
      <c r="A3" s="184"/>
      <c r="B3" s="185"/>
      <c r="C3" s="186"/>
      <c r="D3" s="186"/>
      <c r="E3" s="186"/>
      <c r="F3" s="186"/>
      <c r="G3" s="186"/>
      <c r="H3" s="186"/>
      <c r="I3" s="186"/>
      <c r="J3" s="186"/>
      <c r="K3" s="186"/>
      <c r="L3" s="186"/>
      <c r="M3" s="186"/>
      <c r="N3" s="186"/>
      <c r="O3" s="186"/>
      <c r="P3" s="186"/>
      <c r="Q3" s="527" t="s">
        <v>375</v>
      </c>
      <c r="R3" s="527"/>
      <c r="S3" s="527"/>
      <c r="T3" s="527"/>
      <c r="U3" s="527"/>
      <c r="V3" s="527"/>
      <c r="W3" s="527"/>
      <c r="X3" s="186"/>
      <c r="Y3" s="186"/>
      <c r="Z3" s="186"/>
      <c r="AA3" s="186"/>
      <c r="AB3" s="186"/>
      <c r="AC3" s="186"/>
      <c r="AD3" s="186"/>
      <c r="AE3" s="186"/>
      <c r="AF3" s="186"/>
      <c r="AG3" s="186"/>
      <c r="AH3" s="186"/>
      <c r="AI3" s="186"/>
      <c r="AJ3" s="186"/>
      <c r="AK3" s="186"/>
      <c r="AL3" s="185"/>
      <c r="AM3" s="187"/>
    </row>
    <row r="4" spans="1:39" ht="16.5" customHeight="1" thickBot="1">
      <c r="A4" s="188"/>
      <c r="B4" s="189"/>
      <c r="C4" s="190"/>
      <c r="D4" s="190"/>
      <c r="E4" s="190"/>
      <c r="F4" s="190"/>
      <c r="G4" s="190"/>
      <c r="H4" s="190"/>
      <c r="I4" s="529"/>
      <c r="J4" s="529"/>
      <c r="K4" s="529"/>
      <c r="L4" s="529"/>
      <c r="M4" s="190"/>
      <c r="N4" s="190"/>
      <c r="O4" s="190"/>
      <c r="P4" s="190"/>
      <c r="Q4" s="528"/>
      <c r="R4" s="528"/>
      <c r="S4" s="528"/>
      <c r="T4" s="528"/>
      <c r="U4" s="528"/>
      <c r="V4" s="528"/>
      <c r="W4" s="528"/>
      <c r="X4" s="190"/>
      <c r="Y4" s="190"/>
      <c r="Z4" s="190"/>
      <c r="AA4" s="190"/>
      <c r="AB4" s="530"/>
      <c r="AC4" s="530"/>
      <c r="AD4" s="530"/>
      <c r="AE4" s="530"/>
      <c r="AF4" s="190"/>
      <c r="AG4" s="190"/>
      <c r="AH4" s="190"/>
      <c r="AI4" s="190"/>
      <c r="AJ4" s="190"/>
      <c r="AK4" s="190"/>
      <c r="AL4" s="189"/>
      <c r="AM4" s="191"/>
    </row>
    <row r="5" spans="1:39" ht="16.5" customHeight="1">
      <c r="A5" s="516" t="s">
        <v>376</v>
      </c>
      <c r="B5" s="517"/>
      <c r="C5" s="192"/>
      <c r="D5" s="193"/>
      <c r="E5" s="192"/>
      <c r="F5" s="192"/>
      <c r="G5" s="192"/>
      <c r="H5" s="192"/>
      <c r="I5" s="194" t="s">
        <v>377</v>
      </c>
      <c r="J5" s="192"/>
      <c r="K5" s="192"/>
      <c r="L5" s="192"/>
      <c r="M5" s="192"/>
      <c r="N5" s="192"/>
      <c r="O5" s="192"/>
      <c r="P5" s="192"/>
      <c r="Q5" s="195"/>
      <c r="R5" s="195"/>
      <c r="S5" s="195"/>
      <c r="T5" s="195"/>
      <c r="U5" s="195"/>
      <c r="V5" s="195"/>
      <c r="W5" s="195"/>
      <c r="X5" s="195"/>
      <c r="Y5" s="195"/>
      <c r="Z5" s="195"/>
      <c r="AA5" s="195"/>
      <c r="AB5" s="195"/>
      <c r="AC5" s="195"/>
      <c r="AD5" s="195"/>
      <c r="AE5" s="195"/>
      <c r="AF5" s="195"/>
      <c r="AG5" s="195"/>
      <c r="AH5" s="195"/>
      <c r="AI5" s="195"/>
      <c r="AJ5" s="195"/>
      <c r="AK5" s="196"/>
      <c r="AL5" s="516" t="s">
        <v>376</v>
      </c>
      <c r="AM5" s="517"/>
    </row>
    <row r="6" spans="1:39" ht="16.5" customHeight="1" thickBot="1">
      <c r="A6" s="516"/>
      <c r="B6" s="517"/>
      <c r="C6" s="197"/>
      <c r="D6" s="198"/>
      <c r="E6" s="199"/>
      <c r="F6" s="200"/>
      <c r="G6" s="200"/>
      <c r="H6" s="200"/>
      <c r="I6" s="200"/>
      <c r="J6" s="200"/>
      <c r="K6" s="200"/>
      <c r="L6" s="200"/>
      <c r="M6" s="201"/>
      <c r="N6" s="200"/>
      <c r="O6" s="200"/>
      <c r="P6" s="202"/>
      <c r="Q6" s="189"/>
      <c r="R6" s="203"/>
      <c r="S6" s="203"/>
      <c r="T6" s="203"/>
      <c r="U6" s="189"/>
      <c r="V6" s="198"/>
      <c r="W6" s="200"/>
      <c r="X6" s="200"/>
      <c r="Y6" s="200"/>
      <c r="Z6" s="200"/>
      <c r="AA6" s="200"/>
      <c r="AB6" s="200"/>
      <c r="AC6" s="200"/>
      <c r="AD6" s="200"/>
      <c r="AE6" s="200"/>
      <c r="AF6" s="200"/>
      <c r="AG6" s="200"/>
      <c r="AH6" s="200"/>
      <c r="AI6" s="202"/>
      <c r="AJ6" s="189"/>
      <c r="AK6" s="204"/>
      <c r="AL6" s="516"/>
      <c r="AM6" s="517"/>
    </row>
    <row r="7" spans="1:39" ht="16.5" customHeight="1" thickBot="1">
      <c r="A7" s="516"/>
      <c r="B7" s="517"/>
      <c r="C7" s="197"/>
      <c r="D7" s="198"/>
      <c r="E7" s="205"/>
      <c r="F7" s="200"/>
      <c r="G7" s="200"/>
      <c r="H7" s="200"/>
      <c r="I7" s="206"/>
      <c r="J7" s="200"/>
      <c r="K7" s="200"/>
      <c r="L7" s="200"/>
      <c r="M7" s="207"/>
      <c r="N7" s="208" t="s">
        <v>378</v>
      </c>
      <c r="O7" s="208"/>
      <c r="P7" s="208" t="s">
        <v>378</v>
      </c>
      <c r="Q7" s="208"/>
      <c r="R7" s="208" t="s">
        <v>378</v>
      </c>
      <c r="S7" s="208"/>
      <c r="T7" s="208" t="s">
        <v>378</v>
      </c>
      <c r="U7" s="208"/>
      <c r="V7" s="208" t="s">
        <v>378</v>
      </c>
      <c r="W7" s="208"/>
      <c r="X7" s="208" t="s">
        <v>378</v>
      </c>
      <c r="Y7" s="208"/>
      <c r="Z7" s="208" t="s">
        <v>378</v>
      </c>
      <c r="AA7" s="200"/>
      <c r="AB7" s="200"/>
      <c r="AC7" s="200"/>
      <c r="AD7" s="200"/>
      <c r="AE7" s="206"/>
      <c r="AF7" s="200"/>
      <c r="AG7" s="200"/>
      <c r="AH7" s="200"/>
      <c r="AI7" s="200"/>
      <c r="AJ7" s="189"/>
      <c r="AK7" s="204"/>
      <c r="AL7" s="516"/>
      <c r="AM7" s="517"/>
    </row>
    <row r="8" spans="1:39" ht="16.5" customHeight="1" thickBot="1">
      <c r="A8" s="516"/>
      <c r="B8" s="517"/>
      <c r="C8" s="197"/>
      <c r="D8" s="198"/>
      <c r="E8" s="209"/>
      <c r="F8" s="209"/>
      <c r="G8" s="210"/>
      <c r="H8" s="211"/>
      <c r="I8" s="212"/>
      <c r="J8" s="213"/>
      <c r="K8" s="210"/>
      <c r="L8" s="214"/>
      <c r="M8" s="214"/>
      <c r="N8" s="215"/>
      <c r="O8" s="216"/>
      <c r="P8" s="217"/>
      <c r="Q8" s="189"/>
      <c r="R8" s="203"/>
      <c r="S8" s="203"/>
      <c r="T8" s="208"/>
      <c r="V8" s="198"/>
      <c r="W8" s="200"/>
      <c r="X8" s="218"/>
      <c r="Y8" s="218"/>
      <c r="Z8" s="200"/>
      <c r="AA8" s="209"/>
      <c r="AB8" s="209"/>
      <c r="AC8" s="210"/>
      <c r="AD8" s="211"/>
      <c r="AE8" s="212"/>
      <c r="AF8" s="213"/>
      <c r="AG8" s="210"/>
      <c r="AH8" s="214"/>
      <c r="AI8" s="214"/>
      <c r="AJ8" s="189"/>
      <c r="AK8" s="204"/>
      <c r="AL8" s="516"/>
      <c r="AM8" s="517"/>
    </row>
    <row r="9" spans="1:39" ht="16.5" customHeight="1" thickBot="1">
      <c r="A9" s="516"/>
      <c r="B9" s="517"/>
      <c r="C9" s="197"/>
      <c r="D9" s="219"/>
      <c r="E9" s="220"/>
      <c r="F9" s="221"/>
      <c r="G9" s="222"/>
      <c r="H9" s="223"/>
      <c r="I9" s="223"/>
      <c r="J9" s="224"/>
      <c r="K9" s="224"/>
      <c r="L9" s="225"/>
      <c r="M9" s="226"/>
      <c r="N9" s="200"/>
      <c r="O9" s="200"/>
      <c r="P9" s="202"/>
      <c r="Q9" s="189"/>
      <c r="R9" s="203"/>
      <c r="S9" s="203"/>
      <c r="T9" s="208" t="s">
        <v>378</v>
      </c>
      <c r="V9" s="203"/>
      <c r="W9" s="202"/>
      <c r="X9" s="218"/>
      <c r="Y9" s="218"/>
      <c r="Z9" s="202"/>
      <c r="AA9" s="220"/>
      <c r="AB9" s="221"/>
      <c r="AC9" s="222"/>
      <c r="AD9" s="223"/>
      <c r="AE9" s="223"/>
      <c r="AF9" s="224"/>
      <c r="AG9" s="224"/>
      <c r="AH9" s="225"/>
      <c r="AI9" s="226"/>
      <c r="AJ9" s="191"/>
      <c r="AK9" s="204"/>
      <c r="AL9" s="516"/>
      <c r="AM9" s="517"/>
    </row>
    <row r="10" spans="1:39" ht="16.5" customHeight="1" thickBot="1">
      <c r="A10" s="516"/>
      <c r="B10" s="517"/>
      <c r="C10" s="227"/>
      <c r="D10" s="228"/>
      <c r="E10" s="220"/>
      <c r="F10" s="518" t="s">
        <v>379</v>
      </c>
      <c r="G10" s="518"/>
      <c r="H10" s="518"/>
      <c r="I10" s="518"/>
      <c r="J10" s="518"/>
      <c r="K10" s="518"/>
      <c r="L10" s="518"/>
      <c r="M10" s="229"/>
      <c r="N10" s="230"/>
      <c r="O10" s="230"/>
      <c r="P10" s="230"/>
      <c r="Q10" s="189"/>
      <c r="R10" s="228"/>
      <c r="S10" s="228"/>
      <c r="T10" s="208"/>
      <c r="V10" s="228"/>
      <c r="W10" s="231"/>
      <c r="X10" s="218"/>
      <c r="Y10" s="218"/>
      <c r="Z10" s="202"/>
      <c r="AA10" s="220"/>
      <c r="AB10" s="218"/>
      <c r="AC10" s="202"/>
      <c r="AD10" s="232"/>
      <c r="AE10" s="232"/>
      <c r="AF10" s="200"/>
      <c r="AG10" s="200"/>
      <c r="AH10" s="200"/>
      <c r="AI10" s="229"/>
      <c r="AJ10" s="227"/>
      <c r="AK10" s="197"/>
      <c r="AL10" s="516"/>
      <c r="AM10" s="517"/>
    </row>
    <row r="11" spans="1:39" ht="16.5" customHeight="1">
      <c r="A11" s="516"/>
      <c r="B11" s="517"/>
      <c r="C11" s="521" t="s">
        <v>380</v>
      </c>
      <c r="D11" s="203"/>
      <c r="E11" s="233"/>
      <c r="F11" s="519"/>
      <c r="G11" s="519"/>
      <c r="H11" s="519"/>
      <c r="I11" s="519"/>
      <c r="J11" s="519"/>
      <c r="K11" s="519"/>
      <c r="L11" s="519"/>
      <c r="M11" s="226"/>
      <c r="N11" s="200"/>
      <c r="O11" s="200"/>
      <c r="P11" s="202"/>
      <c r="Q11" s="189"/>
      <c r="R11" s="203"/>
      <c r="S11" s="234"/>
      <c r="T11" s="208" t="s">
        <v>378</v>
      </c>
      <c r="U11" s="234"/>
      <c r="V11" s="234"/>
      <c r="W11" s="202"/>
      <c r="X11" s="202"/>
      <c r="Y11" s="202"/>
      <c r="Z11" s="202"/>
      <c r="AA11" s="233"/>
      <c r="AB11" s="202"/>
      <c r="AC11" s="202"/>
      <c r="AD11" s="200"/>
      <c r="AE11" s="200"/>
      <c r="AF11" s="200"/>
      <c r="AG11" s="200"/>
      <c r="AH11" s="200"/>
      <c r="AI11" s="226"/>
      <c r="AJ11" s="227"/>
      <c r="AK11" s="521" t="s">
        <v>380</v>
      </c>
      <c r="AL11" s="516"/>
      <c r="AM11" s="517"/>
    </row>
    <row r="12" spans="1:39" ht="16.5" customHeight="1" thickBot="1">
      <c r="A12" s="516"/>
      <c r="B12" s="517"/>
      <c r="C12" s="522"/>
      <c r="D12" s="203"/>
      <c r="E12" s="233"/>
      <c r="F12" s="519"/>
      <c r="G12" s="519"/>
      <c r="H12" s="519"/>
      <c r="I12" s="519"/>
      <c r="J12" s="519"/>
      <c r="K12" s="519"/>
      <c r="L12" s="519"/>
      <c r="M12" s="226"/>
      <c r="N12" s="200"/>
      <c r="O12" s="218"/>
      <c r="P12" s="202"/>
      <c r="Q12" s="189"/>
      <c r="R12" s="203"/>
      <c r="S12" s="234"/>
      <c r="T12" s="208"/>
      <c r="U12" s="234"/>
      <c r="V12" s="234"/>
      <c r="W12" s="202"/>
      <c r="X12" s="202"/>
      <c r="Y12" s="202"/>
      <c r="Z12" s="202"/>
      <c r="AA12" s="233"/>
      <c r="AB12" s="202"/>
      <c r="AC12" s="202"/>
      <c r="AD12" s="200"/>
      <c r="AE12" s="200"/>
      <c r="AF12" s="200"/>
      <c r="AG12" s="200"/>
      <c r="AH12" s="200"/>
      <c r="AI12" s="226"/>
      <c r="AJ12" s="189"/>
      <c r="AK12" s="522"/>
      <c r="AL12" s="516"/>
      <c r="AM12" s="517"/>
    </row>
    <row r="13" spans="1:39" ht="16.5" customHeight="1" thickBot="1">
      <c r="A13" s="516"/>
      <c r="B13" s="517"/>
      <c r="C13" s="197"/>
      <c r="D13" s="203"/>
      <c r="E13" s="235"/>
      <c r="F13" s="520"/>
      <c r="G13" s="520"/>
      <c r="H13" s="520"/>
      <c r="I13" s="520"/>
      <c r="J13" s="520"/>
      <c r="K13" s="520"/>
      <c r="L13" s="520"/>
      <c r="M13" s="225"/>
      <c r="N13" s="208" t="s">
        <v>378</v>
      </c>
      <c r="O13" s="200"/>
      <c r="P13" s="236" t="s">
        <v>381</v>
      </c>
      <c r="Q13" s="218"/>
      <c r="R13" s="208" t="s">
        <v>378</v>
      </c>
      <c r="S13" s="208"/>
      <c r="T13" s="208" t="s">
        <v>378</v>
      </c>
      <c r="U13" s="208"/>
      <c r="V13" s="208" t="s">
        <v>378</v>
      </c>
      <c r="W13" s="208"/>
      <c r="X13" s="208" t="s">
        <v>378</v>
      </c>
      <c r="Y13" s="208"/>
      <c r="Z13" s="208" t="s">
        <v>378</v>
      </c>
      <c r="AA13" s="235"/>
      <c r="AB13" s="224"/>
      <c r="AC13" s="224"/>
      <c r="AD13" s="224"/>
      <c r="AE13" s="224"/>
      <c r="AF13" s="224"/>
      <c r="AG13" s="224"/>
      <c r="AH13" s="224"/>
      <c r="AI13" s="225"/>
      <c r="AJ13" s="189"/>
      <c r="AK13" s="204"/>
      <c r="AL13" s="516"/>
      <c r="AM13" s="517"/>
    </row>
    <row r="14" spans="1:39" ht="16.5" customHeight="1" thickBot="1">
      <c r="A14" s="516"/>
      <c r="B14" s="517"/>
      <c r="C14" s="197"/>
      <c r="D14" s="198"/>
      <c r="E14" s="237"/>
      <c r="F14" s="200"/>
      <c r="G14" s="200"/>
      <c r="H14" s="200"/>
      <c r="I14" s="200"/>
      <c r="J14" s="200"/>
      <c r="K14" s="200"/>
      <c r="L14" s="200"/>
      <c r="M14" s="226"/>
      <c r="N14" s="200"/>
      <c r="O14" s="200"/>
      <c r="P14" s="202"/>
      <c r="Q14" s="189"/>
      <c r="R14" s="203"/>
      <c r="S14" s="234"/>
      <c r="T14" s="208"/>
      <c r="U14" s="234"/>
      <c r="V14" s="234"/>
      <c r="W14" s="200"/>
      <c r="X14" s="200"/>
      <c r="Y14" s="200"/>
      <c r="Z14" s="200"/>
      <c r="AA14" s="237"/>
      <c r="AB14" s="200"/>
      <c r="AC14" s="200"/>
      <c r="AD14" s="200"/>
      <c r="AE14" s="200"/>
      <c r="AF14" s="200"/>
      <c r="AG14" s="200"/>
      <c r="AH14" s="200"/>
      <c r="AI14" s="226"/>
      <c r="AJ14" s="189"/>
      <c r="AK14" s="204"/>
      <c r="AL14" s="516"/>
      <c r="AM14" s="517"/>
    </row>
    <row r="15" spans="1:39" ht="16.5" customHeight="1">
      <c r="A15" s="516"/>
      <c r="B15" s="517"/>
      <c r="C15" s="521" t="s">
        <v>382</v>
      </c>
      <c r="D15" s="198"/>
      <c r="E15" s="220"/>
      <c r="F15" s="218"/>
      <c r="G15" s="200"/>
      <c r="H15" s="534"/>
      <c r="I15" s="534"/>
      <c r="J15" s="200"/>
      <c r="K15" s="200"/>
      <c r="L15" s="200"/>
      <c r="M15" s="226"/>
      <c r="N15" s="200"/>
      <c r="O15" s="200"/>
      <c r="P15" s="202"/>
      <c r="Q15" s="189"/>
      <c r="R15" s="203"/>
      <c r="S15" s="203"/>
      <c r="T15" s="208" t="s">
        <v>378</v>
      </c>
      <c r="U15" s="203"/>
      <c r="V15" s="203"/>
      <c r="W15" s="200"/>
      <c r="X15" s="200"/>
      <c r="Y15" s="200"/>
      <c r="Z15" s="200"/>
      <c r="AA15" s="220"/>
      <c r="AB15" s="218"/>
      <c r="AC15" s="200"/>
      <c r="AD15" s="238"/>
      <c r="AE15" s="238"/>
      <c r="AF15" s="200"/>
      <c r="AG15" s="200"/>
      <c r="AH15" s="200"/>
      <c r="AI15" s="226"/>
      <c r="AJ15" s="189"/>
      <c r="AK15" s="521" t="s">
        <v>380</v>
      </c>
      <c r="AL15" s="516"/>
      <c r="AM15" s="517"/>
    </row>
    <row r="16" spans="1:39" ht="16.5" customHeight="1" thickBot="1">
      <c r="A16" s="516"/>
      <c r="B16" s="517"/>
      <c r="C16" s="533"/>
      <c r="D16" s="198"/>
      <c r="E16" s="220"/>
      <c r="F16" s="218"/>
      <c r="G16" s="202"/>
      <c r="H16" s="534"/>
      <c r="I16" s="534"/>
      <c r="J16" s="200"/>
      <c r="K16" s="200"/>
      <c r="L16" s="200"/>
      <c r="M16" s="226"/>
      <c r="N16" s="200"/>
      <c r="O16" s="200"/>
      <c r="P16" s="202"/>
      <c r="Q16" s="189"/>
      <c r="R16" s="203"/>
      <c r="S16" s="203"/>
      <c r="T16" s="208"/>
      <c r="U16" s="203"/>
      <c r="V16" s="203"/>
      <c r="W16" s="200"/>
      <c r="X16" s="218"/>
      <c r="Y16" s="218"/>
      <c r="Z16" s="200"/>
      <c r="AA16" s="220"/>
      <c r="AB16" s="218"/>
      <c r="AC16" s="202"/>
      <c r="AD16" s="238"/>
      <c r="AE16" s="238"/>
      <c r="AF16" s="200"/>
      <c r="AG16" s="200"/>
      <c r="AH16" s="200"/>
      <c r="AI16" s="226"/>
      <c r="AJ16" s="189"/>
      <c r="AK16" s="522"/>
      <c r="AL16" s="516"/>
      <c r="AM16" s="517"/>
    </row>
    <row r="17" spans="1:39" ht="16.5" customHeight="1" thickBot="1">
      <c r="A17" s="516"/>
      <c r="B17" s="517"/>
      <c r="C17" s="197"/>
      <c r="D17" s="219"/>
      <c r="E17" s="220"/>
      <c r="F17" s="218"/>
      <c r="G17" s="202"/>
      <c r="H17" s="534"/>
      <c r="I17" s="534"/>
      <c r="J17" s="200"/>
      <c r="K17" s="200"/>
      <c r="L17" s="200"/>
      <c r="M17" s="229"/>
      <c r="N17" s="230"/>
      <c r="O17" s="230"/>
      <c r="P17" s="230"/>
      <c r="Q17" s="189"/>
      <c r="R17" s="203"/>
      <c r="S17" s="203"/>
      <c r="T17" s="208" t="s">
        <v>378</v>
      </c>
      <c r="U17" s="203"/>
      <c r="V17" s="203"/>
      <c r="W17" s="202"/>
      <c r="X17" s="218"/>
      <c r="Y17" s="218"/>
      <c r="Z17" s="202"/>
      <c r="AA17" s="220"/>
      <c r="AB17" s="218"/>
      <c r="AC17" s="202"/>
      <c r="AD17" s="239"/>
      <c r="AE17" s="239"/>
      <c r="AF17" s="200"/>
      <c r="AG17" s="200"/>
      <c r="AH17" s="200"/>
      <c r="AI17" s="229"/>
      <c r="AJ17" s="191"/>
      <c r="AK17" s="197"/>
      <c r="AL17" s="516"/>
      <c r="AM17" s="517"/>
    </row>
    <row r="18" spans="1:39" ht="16.5" customHeight="1" thickBot="1">
      <c r="A18" s="516"/>
      <c r="B18" s="517"/>
      <c r="C18" s="197"/>
      <c r="D18" s="228"/>
      <c r="E18" s="233"/>
      <c r="F18" s="240"/>
      <c r="G18" s="241"/>
      <c r="H18" s="210"/>
      <c r="I18" s="210"/>
      <c r="J18" s="210"/>
      <c r="K18" s="210"/>
      <c r="L18" s="214"/>
      <c r="M18" s="226"/>
      <c r="N18" s="200"/>
      <c r="O18" s="200"/>
      <c r="P18" s="202"/>
      <c r="Q18" s="189"/>
      <c r="R18" s="203"/>
      <c r="S18" s="203"/>
      <c r="T18" s="208"/>
      <c r="U18" s="189"/>
      <c r="V18" s="198"/>
      <c r="W18" s="231"/>
      <c r="X18" s="218"/>
      <c r="Y18" s="218"/>
      <c r="Z18" s="202"/>
      <c r="AA18" s="233"/>
      <c r="AB18" s="240"/>
      <c r="AC18" s="241"/>
      <c r="AD18" s="210"/>
      <c r="AE18" s="210"/>
      <c r="AF18" s="210"/>
      <c r="AG18" s="210"/>
      <c r="AH18" s="214"/>
      <c r="AI18" s="226"/>
      <c r="AJ18" s="189"/>
      <c r="AK18" s="242"/>
      <c r="AL18" s="516"/>
      <c r="AM18" s="517"/>
    </row>
    <row r="19" spans="1:39" ht="16.5" customHeight="1" thickBot="1">
      <c r="A19" s="516"/>
      <c r="B19" s="517"/>
      <c r="C19" s="197"/>
      <c r="D19" s="243" t="s">
        <v>383</v>
      </c>
      <c r="E19" s="244"/>
      <c r="F19" s="244"/>
      <c r="G19" s="222"/>
      <c r="H19" s="245"/>
      <c r="I19" s="246"/>
      <c r="J19" s="213"/>
      <c r="K19" s="224"/>
      <c r="L19" s="225"/>
      <c r="M19" s="225"/>
      <c r="N19" s="247"/>
      <c r="O19" s="248"/>
      <c r="P19" s="249"/>
      <c r="Q19" s="189"/>
      <c r="R19" s="203"/>
      <c r="S19" s="203"/>
      <c r="T19" s="208" t="s">
        <v>378</v>
      </c>
      <c r="U19" s="189"/>
      <c r="V19" s="198"/>
      <c r="W19" s="202"/>
      <c r="X19" s="202"/>
      <c r="Y19" s="202"/>
      <c r="Z19" s="202"/>
      <c r="AA19" s="244"/>
      <c r="AB19" s="244"/>
      <c r="AC19" s="222"/>
      <c r="AD19" s="245"/>
      <c r="AE19" s="246"/>
      <c r="AF19" s="213"/>
      <c r="AG19" s="224"/>
      <c r="AH19" s="225"/>
      <c r="AI19" s="225"/>
      <c r="AJ19" s="250" t="s">
        <v>383</v>
      </c>
      <c r="AK19" s="242"/>
      <c r="AL19" s="516"/>
      <c r="AM19" s="517"/>
    </row>
    <row r="20" spans="1:39" ht="16.5" customHeight="1" thickBot="1">
      <c r="A20" s="516"/>
      <c r="B20" s="517"/>
      <c r="C20" s="197"/>
      <c r="D20" s="203"/>
      <c r="E20" s="251" t="s">
        <v>383</v>
      </c>
      <c r="F20" s="202"/>
      <c r="G20" s="202"/>
      <c r="H20" s="200"/>
      <c r="I20" s="206"/>
      <c r="J20" s="200"/>
      <c r="K20" s="200"/>
      <c r="L20" s="200"/>
      <c r="M20" s="200"/>
      <c r="N20" s="208" t="s">
        <v>378</v>
      </c>
      <c r="O20" s="208"/>
      <c r="P20" s="208" t="s">
        <v>378</v>
      </c>
      <c r="Q20" s="208"/>
      <c r="R20" s="208" t="s">
        <v>378</v>
      </c>
      <c r="S20" s="208"/>
      <c r="T20" s="208" t="s">
        <v>378</v>
      </c>
      <c r="U20" s="208"/>
      <c r="V20" s="208" t="s">
        <v>378</v>
      </c>
      <c r="W20" s="208"/>
      <c r="X20" s="208" t="s">
        <v>378</v>
      </c>
      <c r="Y20" s="208"/>
      <c r="Z20" s="208" t="s">
        <v>378</v>
      </c>
      <c r="AA20" s="202"/>
      <c r="AB20" s="202"/>
      <c r="AC20" s="202"/>
      <c r="AD20" s="200"/>
      <c r="AE20" s="206"/>
      <c r="AF20" s="200"/>
      <c r="AG20" s="200"/>
      <c r="AH20" s="200"/>
      <c r="AI20" s="251" t="s">
        <v>383</v>
      </c>
      <c r="AJ20" s="189"/>
      <c r="AK20" s="242"/>
      <c r="AL20" s="516"/>
      <c r="AM20" s="517"/>
    </row>
    <row r="21" spans="1:39" ht="16.5" customHeight="1" thickBot="1">
      <c r="A21" s="516"/>
      <c r="B21" s="517"/>
      <c r="C21" s="197"/>
      <c r="D21" s="189"/>
      <c r="E21" s="189"/>
      <c r="F21" s="189"/>
      <c r="G21" s="189"/>
      <c r="H21" s="189"/>
      <c r="I21" s="189"/>
      <c r="J21" s="189"/>
      <c r="K21" s="189"/>
      <c r="L21" s="189"/>
      <c r="M21" s="203"/>
      <c r="N21" s="203"/>
      <c r="O21" s="535"/>
      <c r="P21" s="535"/>
      <c r="Q21" s="203"/>
      <c r="R21" s="203"/>
      <c r="S21" s="203"/>
      <c r="T21" s="203"/>
      <c r="U21" s="189"/>
      <c r="V21" s="198"/>
      <c r="W21" s="198"/>
      <c r="X21" s="198"/>
      <c r="Y21" s="198"/>
      <c r="Z21" s="198"/>
      <c r="AA21" s="189"/>
      <c r="AB21" s="189"/>
      <c r="AC21" s="189"/>
      <c r="AD21" s="189"/>
      <c r="AE21" s="189"/>
      <c r="AF21" s="189"/>
      <c r="AG21" s="189"/>
      <c r="AH21" s="189"/>
      <c r="AI21" s="203"/>
      <c r="AJ21" s="189"/>
      <c r="AK21" s="242"/>
      <c r="AL21" s="516"/>
      <c r="AM21" s="517"/>
    </row>
    <row r="22" spans="1:39" ht="16.5" customHeight="1" thickBot="1">
      <c r="A22" s="188"/>
      <c r="B22" s="191"/>
      <c r="C22" s="252"/>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252"/>
      <c r="AL22" s="188"/>
      <c r="AM22" s="191"/>
    </row>
    <row r="23" spans="1:39" ht="16.5" customHeight="1" thickBot="1">
      <c r="A23" s="253"/>
      <c r="B23" s="254"/>
      <c r="C23" s="252" t="s">
        <v>384</v>
      </c>
      <c r="D23" s="189"/>
      <c r="E23" s="189"/>
      <c r="F23" s="189"/>
      <c r="G23" s="255"/>
      <c r="H23" s="255"/>
      <c r="I23" s="530"/>
      <c r="J23" s="530"/>
      <c r="K23" s="530"/>
      <c r="L23" s="530"/>
      <c r="M23" s="255"/>
      <c r="N23" s="255"/>
      <c r="O23" s="255"/>
      <c r="P23" s="255"/>
      <c r="Q23" s="255"/>
      <c r="R23" s="254"/>
      <c r="S23" s="531" t="s">
        <v>385</v>
      </c>
      <c r="T23" s="532"/>
      <c r="U23" s="532"/>
      <c r="V23" s="188"/>
      <c r="W23" s="255"/>
      <c r="X23" s="189"/>
      <c r="Y23" s="189"/>
      <c r="Z23" s="189"/>
      <c r="AA23" s="189"/>
      <c r="AB23" s="529"/>
      <c r="AC23" s="529"/>
      <c r="AD23" s="529"/>
      <c r="AE23" s="529"/>
      <c r="AF23" s="189"/>
      <c r="AG23" s="189"/>
      <c r="AH23" s="189"/>
      <c r="AI23" s="189"/>
      <c r="AJ23" s="189"/>
      <c r="AK23" s="252" t="s">
        <v>384</v>
      </c>
      <c r="AL23" s="253"/>
      <c r="AM23" s="254"/>
    </row>
    <row r="24" spans="1:39" ht="16.5" customHeight="1">
      <c r="A24" s="188"/>
      <c r="B24" s="189"/>
      <c r="C24" s="252" t="s">
        <v>384</v>
      </c>
      <c r="D24" s="189"/>
      <c r="E24" s="189"/>
      <c r="F24" s="191"/>
      <c r="G24" s="555" t="s">
        <v>386</v>
      </c>
      <c r="H24" s="527"/>
      <c r="I24" s="527"/>
      <c r="J24" s="527"/>
      <c r="K24" s="527"/>
      <c r="L24" s="527"/>
      <c r="M24" s="527"/>
      <c r="N24" s="527"/>
      <c r="O24" s="527"/>
      <c r="P24" s="556"/>
      <c r="Q24" s="559" t="s">
        <v>387</v>
      </c>
      <c r="R24" s="560"/>
      <c r="S24" s="560"/>
      <c r="T24" s="560"/>
      <c r="U24" s="560"/>
      <c r="V24" s="560"/>
      <c r="W24" s="561"/>
      <c r="X24" s="555" t="s">
        <v>386</v>
      </c>
      <c r="Y24" s="527"/>
      <c r="Z24" s="527"/>
      <c r="AA24" s="527"/>
      <c r="AB24" s="527"/>
      <c r="AC24" s="527"/>
      <c r="AD24" s="527"/>
      <c r="AE24" s="527"/>
      <c r="AF24" s="527"/>
      <c r="AG24" s="556"/>
      <c r="AH24" s="189"/>
      <c r="AI24" s="189"/>
      <c r="AJ24" s="189"/>
      <c r="AK24" s="252" t="s">
        <v>384</v>
      </c>
      <c r="AL24" s="188"/>
      <c r="AM24" s="191"/>
    </row>
    <row r="25" spans="1:39" ht="16.5" customHeight="1" thickBot="1">
      <c r="A25" s="253"/>
      <c r="B25" s="565" t="s">
        <v>388</v>
      </c>
      <c r="C25" s="566"/>
      <c r="D25" s="566"/>
      <c r="E25" s="566"/>
      <c r="F25" s="567"/>
      <c r="G25" s="557"/>
      <c r="H25" s="528"/>
      <c r="I25" s="528"/>
      <c r="J25" s="528"/>
      <c r="K25" s="528"/>
      <c r="L25" s="528"/>
      <c r="M25" s="528"/>
      <c r="N25" s="528"/>
      <c r="O25" s="528"/>
      <c r="P25" s="558"/>
      <c r="Q25" s="562"/>
      <c r="R25" s="563"/>
      <c r="S25" s="563"/>
      <c r="T25" s="563"/>
      <c r="U25" s="563"/>
      <c r="V25" s="563"/>
      <c r="W25" s="564"/>
      <c r="X25" s="557"/>
      <c r="Y25" s="528"/>
      <c r="Z25" s="528"/>
      <c r="AA25" s="528"/>
      <c r="AB25" s="528"/>
      <c r="AC25" s="528"/>
      <c r="AD25" s="528"/>
      <c r="AE25" s="528"/>
      <c r="AF25" s="528"/>
      <c r="AG25" s="558"/>
      <c r="AH25" s="565" t="s">
        <v>388</v>
      </c>
      <c r="AI25" s="566"/>
      <c r="AJ25" s="566"/>
      <c r="AK25" s="566"/>
      <c r="AL25" s="567"/>
      <c r="AM25" s="254"/>
    </row>
    <row r="26" spans="1:22" ht="16.5" customHeight="1" thickBot="1">
      <c r="A26" s="568" t="s">
        <v>389</v>
      </c>
      <c r="B26" s="568"/>
      <c r="C26" s="568"/>
      <c r="D26" s="568"/>
      <c r="E26" s="568"/>
      <c r="F26" s="568"/>
      <c r="G26" s="568"/>
      <c r="H26" s="568"/>
      <c r="I26" s="568"/>
      <c r="J26" s="568"/>
      <c r="K26" s="568"/>
      <c r="L26" s="568"/>
      <c r="M26" s="568"/>
      <c r="N26" s="568"/>
      <c r="O26" s="568"/>
      <c r="P26" s="568"/>
      <c r="Q26" s="568"/>
      <c r="R26" s="256"/>
      <c r="S26" s="569" t="s">
        <v>390</v>
      </c>
      <c r="T26" s="570"/>
      <c r="U26" s="570"/>
      <c r="V26" s="571"/>
    </row>
    <row r="27" spans="1:66" ht="16.5" customHeight="1" thickBot="1">
      <c r="A27" s="568"/>
      <c r="B27" s="568"/>
      <c r="C27" s="568"/>
      <c r="D27" s="568"/>
      <c r="E27" s="568"/>
      <c r="F27" s="568"/>
      <c r="G27" s="568"/>
      <c r="H27" s="568"/>
      <c r="I27" s="568"/>
      <c r="J27" s="568"/>
      <c r="K27" s="568"/>
      <c r="L27" s="568"/>
      <c r="M27" s="568"/>
      <c r="N27" s="568"/>
      <c r="O27" s="568"/>
      <c r="P27" s="568"/>
      <c r="Q27" s="568"/>
      <c r="R27" s="572" t="s">
        <v>391</v>
      </c>
      <c r="S27" s="572"/>
      <c r="T27" s="572"/>
      <c r="U27" s="572"/>
      <c r="V27" s="572"/>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row>
    <row r="28" spans="1:66" ht="16.5" customHeight="1" thickTop="1">
      <c r="A28" s="536" t="s">
        <v>392</v>
      </c>
      <c r="B28" s="536"/>
      <c r="C28" s="536"/>
      <c r="D28" s="536"/>
      <c r="E28" s="536"/>
      <c r="F28" s="536"/>
      <c r="G28" s="536"/>
      <c r="H28" s="536"/>
      <c r="I28" s="536"/>
      <c r="J28" s="536"/>
      <c r="K28" s="536"/>
      <c r="L28" s="536"/>
      <c r="M28" s="536"/>
      <c r="N28" s="536"/>
      <c r="O28" s="536"/>
      <c r="P28" s="536"/>
      <c r="Q28" s="537"/>
      <c r="R28" s="258"/>
      <c r="S28" s="542" t="s">
        <v>393</v>
      </c>
      <c r="T28" s="543"/>
      <c r="U28" s="189"/>
      <c r="V28" s="258"/>
      <c r="W28" s="548" t="s">
        <v>394</v>
      </c>
      <c r="X28" s="536"/>
      <c r="Y28" s="536"/>
      <c r="Z28" s="536"/>
      <c r="AA28" s="536"/>
      <c r="AB28" s="537"/>
      <c r="AC28" s="259"/>
      <c r="AD28" s="259"/>
      <c r="AE28" s="259"/>
      <c r="AF28" s="259"/>
      <c r="AG28" s="259"/>
      <c r="AH28" s="259"/>
      <c r="AI28" s="259"/>
      <c r="AJ28" s="259"/>
      <c r="AK28" s="259"/>
      <c r="AL28" s="259"/>
      <c r="AM28" s="259"/>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row>
    <row r="29" spans="1:66" ht="16.5" customHeight="1">
      <c r="A29" s="538"/>
      <c r="B29" s="538"/>
      <c r="C29" s="538"/>
      <c r="D29" s="538"/>
      <c r="E29" s="538"/>
      <c r="F29" s="538"/>
      <c r="G29" s="538"/>
      <c r="H29" s="538"/>
      <c r="I29" s="538"/>
      <c r="J29" s="538"/>
      <c r="K29" s="538"/>
      <c r="L29" s="538"/>
      <c r="M29" s="538"/>
      <c r="N29" s="538"/>
      <c r="O29" s="538"/>
      <c r="P29" s="538"/>
      <c r="Q29" s="539"/>
      <c r="R29" s="258"/>
      <c r="S29" s="544"/>
      <c r="T29" s="545"/>
      <c r="U29" s="189"/>
      <c r="V29" s="258"/>
      <c r="W29" s="549"/>
      <c r="X29" s="538"/>
      <c r="Y29" s="538"/>
      <c r="Z29" s="538"/>
      <c r="AA29" s="538"/>
      <c r="AB29" s="539"/>
      <c r="AC29" s="189"/>
      <c r="AD29" s="189"/>
      <c r="AE29" s="189"/>
      <c r="AF29" s="189"/>
      <c r="AG29" s="189"/>
      <c r="AH29" s="189"/>
      <c r="AI29" s="189"/>
      <c r="AJ29" s="189"/>
      <c r="AK29" s="189"/>
      <c r="AL29" s="189"/>
      <c r="AM29" s="189"/>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row>
    <row r="30" spans="1:66" ht="16.5" customHeight="1" thickBot="1">
      <c r="A30" s="538"/>
      <c r="B30" s="538"/>
      <c r="C30" s="538"/>
      <c r="D30" s="538"/>
      <c r="E30" s="538"/>
      <c r="F30" s="538"/>
      <c r="G30" s="538"/>
      <c r="H30" s="538"/>
      <c r="I30" s="538"/>
      <c r="J30" s="538"/>
      <c r="K30" s="538"/>
      <c r="L30" s="538"/>
      <c r="M30" s="538"/>
      <c r="N30" s="538"/>
      <c r="O30" s="538"/>
      <c r="P30" s="538"/>
      <c r="Q30" s="539"/>
      <c r="R30" s="258"/>
      <c r="S30" s="544"/>
      <c r="T30" s="545"/>
      <c r="U30" s="189"/>
      <c r="V30" s="258"/>
      <c r="W30" s="550"/>
      <c r="X30" s="540"/>
      <c r="Y30" s="540"/>
      <c r="Z30" s="540"/>
      <c r="AA30" s="540"/>
      <c r="AB30" s="541"/>
      <c r="AC30" s="189"/>
      <c r="AD30" s="189"/>
      <c r="AE30" s="189"/>
      <c r="AF30" s="189"/>
      <c r="AG30" s="189"/>
      <c r="AH30" s="189"/>
      <c r="AI30" s="189"/>
      <c r="AJ30" s="189"/>
      <c r="AK30" s="189"/>
      <c r="AL30" s="189"/>
      <c r="AM30" s="189"/>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row>
    <row r="31" spans="1:66" ht="16.5" customHeight="1" thickTop="1">
      <c r="A31" s="538"/>
      <c r="B31" s="538"/>
      <c r="C31" s="538"/>
      <c r="D31" s="538"/>
      <c r="E31" s="538"/>
      <c r="F31" s="538"/>
      <c r="G31" s="538"/>
      <c r="H31" s="538"/>
      <c r="I31" s="538"/>
      <c r="J31" s="538"/>
      <c r="K31" s="538"/>
      <c r="L31" s="538"/>
      <c r="M31" s="538"/>
      <c r="N31" s="538"/>
      <c r="O31" s="538"/>
      <c r="P31" s="538"/>
      <c r="Q31" s="539"/>
      <c r="R31" s="258"/>
      <c r="S31" s="544"/>
      <c r="T31" s="545"/>
      <c r="U31" s="189"/>
      <c r="V31" s="258"/>
      <c r="W31" s="551" t="s">
        <v>395</v>
      </c>
      <c r="X31" s="552"/>
      <c r="Y31" s="189"/>
      <c r="Z31" s="189"/>
      <c r="AA31" s="189"/>
      <c r="AB31" s="189"/>
      <c r="AC31" s="189"/>
      <c r="AD31" s="189"/>
      <c r="AE31" s="189"/>
      <c r="AF31" s="189"/>
      <c r="AG31" s="189"/>
      <c r="AH31" s="189"/>
      <c r="AI31" s="189"/>
      <c r="AJ31" s="189"/>
      <c r="AK31" s="189"/>
      <c r="AL31" s="189"/>
      <c r="AM31" s="189"/>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row>
    <row r="32" spans="1:66" ht="16.5" customHeight="1" thickBot="1">
      <c r="A32" s="538"/>
      <c r="B32" s="538"/>
      <c r="C32" s="538"/>
      <c r="D32" s="538"/>
      <c r="E32" s="538"/>
      <c r="F32" s="538"/>
      <c r="G32" s="538"/>
      <c r="H32" s="538"/>
      <c r="I32" s="538"/>
      <c r="J32" s="538"/>
      <c r="K32" s="538"/>
      <c r="L32" s="538"/>
      <c r="M32" s="538"/>
      <c r="N32" s="538"/>
      <c r="O32" s="538"/>
      <c r="P32" s="538"/>
      <c r="Q32" s="539"/>
      <c r="S32" s="544"/>
      <c r="T32" s="545"/>
      <c r="U32" s="189"/>
      <c r="W32" s="553"/>
      <c r="X32" s="554"/>
      <c r="Y32" s="189"/>
      <c r="Z32" s="189"/>
      <c r="AA32" s="189"/>
      <c r="AB32" s="189"/>
      <c r="AC32" s="189"/>
      <c r="AD32" s="189"/>
      <c r="AE32" s="189"/>
      <c r="AF32" s="189"/>
      <c r="AG32" s="189"/>
      <c r="AH32" s="189"/>
      <c r="AI32" s="189"/>
      <c r="AJ32" s="189"/>
      <c r="AK32" s="189"/>
      <c r="AL32" s="189"/>
      <c r="AM32" s="189"/>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row>
    <row r="33" spans="1:66" ht="16.5" customHeight="1" thickTop="1">
      <c r="A33" s="538"/>
      <c r="B33" s="538"/>
      <c r="C33" s="538"/>
      <c r="D33" s="538"/>
      <c r="E33" s="538"/>
      <c r="F33" s="538"/>
      <c r="G33" s="538"/>
      <c r="H33" s="538"/>
      <c r="I33" s="538"/>
      <c r="J33" s="538"/>
      <c r="K33" s="538"/>
      <c r="L33" s="538"/>
      <c r="M33" s="538"/>
      <c r="N33" s="538"/>
      <c r="O33" s="538"/>
      <c r="P33" s="538"/>
      <c r="Q33" s="539"/>
      <c r="S33" s="544"/>
      <c r="T33" s="545"/>
      <c r="U33" s="189"/>
      <c r="W33" s="548"/>
      <c r="X33" s="536"/>
      <c r="Y33" s="536"/>
      <c r="Z33" s="536"/>
      <c r="AA33" s="536"/>
      <c r="AB33" s="537"/>
      <c r="AC33" s="189"/>
      <c r="AD33" s="189"/>
      <c r="AE33" s="189"/>
      <c r="AF33" s="189"/>
      <c r="AG33" s="189"/>
      <c r="AH33" s="189"/>
      <c r="AI33" s="189"/>
      <c r="AJ33" s="189"/>
      <c r="AK33" s="189"/>
      <c r="AL33" s="189"/>
      <c r="AM33" s="189"/>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row>
    <row r="34" spans="1:66" ht="16.5" customHeight="1" thickBot="1">
      <c r="A34" s="540"/>
      <c r="B34" s="540"/>
      <c r="C34" s="540"/>
      <c r="D34" s="540"/>
      <c r="E34" s="540"/>
      <c r="F34" s="540"/>
      <c r="G34" s="540"/>
      <c r="H34" s="540"/>
      <c r="I34" s="540"/>
      <c r="J34" s="540"/>
      <c r="K34" s="540"/>
      <c r="L34" s="540"/>
      <c r="M34" s="540"/>
      <c r="N34" s="540"/>
      <c r="O34" s="540"/>
      <c r="P34" s="540"/>
      <c r="Q34" s="541"/>
      <c r="S34" s="546"/>
      <c r="T34" s="547"/>
      <c r="U34" s="189"/>
      <c r="W34" s="550"/>
      <c r="X34" s="540"/>
      <c r="Y34" s="540"/>
      <c r="Z34" s="540"/>
      <c r="AA34" s="540"/>
      <c r="AB34" s="541"/>
      <c r="AC34" s="260"/>
      <c r="AD34" s="260"/>
      <c r="AE34" s="260"/>
      <c r="AF34" s="260"/>
      <c r="AG34" s="260"/>
      <c r="AH34" s="260"/>
      <c r="AI34" s="260"/>
      <c r="AJ34" s="260"/>
      <c r="AK34" s="260"/>
      <c r="AL34" s="260"/>
      <c r="AM34" s="260"/>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row>
    <row r="35" spans="1:66" ht="16.5" customHeight="1" thickBot="1" thickTop="1">
      <c r="A35" s="261"/>
      <c r="B35" s="262"/>
      <c r="C35" s="262"/>
      <c r="D35" s="262"/>
      <c r="E35" s="262"/>
      <c r="F35" s="262"/>
      <c r="G35" s="262"/>
      <c r="H35" s="262"/>
      <c r="I35" s="262"/>
      <c r="J35" s="262"/>
      <c r="K35" s="262"/>
      <c r="L35" s="262"/>
      <c r="M35" s="262"/>
      <c r="N35" s="185"/>
      <c r="O35" s="263" t="s">
        <v>396</v>
      </c>
      <c r="P35" s="264" t="s">
        <v>397</v>
      </c>
      <c r="S35" s="573"/>
      <c r="T35" s="573"/>
      <c r="U35" s="265"/>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row>
    <row r="36" spans="1:66" ht="16.5" customHeight="1" thickBot="1">
      <c r="A36" s="574" t="s">
        <v>375</v>
      </c>
      <c r="B36" s="575"/>
      <c r="C36" s="575"/>
      <c r="D36" s="575"/>
      <c r="E36" s="575"/>
      <c r="F36" s="575"/>
      <c r="G36" s="575"/>
      <c r="H36" s="575"/>
      <c r="I36" s="575"/>
      <c r="J36" s="575"/>
      <c r="K36" s="575"/>
      <c r="L36" s="575"/>
      <c r="M36" s="575"/>
      <c r="N36" s="184" t="s">
        <v>398</v>
      </c>
      <c r="O36" s="266" t="s">
        <v>399</v>
      </c>
      <c r="P36" s="264" t="s">
        <v>400</v>
      </c>
      <c r="R36" s="578" t="s">
        <v>391</v>
      </c>
      <c r="S36" s="579"/>
      <c r="T36" s="579"/>
      <c r="U36" s="579"/>
      <c r="V36" s="579"/>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row>
    <row r="37" spans="1:66" ht="16.5" customHeight="1" thickBot="1">
      <c r="A37" s="576"/>
      <c r="B37" s="577"/>
      <c r="C37" s="577"/>
      <c r="D37" s="577"/>
      <c r="E37" s="577"/>
      <c r="F37" s="577"/>
      <c r="G37" s="577"/>
      <c r="H37" s="577"/>
      <c r="I37" s="577"/>
      <c r="J37" s="577"/>
      <c r="K37" s="577"/>
      <c r="L37" s="577"/>
      <c r="M37" s="577"/>
      <c r="N37" s="188" t="s">
        <v>401</v>
      </c>
      <c r="O37" s="267" t="s">
        <v>402</v>
      </c>
      <c r="P37" s="264" t="s">
        <v>403</v>
      </c>
      <c r="R37" s="254"/>
      <c r="S37" s="569" t="s">
        <v>404</v>
      </c>
      <c r="T37" s="570"/>
      <c r="U37" s="570"/>
      <c r="V37" s="571"/>
      <c r="AC37" s="585" t="s">
        <v>388</v>
      </c>
      <c r="AD37" s="585"/>
      <c r="AE37" s="585"/>
      <c r="AF37" s="585"/>
      <c r="AG37" s="585"/>
      <c r="AH37" s="585"/>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row>
    <row r="38" spans="1:66" ht="16.5" customHeight="1" thickBot="1">
      <c r="A38" s="516" t="s">
        <v>376</v>
      </c>
      <c r="B38" s="517"/>
      <c r="C38" s="184" t="s">
        <v>398</v>
      </c>
      <c r="D38" s="185" t="s">
        <v>398</v>
      </c>
      <c r="E38" s="185" t="s">
        <v>398</v>
      </c>
      <c r="F38" s="185" t="s">
        <v>398</v>
      </c>
      <c r="G38" s="185" t="s">
        <v>398</v>
      </c>
      <c r="H38" s="185" t="s">
        <v>398</v>
      </c>
      <c r="I38" s="185"/>
      <c r="J38" s="185" t="s">
        <v>398</v>
      </c>
      <c r="K38" s="185" t="s">
        <v>398</v>
      </c>
      <c r="L38" s="185" t="s">
        <v>398</v>
      </c>
      <c r="M38" s="185" t="s">
        <v>398</v>
      </c>
      <c r="N38" s="189" t="s">
        <v>398</v>
      </c>
      <c r="O38" s="189"/>
      <c r="P38" s="185"/>
      <c r="Q38" s="185"/>
      <c r="S38" s="580" t="s">
        <v>405</v>
      </c>
      <c r="T38" s="581"/>
      <c r="U38" s="581"/>
      <c r="V38" s="582"/>
      <c r="W38" s="185"/>
      <c r="X38" s="185"/>
      <c r="Y38" s="185"/>
      <c r="Z38" s="185"/>
      <c r="AA38" s="185"/>
      <c r="AB38" s="185"/>
      <c r="AC38" s="189"/>
      <c r="AD38" s="189"/>
      <c r="AE38" s="189"/>
      <c r="AF38" s="189"/>
      <c r="AG38" s="189" t="s">
        <v>401</v>
      </c>
      <c r="AH38" s="185" t="s">
        <v>406</v>
      </c>
      <c r="AI38" s="185" t="s">
        <v>406</v>
      </c>
      <c r="AJ38" s="185" t="s">
        <v>406</v>
      </c>
      <c r="AK38" s="185" t="s">
        <v>406</v>
      </c>
      <c r="AL38" s="185" t="s">
        <v>406</v>
      </c>
      <c r="AM38" s="187" t="s">
        <v>401</v>
      </c>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row>
    <row r="39" spans="1:66" ht="16.5" customHeight="1" thickBot="1">
      <c r="A39" s="516"/>
      <c r="B39" s="517"/>
      <c r="C39" s="220"/>
      <c r="D39" s="189"/>
      <c r="E39" s="255"/>
      <c r="F39" s="255"/>
      <c r="G39" s="255"/>
      <c r="H39" s="255"/>
      <c r="I39" s="529"/>
      <c r="J39" s="529"/>
      <c r="K39" s="529"/>
      <c r="L39" s="529"/>
      <c r="M39" s="255"/>
      <c r="N39" s="255"/>
      <c r="O39" s="255"/>
      <c r="P39" s="255"/>
      <c r="Q39" s="255"/>
      <c r="R39" s="255"/>
      <c r="S39" s="255"/>
      <c r="T39" s="255"/>
      <c r="U39" s="255"/>
      <c r="V39" s="255"/>
      <c r="W39" s="255"/>
      <c r="X39" s="255"/>
      <c r="Y39" s="255"/>
      <c r="Z39" s="255"/>
      <c r="AA39" s="255"/>
      <c r="AB39" s="530"/>
      <c r="AC39" s="530"/>
      <c r="AD39" s="530"/>
      <c r="AE39" s="530"/>
      <c r="AF39" s="255"/>
      <c r="AG39" s="255"/>
      <c r="AH39" s="255"/>
      <c r="AI39" s="255"/>
      <c r="AJ39" s="255"/>
      <c r="AK39" s="268"/>
      <c r="AL39" s="269"/>
      <c r="AM39" s="270"/>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row>
    <row r="40" spans="1:66" ht="16.5" customHeight="1">
      <c r="A40" s="516"/>
      <c r="B40" s="517"/>
      <c r="C40" s="220"/>
      <c r="D40" s="271"/>
      <c r="E40" s="193"/>
      <c r="F40" s="192"/>
      <c r="G40" s="192"/>
      <c r="H40" s="192"/>
      <c r="I40" s="192"/>
      <c r="J40" s="194" t="s">
        <v>407</v>
      </c>
      <c r="K40" s="192"/>
      <c r="L40" s="192"/>
      <c r="M40" s="192"/>
      <c r="N40" s="192"/>
      <c r="O40" s="192"/>
      <c r="P40" s="192"/>
      <c r="Q40" s="192"/>
      <c r="R40" s="195"/>
      <c r="S40" s="195"/>
      <c r="T40" s="195"/>
      <c r="U40" s="195"/>
      <c r="V40" s="195"/>
      <c r="W40" s="195"/>
      <c r="X40" s="195"/>
      <c r="Y40" s="195"/>
      <c r="Z40" s="195"/>
      <c r="AA40" s="195"/>
      <c r="AB40" s="195"/>
      <c r="AC40" s="195"/>
      <c r="AD40" s="195"/>
      <c r="AE40" s="195"/>
      <c r="AF40" s="195"/>
      <c r="AG40" s="195"/>
      <c r="AH40" s="195"/>
      <c r="AI40" s="195"/>
      <c r="AJ40" s="195"/>
      <c r="AK40" s="195"/>
      <c r="AL40" s="272"/>
      <c r="AM40" s="191"/>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row>
    <row r="41" spans="1:66" ht="16.5" customHeight="1" thickBot="1">
      <c r="A41" s="516"/>
      <c r="B41" s="517"/>
      <c r="C41" s="188"/>
      <c r="D41" s="191"/>
      <c r="E41" s="243"/>
      <c r="F41" s="199"/>
      <c r="G41" s="200"/>
      <c r="H41" s="200"/>
      <c r="I41" s="200"/>
      <c r="J41" s="200"/>
      <c r="K41" s="200"/>
      <c r="L41" s="200"/>
      <c r="M41" s="200"/>
      <c r="N41" s="201"/>
      <c r="O41" s="200"/>
      <c r="P41" s="200"/>
      <c r="Q41" s="202"/>
      <c r="R41" s="189"/>
      <c r="S41" s="203"/>
      <c r="T41" s="203"/>
      <c r="U41" s="203"/>
      <c r="V41" s="189"/>
      <c r="W41" s="198"/>
      <c r="X41" s="200"/>
      <c r="Y41" s="200"/>
      <c r="Z41" s="200"/>
      <c r="AA41" s="200"/>
      <c r="AB41" s="200"/>
      <c r="AC41" s="200"/>
      <c r="AD41" s="200"/>
      <c r="AE41" s="200"/>
      <c r="AF41" s="200"/>
      <c r="AG41" s="200"/>
      <c r="AH41" s="200"/>
      <c r="AI41" s="273"/>
      <c r="AJ41" s="273"/>
      <c r="AK41" s="189"/>
      <c r="AL41" s="274"/>
      <c r="AM41" s="191"/>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row>
    <row r="42" spans="1:66" ht="16.5" customHeight="1" thickBot="1">
      <c r="A42" s="516"/>
      <c r="B42" s="517"/>
      <c r="C42" s="188"/>
      <c r="D42" s="191"/>
      <c r="E42" s="243"/>
      <c r="F42" s="275" t="s">
        <v>408</v>
      </c>
      <c r="G42" s="200"/>
      <c r="H42" s="200"/>
      <c r="I42" s="200"/>
      <c r="J42" s="206"/>
      <c r="K42" s="200"/>
      <c r="L42" s="200"/>
      <c r="M42" s="200"/>
      <c r="N42" s="207"/>
      <c r="O42" s="208" t="s">
        <v>409</v>
      </c>
      <c r="P42" s="208"/>
      <c r="Q42" s="208" t="s">
        <v>409</v>
      </c>
      <c r="R42" s="208"/>
      <c r="S42" s="208" t="s">
        <v>409</v>
      </c>
      <c r="T42" s="208"/>
      <c r="U42" s="208" t="s">
        <v>409</v>
      </c>
      <c r="V42" s="208"/>
      <c r="W42" s="208" t="s">
        <v>409</v>
      </c>
      <c r="X42" s="208"/>
      <c r="Y42" s="208" t="s">
        <v>409</v>
      </c>
      <c r="Z42" s="208"/>
      <c r="AA42" s="208" t="s">
        <v>409</v>
      </c>
      <c r="AB42" s="200"/>
      <c r="AC42" s="200"/>
      <c r="AD42" s="200"/>
      <c r="AE42" s="200"/>
      <c r="AF42" s="206"/>
      <c r="AG42" s="200"/>
      <c r="AH42" s="200"/>
      <c r="AI42" s="200"/>
      <c r="AJ42" s="251" t="s">
        <v>408</v>
      </c>
      <c r="AK42" s="276"/>
      <c r="AL42" s="274"/>
      <c r="AM42" s="191"/>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row>
    <row r="43" spans="1:66" ht="16.5" customHeight="1" thickBot="1">
      <c r="A43" s="516"/>
      <c r="B43" s="517"/>
      <c r="C43" s="188"/>
      <c r="D43" s="191"/>
      <c r="E43" s="243" t="s">
        <v>408</v>
      </c>
      <c r="F43" s="277"/>
      <c r="G43" s="209"/>
      <c r="H43" s="210"/>
      <c r="I43" s="211"/>
      <c r="J43" s="212"/>
      <c r="K43" s="213"/>
      <c r="L43" s="210"/>
      <c r="M43" s="214"/>
      <c r="N43" s="214"/>
      <c r="O43" s="215"/>
      <c r="P43" s="216"/>
      <c r="Q43" s="217"/>
      <c r="R43" s="189"/>
      <c r="S43" s="203"/>
      <c r="T43" s="203"/>
      <c r="U43" s="208"/>
      <c r="W43" s="198"/>
      <c r="X43" s="200"/>
      <c r="Y43" s="218"/>
      <c r="Z43" s="218"/>
      <c r="AA43" s="200"/>
      <c r="AB43" s="209"/>
      <c r="AC43" s="209"/>
      <c r="AD43" s="210"/>
      <c r="AE43" s="211"/>
      <c r="AF43" s="212"/>
      <c r="AG43" s="213"/>
      <c r="AH43" s="210"/>
      <c r="AI43" s="214"/>
      <c r="AJ43" s="214"/>
      <c r="AK43" s="250" t="s">
        <v>408</v>
      </c>
      <c r="AL43" s="274"/>
      <c r="AM43" s="545"/>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row>
    <row r="44" spans="1:66" ht="16.5" customHeight="1" thickBot="1">
      <c r="A44" s="516"/>
      <c r="B44" s="517"/>
      <c r="C44" s="188"/>
      <c r="D44" s="191"/>
      <c r="E44" s="219"/>
      <c r="F44" s="220"/>
      <c r="G44" s="221"/>
      <c r="H44" s="222"/>
      <c r="I44" s="223"/>
      <c r="J44" s="223"/>
      <c r="K44" s="224"/>
      <c r="L44" s="224"/>
      <c r="M44" s="225"/>
      <c r="N44" s="226"/>
      <c r="O44" s="200"/>
      <c r="P44" s="200"/>
      <c r="Q44" s="202"/>
      <c r="R44" s="189"/>
      <c r="S44" s="203"/>
      <c r="T44" s="203"/>
      <c r="U44" s="208" t="s">
        <v>409</v>
      </c>
      <c r="W44" s="203"/>
      <c r="X44" s="202"/>
      <c r="Y44" s="218"/>
      <c r="Z44" s="218"/>
      <c r="AA44" s="202"/>
      <c r="AB44" s="220"/>
      <c r="AC44" s="221"/>
      <c r="AD44" s="222"/>
      <c r="AE44" s="223"/>
      <c r="AF44" s="223"/>
      <c r="AG44" s="224"/>
      <c r="AH44" s="224"/>
      <c r="AI44" s="225"/>
      <c r="AJ44" s="226"/>
      <c r="AK44" s="191"/>
      <c r="AL44" s="274"/>
      <c r="AM44" s="545"/>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row>
    <row r="45" spans="1:66" ht="16.5" customHeight="1" thickBot="1">
      <c r="A45" s="516"/>
      <c r="B45" s="517"/>
      <c r="C45" s="188"/>
      <c r="D45" s="278" t="s">
        <v>410</v>
      </c>
      <c r="E45" s="228"/>
      <c r="F45" s="220"/>
      <c r="G45" s="518" t="s">
        <v>411</v>
      </c>
      <c r="H45" s="518"/>
      <c r="I45" s="518"/>
      <c r="J45" s="518"/>
      <c r="K45" s="518"/>
      <c r="L45" s="518"/>
      <c r="M45" s="518"/>
      <c r="N45" s="229"/>
      <c r="O45" s="230"/>
      <c r="P45" s="230"/>
      <c r="Q45" s="230"/>
      <c r="R45" s="189"/>
      <c r="S45" s="228"/>
      <c r="T45" s="228"/>
      <c r="U45" s="208"/>
      <c r="W45" s="228"/>
      <c r="X45" s="231"/>
      <c r="Y45" s="218"/>
      <c r="Z45" s="218"/>
      <c r="AA45" s="202"/>
      <c r="AB45" s="220"/>
      <c r="AC45" s="218"/>
      <c r="AD45" s="202"/>
      <c r="AE45" s="232"/>
      <c r="AF45" s="232"/>
      <c r="AG45" s="200"/>
      <c r="AH45" s="200"/>
      <c r="AI45" s="200"/>
      <c r="AJ45" s="229"/>
      <c r="AK45" s="227"/>
      <c r="AL45" s="188"/>
      <c r="AM45" s="279"/>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row>
    <row r="46" spans="1:66" ht="16.5" customHeight="1">
      <c r="A46" s="516"/>
      <c r="B46" s="517"/>
      <c r="C46" s="188"/>
      <c r="D46" s="521" t="s">
        <v>380</v>
      </c>
      <c r="E46" s="203"/>
      <c r="F46" s="233"/>
      <c r="G46" s="519"/>
      <c r="H46" s="519"/>
      <c r="I46" s="519"/>
      <c r="J46" s="519"/>
      <c r="K46" s="519"/>
      <c r="L46" s="519"/>
      <c r="M46" s="519"/>
      <c r="N46" s="226"/>
      <c r="O46" s="200"/>
      <c r="P46" s="200"/>
      <c r="Q46" s="202"/>
      <c r="R46" s="189"/>
      <c r="S46" s="203"/>
      <c r="T46" s="234"/>
      <c r="U46" s="208" t="s">
        <v>409</v>
      </c>
      <c r="V46" s="234"/>
      <c r="W46" s="234"/>
      <c r="X46" s="202"/>
      <c r="Y46" s="202"/>
      <c r="Z46" s="202"/>
      <c r="AA46" s="202"/>
      <c r="AB46" s="233"/>
      <c r="AC46" s="202"/>
      <c r="AD46" s="202"/>
      <c r="AE46" s="200"/>
      <c r="AF46" s="200"/>
      <c r="AG46" s="200"/>
      <c r="AH46" s="200"/>
      <c r="AI46" s="200"/>
      <c r="AJ46" s="226"/>
      <c r="AK46" s="227"/>
      <c r="AL46" s="521" t="s">
        <v>380</v>
      </c>
      <c r="AM46" s="545"/>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row>
    <row r="47" spans="1:66" ht="16.5" customHeight="1" thickBot="1">
      <c r="A47" s="516"/>
      <c r="B47" s="517"/>
      <c r="C47" s="188"/>
      <c r="D47" s="533"/>
      <c r="E47" s="203"/>
      <c r="F47" s="233"/>
      <c r="G47" s="519"/>
      <c r="H47" s="519"/>
      <c r="I47" s="519"/>
      <c r="J47" s="519"/>
      <c r="K47" s="519"/>
      <c r="L47" s="519"/>
      <c r="M47" s="519"/>
      <c r="N47" s="226"/>
      <c r="O47" s="200"/>
      <c r="P47" s="218"/>
      <c r="Q47" s="202"/>
      <c r="R47" s="189"/>
      <c r="S47" s="203"/>
      <c r="T47" s="234"/>
      <c r="U47" s="208"/>
      <c r="V47" s="234"/>
      <c r="W47" s="234"/>
      <c r="X47" s="202"/>
      <c r="Y47" s="202"/>
      <c r="Z47" s="202"/>
      <c r="AA47" s="202"/>
      <c r="AB47" s="233"/>
      <c r="AC47" s="202"/>
      <c r="AD47" s="202"/>
      <c r="AE47" s="200"/>
      <c r="AF47" s="200"/>
      <c r="AG47" s="200"/>
      <c r="AH47" s="200"/>
      <c r="AI47" s="200"/>
      <c r="AJ47" s="226"/>
      <c r="AK47" s="189"/>
      <c r="AL47" s="533"/>
      <c r="AM47" s="545"/>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1:66" ht="16.5" customHeight="1" thickBot="1">
      <c r="A48" s="516"/>
      <c r="B48" s="517"/>
      <c r="C48" s="188"/>
      <c r="D48" s="191"/>
      <c r="E48" s="203"/>
      <c r="F48" s="235"/>
      <c r="G48" s="520"/>
      <c r="H48" s="520"/>
      <c r="I48" s="520"/>
      <c r="J48" s="520"/>
      <c r="K48" s="520"/>
      <c r="L48" s="520"/>
      <c r="M48" s="520"/>
      <c r="N48" s="225"/>
      <c r="O48" s="208" t="s">
        <v>409</v>
      </c>
      <c r="P48" s="200"/>
      <c r="Q48" s="236" t="s">
        <v>412</v>
      </c>
      <c r="R48" s="218"/>
      <c r="S48" s="208" t="s">
        <v>409</v>
      </c>
      <c r="T48" s="208"/>
      <c r="U48" s="208" t="s">
        <v>409</v>
      </c>
      <c r="V48" s="208"/>
      <c r="W48" s="208" t="s">
        <v>409</v>
      </c>
      <c r="X48" s="208"/>
      <c r="Y48" s="208" t="s">
        <v>409</v>
      </c>
      <c r="Z48" s="208"/>
      <c r="AA48" s="208" t="s">
        <v>409</v>
      </c>
      <c r="AB48" s="235"/>
      <c r="AC48" s="224"/>
      <c r="AD48" s="224"/>
      <c r="AE48" s="224"/>
      <c r="AF48" s="224"/>
      <c r="AG48" s="224"/>
      <c r="AH48" s="224"/>
      <c r="AI48" s="224"/>
      <c r="AJ48" s="225"/>
      <c r="AK48" s="189"/>
      <c r="AL48" s="274"/>
      <c r="AM48" s="545"/>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1:66" ht="16.5" customHeight="1" thickBot="1">
      <c r="A49" s="516"/>
      <c r="B49" s="517"/>
      <c r="C49" s="188"/>
      <c r="D49" s="191"/>
      <c r="E49" s="198"/>
      <c r="F49" s="237"/>
      <c r="G49" s="200"/>
      <c r="H49" s="200"/>
      <c r="I49" s="200"/>
      <c r="J49" s="200"/>
      <c r="K49" s="200"/>
      <c r="L49" s="200"/>
      <c r="M49" s="200"/>
      <c r="N49" s="226"/>
      <c r="O49" s="200"/>
      <c r="P49" s="200"/>
      <c r="Q49" s="202"/>
      <c r="R49" s="189"/>
      <c r="S49" s="203"/>
      <c r="T49" s="234"/>
      <c r="U49" s="208"/>
      <c r="V49" s="234"/>
      <c r="W49" s="234"/>
      <c r="X49" s="200"/>
      <c r="Y49" s="200"/>
      <c r="Z49" s="200"/>
      <c r="AA49" s="200"/>
      <c r="AB49" s="237"/>
      <c r="AC49" s="200"/>
      <c r="AD49" s="200"/>
      <c r="AE49" s="200"/>
      <c r="AF49" s="200"/>
      <c r="AG49" s="200"/>
      <c r="AH49" s="200"/>
      <c r="AI49" s="200"/>
      <c r="AJ49" s="226"/>
      <c r="AK49" s="189"/>
      <c r="AL49" s="274"/>
      <c r="AM49" s="545"/>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1:66" ht="16.5" customHeight="1">
      <c r="A50" s="516"/>
      <c r="B50" s="517"/>
      <c r="C50" s="188"/>
      <c r="D50" s="521" t="s">
        <v>410</v>
      </c>
      <c r="E50" s="198"/>
      <c r="F50" s="220"/>
      <c r="G50" s="218"/>
      <c r="H50" s="200"/>
      <c r="I50" s="238"/>
      <c r="J50" s="238"/>
      <c r="K50" s="200"/>
      <c r="L50" s="200"/>
      <c r="M50" s="200"/>
      <c r="N50" s="226"/>
      <c r="O50" s="200"/>
      <c r="P50" s="200"/>
      <c r="Q50" s="202"/>
      <c r="R50" s="189"/>
      <c r="S50" s="203"/>
      <c r="T50" s="203"/>
      <c r="U50" s="208" t="s">
        <v>409</v>
      </c>
      <c r="V50" s="203"/>
      <c r="W50" s="203"/>
      <c r="X50" s="200"/>
      <c r="Y50" s="200"/>
      <c r="Z50" s="200"/>
      <c r="AA50" s="200"/>
      <c r="AB50" s="220"/>
      <c r="AC50" s="218"/>
      <c r="AD50" s="200"/>
      <c r="AE50" s="238"/>
      <c r="AF50" s="238"/>
      <c r="AG50" s="200"/>
      <c r="AH50" s="200"/>
      <c r="AI50" s="200"/>
      <c r="AJ50" s="226"/>
      <c r="AK50" s="189"/>
      <c r="AL50" s="521" t="s">
        <v>380</v>
      </c>
      <c r="AM50" s="545"/>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1:39" ht="16.5" customHeight="1" thickBot="1">
      <c r="A51" s="516"/>
      <c r="B51" s="517"/>
      <c r="C51" s="188"/>
      <c r="D51" s="533"/>
      <c r="E51" s="198"/>
      <c r="F51" s="220"/>
      <c r="G51" s="218"/>
      <c r="H51" s="202"/>
      <c r="I51" s="238"/>
      <c r="J51" s="238"/>
      <c r="K51" s="200"/>
      <c r="L51" s="200"/>
      <c r="M51" s="200"/>
      <c r="N51" s="226"/>
      <c r="O51" s="200"/>
      <c r="P51" s="200"/>
      <c r="Q51" s="202"/>
      <c r="R51" s="189"/>
      <c r="S51" s="203"/>
      <c r="T51" s="203"/>
      <c r="U51" s="208"/>
      <c r="V51" s="203"/>
      <c r="W51" s="203"/>
      <c r="X51" s="200"/>
      <c r="Y51" s="218"/>
      <c r="Z51" s="218"/>
      <c r="AA51" s="200"/>
      <c r="AB51" s="220"/>
      <c r="AC51" s="218"/>
      <c r="AD51" s="202"/>
      <c r="AE51" s="238"/>
      <c r="AF51" s="238"/>
      <c r="AG51" s="200"/>
      <c r="AH51" s="200"/>
      <c r="AI51" s="200"/>
      <c r="AJ51" s="226"/>
      <c r="AK51" s="189"/>
      <c r="AL51" s="533"/>
      <c r="AM51" s="280"/>
    </row>
    <row r="52" spans="1:39" ht="16.5" customHeight="1" thickBot="1">
      <c r="A52" s="516"/>
      <c r="B52" s="517"/>
      <c r="C52" s="188"/>
      <c r="D52" s="191"/>
      <c r="E52" s="219"/>
      <c r="F52" s="220"/>
      <c r="G52" s="218"/>
      <c r="H52" s="202"/>
      <c r="I52" s="239"/>
      <c r="J52" s="239"/>
      <c r="K52" s="200"/>
      <c r="L52" s="200"/>
      <c r="M52" s="200"/>
      <c r="N52" s="229"/>
      <c r="O52" s="230"/>
      <c r="P52" s="230"/>
      <c r="Q52" s="230"/>
      <c r="R52" s="189"/>
      <c r="S52" s="203"/>
      <c r="T52" s="203"/>
      <c r="U52" s="208" t="s">
        <v>409</v>
      </c>
      <c r="V52" s="203"/>
      <c r="W52" s="203"/>
      <c r="X52" s="202"/>
      <c r="Y52" s="218"/>
      <c r="Z52" s="218"/>
      <c r="AA52" s="202"/>
      <c r="AB52" s="220"/>
      <c r="AC52" s="218"/>
      <c r="AD52" s="202"/>
      <c r="AE52" s="239"/>
      <c r="AF52" s="239"/>
      <c r="AG52" s="200"/>
      <c r="AH52" s="200"/>
      <c r="AI52" s="200"/>
      <c r="AJ52" s="229"/>
      <c r="AK52" s="191"/>
      <c r="AL52" s="188"/>
      <c r="AM52" s="545"/>
    </row>
    <row r="53" spans="1:39" ht="16.5" customHeight="1" thickBot="1">
      <c r="A53" s="516"/>
      <c r="B53" s="517"/>
      <c r="C53" s="188"/>
      <c r="D53" s="191"/>
      <c r="E53" s="228"/>
      <c r="F53" s="233"/>
      <c r="G53" s="240"/>
      <c r="H53" s="241"/>
      <c r="I53" s="210"/>
      <c r="J53" s="210"/>
      <c r="K53" s="210"/>
      <c r="L53" s="210"/>
      <c r="M53" s="214"/>
      <c r="N53" s="226"/>
      <c r="O53" s="200"/>
      <c r="P53" s="200"/>
      <c r="Q53" s="202"/>
      <c r="R53" s="189"/>
      <c r="S53" s="203"/>
      <c r="T53" s="203"/>
      <c r="U53" s="208"/>
      <c r="V53" s="189"/>
      <c r="W53" s="198"/>
      <c r="X53" s="231"/>
      <c r="Y53" s="218"/>
      <c r="Z53" s="218"/>
      <c r="AA53" s="202"/>
      <c r="AB53" s="233"/>
      <c r="AC53" s="240"/>
      <c r="AD53" s="241"/>
      <c r="AE53" s="210"/>
      <c r="AF53" s="210"/>
      <c r="AG53" s="210"/>
      <c r="AH53" s="210"/>
      <c r="AI53" s="214"/>
      <c r="AJ53" s="226"/>
      <c r="AK53" s="189"/>
      <c r="AL53" s="281"/>
      <c r="AM53" s="545"/>
    </row>
    <row r="54" spans="1:39" ht="16.5" customHeight="1" thickBot="1">
      <c r="A54" s="516"/>
      <c r="B54" s="517"/>
      <c r="C54" s="188"/>
      <c r="D54" s="191"/>
      <c r="E54" s="203"/>
      <c r="F54" s="244"/>
      <c r="G54" s="244"/>
      <c r="H54" s="222"/>
      <c r="I54" s="245"/>
      <c r="J54" s="246"/>
      <c r="K54" s="213"/>
      <c r="L54" s="224"/>
      <c r="M54" s="225"/>
      <c r="N54" s="225"/>
      <c r="O54" s="247"/>
      <c r="P54" s="248"/>
      <c r="Q54" s="249"/>
      <c r="R54" s="189"/>
      <c r="S54" s="203"/>
      <c r="T54" s="203"/>
      <c r="U54" s="208" t="s">
        <v>409</v>
      </c>
      <c r="V54" s="189"/>
      <c r="W54" s="198"/>
      <c r="X54" s="202"/>
      <c r="Y54" s="202"/>
      <c r="Z54" s="202"/>
      <c r="AA54" s="202"/>
      <c r="AB54" s="244"/>
      <c r="AC54" s="244"/>
      <c r="AD54" s="222"/>
      <c r="AE54" s="245"/>
      <c r="AF54" s="246"/>
      <c r="AG54" s="213"/>
      <c r="AH54" s="224"/>
      <c r="AI54" s="225"/>
      <c r="AJ54" s="225"/>
      <c r="AK54" s="189"/>
      <c r="AL54" s="281"/>
      <c r="AM54" s="191"/>
    </row>
    <row r="55" spans="1:39" ht="16.5" customHeight="1" thickBot="1">
      <c r="A55" s="516"/>
      <c r="B55" s="517"/>
      <c r="C55" s="188"/>
      <c r="D55" s="191"/>
      <c r="E55" s="203"/>
      <c r="F55" s="202"/>
      <c r="G55" s="202"/>
      <c r="H55" s="202"/>
      <c r="I55" s="200"/>
      <c r="J55" s="206"/>
      <c r="K55" s="200"/>
      <c r="L55" s="200"/>
      <c r="M55" s="200"/>
      <c r="N55" s="200"/>
      <c r="O55" s="208" t="s">
        <v>409</v>
      </c>
      <c r="P55" s="208"/>
      <c r="Q55" s="208" t="s">
        <v>409</v>
      </c>
      <c r="R55" s="208"/>
      <c r="S55" s="208" t="s">
        <v>409</v>
      </c>
      <c r="T55" s="208"/>
      <c r="U55" s="208" t="s">
        <v>409</v>
      </c>
      <c r="V55" s="208"/>
      <c r="W55" s="208" t="s">
        <v>409</v>
      </c>
      <c r="X55" s="208"/>
      <c r="Y55" s="208" t="s">
        <v>409</v>
      </c>
      <c r="Z55" s="208"/>
      <c r="AA55" s="208" t="s">
        <v>409</v>
      </c>
      <c r="AB55" s="202"/>
      <c r="AC55" s="202"/>
      <c r="AD55" s="202"/>
      <c r="AE55" s="200"/>
      <c r="AF55" s="206"/>
      <c r="AG55" s="200"/>
      <c r="AH55" s="200"/>
      <c r="AI55" s="200"/>
      <c r="AJ55" s="200"/>
      <c r="AK55" s="189"/>
      <c r="AL55" s="281"/>
      <c r="AM55" s="191"/>
    </row>
    <row r="56" spans="1:39" ht="16.5" customHeight="1" thickBot="1">
      <c r="A56" s="516"/>
      <c r="B56" s="517"/>
      <c r="C56" s="253"/>
      <c r="D56" s="254"/>
      <c r="E56" s="189"/>
      <c r="F56" s="189"/>
      <c r="G56" s="189"/>
      <c r="H56" s="189"/>
      <c r="I56" s="189"/>
      <c r="J56" s="189"/>
      <c r="K56" s="189"/>
      <c r="L56" s="189"/>
      <c r="M56" s="189"/>
      <c r="N56" s="203"/>
      <c r="O56" s="203"/>
      <c r="P56" s="535"/>
      <c r="Q56" s="535"/>
      <c r="R56" s="203"/>
      <c r="S56" s="203"/>
      <c r="T56" s="203"/>
      <c r="U56" s="203"/>
      <c r="V56" s="189"/>
      <c r="W56" s="198"/>
      <c r="X56" s="198"/>
      <c r="Y56" s="198"/>
      <c r="Z56" s="198"/>
      <c r="AA56" s="198"/>
      <c r="AB56" s="189"/>
      <c r="AC56" s="189"/>
      <c r="AD56" s="189"/>
      <c r="AE56" s="189"/>
      <c r="AF56" s="189"/>
      <c r="AG56" s="189"/>
      <c r="AH56" s="189"/>
      <c r="AI56" s="189"/>
      <c r="AJ56" s="203"/>
      <c r="AK56" s="189"/>
      <c r="AL56" s="281"/>
      <c r="AM56" s="279"/>
    </row>
    <row r="57" spans="1:39" ht="16.5" customHeight="1">
      <c r="A57" s="188"/>
      <c r="B57" s="189"/>
      <c r="C57" s="269"/>
      <c r="D57" s="269"/>
      <c r="E57" s="262"/>
      <c r="F57" s="262"/>
      <c r="G57" s="262"/>
      <c r="H57" s="262"/>
      <c r="I57" s="583"/>
      <c r="J57" s="583"/>
      <c r="K57" s="583"/>
      <c r="L57" s="583"/>
      <c r="M57" s="262"/>
      <c r="N57" s="262"/>
      <c r="O57" s="262"/>
      <c r="P57" s="262"/>
      <c r="Q57" s="527" t="s">
        <v>375</v>
      </c>
      <c r="R57" s="527"/>
      <c r="S57" s="527"/>
      <c r="T57" s="527"/>
      <c r="U57" s="527"/>
      <c r="V57" s="527"/>
      <c r="W57" s="527"/>
      <c r="X57" s="262"/>
      <c r="Y57" s="262"/>
      <c r="Z57" s="262"/>
      <c r="AA57" s="262"/>
      <c r="AB57" s="584"/>
      <c r="AC57" s="584"/>
      <c r="AD57" s="584"/>
      <c r="AE57" s="584"/>
      <c r="AF57" s="262"/>
      <c r="AG57" s="262"/>
      <c r="AH57" s="262"/>
      <c r="AI57" s="262"/>
      <c r="AJ57" s="262"/>
      <c r="AK57" s="262"/>
      <c r="AL57" s="189"/>
      <c r="AM57" s="191"/>
    </row>
    <row r="58" spans="1:39" ht="16.5" customHeight="1" thickBot="1">
      <c r="A58" s="253"/>
      <c r="B58" s="255"/>
      <c r="C58" s="282"/>
      <c r="D58" s="282"/>
      <c r="E58" s="282"/>
      <c r="F58" s="282"/>
      <c r="G58" s="282"/>
      <c r="H58" s="282"/>
      <c r="I58" s="282"/>
      <c r="J58" s="282"/>
      <c r="K58" s="282"/>
      <c r="L58" s="282"/>
      <c r="M58" s="282"/>
      <c r="N58" s="282"/>
      <c r="O58" s="282"/>
      <c r="P58" s="282"/>
      <c r="Q58" s="528"/>
      <c r="R58" s="528"/>
      <c r="S58" s="528"/>
      <c r="T58" s="528"/>
      <c r="U58" s="528"/>
      <c r="V58" s="528"/>
      <c r="W58" s="528"/>
      <c r="X58" s="282"/>
      <c r="Y58" s="282"/>
      <c r="Z58" s="282"/>
      <c r="AA58" s="282"/>
      <c r="AB58" s="282"/>
      <c r="AC58" s="282"/>
      <c r="AD58" s="282"/>
      <c r="AE58" s="282"/>
      <c r="AF58" s="282"/>
      <c r="AG58" s="282"/>
      <c r="AH58" s="282"/>
      <c r="AI58" s="282"/>
      <c r="AJ58" s="282"/>
      <c r="AK58" s="282"/>
      <c r="AL58" s="255"/>
      <c r="AM58" s="254"/>
    </row>
    <row r="59" spans="2:23" ht="16.5" customHeight="1">
      <c r="B59" s="183" t="s">
        <v>413</v>
      </c>
      <c r="W59" s="183" t="s">
        <v>414</v>
      </c>
    </row>
    <row r="60" spans="2:24" ht="16.5" customHeight="1">
      <c r="B60" s="183" t="s">
        <v>415</v>
      </c>
      <c r="X60" s="183" t="s">
        <v>416</v>
      </c>
    </row>
  </sheetData>
  <sheetProtection/>
  <mergeCells count="51">
    <mergeCell ref="I57:L57"/>
    <mergeCell ref="Q57:W58"/>
    <mergeCell ref="AB57:AE57"/>
    <mergeCell ref="S37:V37"/>
    <mergeCell ref="AC37:AH37"/>
    <mergeCell ref="G45:M48"/>
    <mergeCell ref="P56:Q56"/>
    <mergeCell ref="AB39:AE39"/>
    <mergeCell ref="AM46:AM50"/>
    <mergeCell ref="D50:D51"/>
    <mergeCell ref="AL50:AL51"/>
    <mergeCell ref="S35:T35"/>
    <mergeCell ref="AL46:AL47"/>
    <mergeCell ref="A36:M37"/>
    <mergeCell ref="R36:V36"/>
    <mergeCell ref="A38:B56"/>
    <mergeCell ref="S38:V38"/>
    <mergeCell ref="I39:L39"/>
    <mergeCell ref="AM52:AM53"/>
    <mergeCell ref="AM43:AM44"/>
    <mergeCell ref="G24:P25"/>
    <mergeCell ref="Q24:W25"/>
    <mergeCell ref="X24:AG25"/>
    <mergeCell ref="AH25:AL25"/>
    <mergeCell ref="A26:Q27"/>
    <mergeCell ref="S26:V26"/>
    <mergeCell ref="R27:V27"/>
    <mergeCell ref="B25:F25"/>
    <mergeCell ref="D46:D47"/>
    <mergeCell ref="A28:Q34"/>
    <mergeCell ref="S28:T34"/>
    <mergeCell ref="W28:AB30"/>
    <mergeCell ref="W31:X32"/>
    <mergeCell ref="W33:AB34"/>
    <mergeCell ref="I23:L23"/>
    <mergeCell ref="S23:U23"/>
    <mergeCell ref="AB23:AE23"/>
    <mergeCell ref="A5:B21"/>
    <mergeCell ref="C15:C16"/>
    <mergeCell ref="H15:I17"/>
    <mergeCell ref="O21:P21"/>
    <mergeCell ref="AL5:AM21"/>
    <mergeCell ref="F10:L13"/>
    <mergeCell ref="C11:C12"/>
    <mergeCell ref="AK11:AK12"/>
    <mergeCell ref="AK15:AK16"/>
    <mergeCell ref="A1:AM1"/>
    <mergeCell ref="A2:AM2"/>
    <mergeCell ref="Q3:W4"/>
    <mergeCell ref="I4:L4"/>
    <mergeCell ref="AB4:AE4"/>
  </mergeCells>
  <printOptions horizontalCentered="1" verticalCentered="1"/>
  <pageMargins left="0.7874015748031497" right="0.3937007874015748" top="0" bottom="0" header="0.31496062992125984" footer="0.31496062992125984"/>
  <pageSetup fitToHeight="1" fitToWidth="1"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U0003</dc:creator>
  <cp:keywords/>
  <dc:description/>
  <cp:lastModifiedBy>takashi-ueno</cp:lastModifiedBy>
  <cp:lastPrinted>2013-08-20T01:49:26Z</cp:lastPrinted>
  <dcterms:created xsi:type="dcterms:W3CDTF">2007-07-10T02:37:53Z</dcterms:created>
  <dcterms:modified xsi:type="dcterms:W3CDTF">2013-08-20T11:07:23Z</dcterms:modified>
  <cp:category/>
  <cp:version/>
  <cp:contentType/>
  <cp:contentStatus/>
</cp:coreProperties>
</file>