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170" windowHeight="4395" tabRatio="729" activeTab="6"/>
  </bookViews>
  <sheets>
    <sheet name="実施要綱" sheetId="1" r:id="rId1"/>
    <sheet name="日程内容" sheetId="2" r:id="rId2"/>
    <sheet name="申込書" sheetId="3" r:id="rId3"/>
    <sheet name="組合せ" sheetId="4" r:id="rId4"/>
    <sheet name="日程" sheetId="5" r:id="rId5"/>
    <sheet name="星取表" sheetId="6" r:id="rId6"/>
    <sheet name="10トーナメント" sheetId="7" r:id="rId7"/>
    <sheet name="各チームへお願い" sheetId="8" r:id="rId8"/>
    <sheet name="連絡" sheetId="9" r:id="rId9"/>
  </sheets>
  <definedNames>
    <definedName name="_xlnm.Print_Area" localSheetId="6">'10トーナメント'!$A$1:$BU$36</definedName>
    <definedName name="_xlnm.Print_Area" localSheetId="0">'実施要綱'!$A$1:$N$90</definedName>
    <definedName name="_xlnm.Print_Area" localSheetId="5">'星取表'!$A$1:$AA$55,'星取表'!$A$57:$AA$111,'星取表'!$A$113:$AA$167,'星取表'!$A$169:$AA$210</definedName>
    <definedName name="_xlnm.Print_Area" localSheetId="3">'組合せ'!$A$1:$S$39</definedName>
    <definedName name="_xlnm.Print_Area" localSheetId="4">'日程'!$A$1:$AX$28,'日程'!$A$30:$AX$46</definedName>
    <definedName name="_xlnm.Print_Area" localSheetId="8">'連絡'!$A$1:$F$28</definedName>
  </definedNames>
  <calcPr fullCalcOnLoad="1"/>
</workbook>
</file>

<file path=xl/sharedStrings.xml><?xml version="1.0" encoding="utf-8"?>
<sst xmlns="http://schemas.openxmlformats.org/spreadsheetml/2006/main" count="1477" uniqueCount="617">
  <si>
    <t>（イ）</t>
  </si>
  <si>
    <t>（ロ）</t>
  </si>
  <si>
    <t>（ハ）</t>
  </si>
  <si>
    <t>（イ）</t>
  </si>
  <si>
    <t>月　日（曜）　　　時　間</t>
  </si>
  <si>
    <t>交　流　（　競　技　）　日　程　内　容</t>
  </si>
  <si>
    <t>決</t>
  </si>
  <si>
    <t>予</t>
  </si>
  <si>
    <t>戦</t>
  </si>
  <si>
    <t>集　合　受　付</t>
  </si>
  <si>
    <t>勝</t>
  </si>
  <si>
    <t>グ</t>
  </si>
  <si>
    <t>リ</t>
  </si>
  <si>
    <t>ト</t>
  </si>
  <si>
    <t>ナ</t>
  </si>
  <si>
    <t>メ</t>
  </si>
  <si>
    <t>ン</t>
  </si>
  <si>
    <t>１2：００－</t>
  </si>
  <si>
    <t>サッカー交流大会参加申込書</t>
  </si>
  <si>
    <t>大分県スポーツ少年団本部長殿</t>
  </si>
  <si>
    <t>申込致します。</t>
  </si>
  <si>
    <t>申込単位団名</t>
  </si>
  <si>
    <t>責任者名</t>
  </si>
  <si>
    <t>単位団名</t>
  </si>
  <si>
    <t>コーチ</t>
  </si>
  <si>
    <t>郵送先</t>
  </si>
  <si>
    <t>〒　　　　－　　</t>
  </si>
  <si>
    <t>　　団　　員　　氏　　名</t>
  </si>
  <si>
    <t>学年</t>
  </si>
  <si>
    <t>ユニホーム</t>
  </si>
  <si>
    <t>パンツ</t>
  </si>
  <si>
    <t>ストッキング</t>
  </si>
  <si>
    <t xml:space="preserve"> </t>
  </si>
  <si>
    <t>通信欄</t>
  </si>
  <si>
    <r>
      <t>フィールド　</t>
    </r>
    <r>
      <rPr>
        <sz val="14"/>
        <rFont val="ＭＳ Ｐゴシック"/>
        <family val="3"/>
      </rPr>
      <t>正</t>
    </r>
  </si>
  <si>
    <t>戦</t>
  </si>
  <si>
    <t>ストッキング</t>
  </si>
  <si>
    <t>ユニホーム</t>
  </si>
  <si>
    <t>上　着</t>
  </si>
  <si>
    <t>（１，２回戦）</t>
  </si>
  <si>
    <t>ＦＡＸ</t>
  </si>
  <si>
    <t>（自宅・勤務先）</t>
  </si>
  <si>
    <t>背番号</t>
  </si>
  <si>
    <t>℡（自）　　</t>
  </si>
  <si>
    <t>各小学校</t>
  </si>
  <si>
    <t>サッカーラクビー場</t>
  </si>
  <si>
    <t>準決勝</t>
  </si>
  <si>
    <t>閉　会　式</t>
  </si>
  <si>
    <t>１5：３０－</t>
  </si>
  <si>
    <t>１4：３０－</t>
  </si>
  <si>
    <t>（Ａ）</t>
  </si>
  <si>
    <t>ｻｯｶｰﾗｸﾋﾞｰ場</t>
  </si>
  <si>
    <t>Ａ・Ｂ</t>
  </si>
  <si>
    <t>準々決勝</t>
  </si>
  <si>
    <t>大分ｽﾎﾟｰﾂ公園</t>
  </si>
  <si>
    <t>１０：００－　　（15分ハーフ）</t>
  </si>
  <si>
    <t>大分ｽﾎﾟｰﾂ公園</t>
  </si>
  <si>
    <r>
      <t>決　勝　　　　　</t>
    </r>
    <r>
      <rPr>
        <sz val="14"/>
        <rFont val="ＭＳ Ｐゴシック"/>
        <family val="3"/>
      </rPr>
      <t>（１１：５０－）</t>
    </r>
  </si>
  <si>
    <t>その他・16会場</t>
  </si>
  <si>
    <t>℡（携帯）　　</t>
  </si>
  <si>
    <t>監　督</t>
  </si>
  <si>
    <t>※主将は、Ｎo.の欄の番号に〇印を</t>
  </si>
  <si>
    <t>　　　スポーツ少年団では育成事業の１つとして地域種目別交流方式の確立と団活動の</t>
  </si>
  <si>
    <t>優秀チームにグッドマナー賞等、賞状，賞品を授与し表彰する。</t>
  </si>
  <si>
    <t>９：００－</t>
  </si>
  <si>
    <t>８：３０－</t>
  </si>
  <si>
    <t>１０：００－</t>
  </si>
  <si>
    <t>　　　　　　  副</t>
  </si>
  <si>
    <t>　Ｇ　 正</t>
  </si>
  <si>
    <t>　Ｋ 　副</t>
  </si>
  <si>
    <t>初　日</t>
  </si>
  <si>
    <t>２　日　目</t>
  </si>
  <si>
    <t>大会期間中、累計２回の警告・退場を宣告された選手は次回戦に出場</t>
  </si>
  <si>
    <t>「個人情報保護法案」の趣旨に沿って、個人情報を取り扱います。</t>
  </si>
  <si>
    <t>①個人情報を大会本部に提出し、表記の大会に出場することに同意する。</t>
  </si>
  <si>
    <t>　　　サッカー交流大会実施要項 (案）</t>
  </si>
  <si>
    <t>協　　　　　　賛</t>
  </si>
  <si>
    <t>②提出した情報を大会本部は、連絡・選手チェックに利用することに同意する。</t>
  </si>
  <si>
    <t>予選リーグ戦、決勝トーナメント戦の２回戦までは相互審判とします</t>
  </si>
  <si>
    <r>
      <t>開　　会　　式　　</t>
    </r>
    <r>
      <rPr>
        <sz val="12"/>
        <rFont val="ＭＳ Ｐゴシック"/>
        <family val="3"/>
      </rPr>
      <t>南大分スポパーク　　　　　　　　　　試合会場10チーム</t>
    </r>
  </si>
  <si>
    <t>　振り込みは　○○○サッカースポーツ少年団　とチーム名で</t>
  </si>
  <si>
    <t>８．の資格ある県内サッカースポーツ少年団</t>
  </si>
  <si>
    <t>天候により飲水タイムを取る、又雷による一時中断もある。</t>
  </si>
  <si>
    <t>〒870-0872　大分市高崎１－１８－７</t>
  </si>
  <si>
    <t>森田　善之助</t>
  </si>
  <si>
    <t>別紙の申込書に必要事項を正確に記入のうえ（ロ）の申込先に郵便</t>
  </si>
  <si>
    <t>もしくはメール送信し、参加料を下記に必ずチーム名で振り込むこと。</t>
  </si>
  <si>
    <t>開会式は、南大分スポーツパークで行う。（会場の１０チームのみ）</t>
  </si>
  <si>
    <t>決勝トーナメント１・２回戦副審は、高校生を本部で準備します。</t>
  </si>
  <si>
    <r>
      <t>予選リーグ戦は、試合時間４０分、(６チームの場合３０分とする）、</t>
    </r>
    <r>
      <rPr>
        <u val="single"/>
        <sz val="11"/>
        <rFont val="ＭＳ Ｐゴシック"/>
        <family val="3"/>
      </rPr>
      <t>決勝</t>
    </r>
  </si>
  <si>
    <r>
      <t>トーナメント３回戦までは、30分ゲーム</t>
    </r>
    <r>
      <rPr>
        <sz val="11"/>
        <rFont val="ＭＳ Ｐゴシック"/>
        <family val="3"/>
      </rPr>
      <t>、準決勝・決勝は40分とする。</t>
    </r>
  </si>
  <si>
    <t>資格ワッペンを用意し、審判服は必ず着用して下さい。</t>
  </si>
  <si>
    <t>ＰＫ時ＧＫとＦＰが交替する時、同一番号の上着の着替えでよいものとする。</t>
  </si>
  <si>
    <r>
      <t>Eメールアドレス</t>
    </r>
    <r>
      <rPr>
        <b/>
        <sz val="14"/>
        <rFont val="ＭＳ Ｐゴシック"/>
        <family val="3"/>
      </rPr>
      <t xml:space="preserve"> :</t>
    </r>
  </si>
  <si>
    <t>Eメール者氏名</t>
  </si>
  <si>
    <t>第33回大分県スポーツ少年団サッカー交流大会実施要項了承の上</t>
  </si>
  <si>
    <t>指導者名</t>
  </si>
  <si>
    <t>登録団員の変更は、８月１７日までに事務局へ連絡すること。</t>
  </si>
  <si>
    <t>連絡者②氏名</t>
  </si>
  <si>
    <t>指導者①</t>
  </si>
  <si>
    <t>大分県サッカー協会ジュニアのホームページより要項・申込みはダウンロードできます</t>
  </si>
  <si>
    <t>準々決勝からは、主審は本部審判とし準決勝・決勝主審副審は本部とします。</t>
  </si>
  <si>
    <t>※　メール配信もしくは郵送にて連絡します。</t>
  </si>
  <si>
    <t>(株）モルテン　スポーツデポ大分店　大塚製薬　大同青果</t>
  </si>
  <si>
    <t>　　第34回大分県スポーツ少年団（知事杯、大分合同新聞社旗争奪）</t>
  </si>
  <si>
    <t>平成22年　7月　　日</t>
  </si>
  <si>
    <t>８／２２（日）</t>
  </si>
  <si>
    <t>８／２１（土）</t>
  </si>
  <si>
    <t>８／２３（月）</t>
  </si>
  <si>
    <t>８／２４（火）</t>
  </si>
  <si>
    <t>平成２２年度第３４回大分県スポーツ少年団（知事杯・大分合同新聞社旗争奪）</t>
  </si>
  <si>
    <t>第３４回大分県スポーツ少年団サッカー交流大会</t>
  </si>
  <si>
    <t>（イ）平成２２年度日本スポーツ少年団登録の団員、指導者であること。</t>
  </si>
  <si>
    <t>（平成２２年度７月３０日現在）</t>
  </si>
  <si>
    <t>平成２２年８月２１日（土）～２４日（火）　　４日間（雨天決行）</t>
  </si>
  <si>
    <t>８０団程度とする（５ないし６チームで１５もしくは１６パートにする）</t>
  </si>
  <si>
    <t>平成２２年７月３０日（金）必着</t>
  </si>
  <si>
    <t>平成２２年８月４日（水）主管団体役員立会のもとで厳正に抽選する。</t>
  </si>
  <si>
    <t>大分市スポーツ少年団</t>
  </si>
  <si>
    <t>試合方法</t>
  </si>
  <si>
    <t>試合日程</t>
  </si>
  <si>
    <t>（相互審判）</t>
  </si>
  <si>
    <t xml:space="preserve">      予選リーグ戦組分け</t>
  </si>
  <si>
    <t>大分</t>
  </si>
  <si>
    <t>佐　伯</t>
  </si>
  <si>
    <t>上堅田</t>
  </si>
  <si>
    <t>津久見</t>
  </si>
  <si>
    <t>大　分</t>
  </si>
  <si>
    <t>◇決勝トーナメント　　・・別紙・・トーナメント表による</t>
  </si>
  <si>
    <t>南大分南</t>
  </si>
  <si>
    <t>大　在</t>
  </si>
  <si>
    <t>大　野</t>
  </si>
  <si>
    <t>城　南</t>
  </si>
  <si>
    <t>明治北</t>
  </si>
  <si>
    <t>東大分</t>
  </si>
  <si>
    <t>三　佐</t>
  </si>
  <si>
    <t>敷　戸</t>
  </si>
  <si>
    <t>西の台</t>
  </si>
  <si>
    <t>庄　内</t>
  </si>
  <si>
    <t>判　田</t>
  </si>
  <si>
    <t>日　岡</t>
  </si>
  <si>
    <t>中　津</t>
  </si>
  <si>
    <t>佐　伯</t>
  </si>
  <si>
    <t>沖　代</t>
  </si>
  <si>
    <t>はやぶさ</t>
  </si>
  <si>
    <t>三　保</t>
  </si>
  <si>
    <t>弥　生</t>
  </si>
  <si>
    <t>鶴　岡</t>
  </si>
  <si>
    <t>中津ｸﾞﾗｼｱｽ</t>
  </si>
  <si>
    <t>下毛南</t>
  </si>
  <si>
    <t>鶴　居</t>
  </si>
  <si>
    <t>小　楠</t>
  </si>
  <si>
    <t>鶴　見</t>
  </si>
  <si>
    <t>中津豊南</t>
  </si>
  <si>
    <t>春　日</t>
  </si>
  <si>
    <t>南大分</t>
  </si>
  <si>
    <t>寒　田</t>
  </si>
  <si>
    <t>大　道</t>
  </si>
  <si>
    <t>田　尻</t>
  </si>
  <si>
    <t>坂ノ市</t>
  </si>
  <si>
    <t>豊　府</t>
  </si>
  <si>
    <t>竹田直入</t>
  </si>
  <si>
    <t>金池長浜</t>
  </si>
  <si>
    <t>城　東</t>
  </si>
  <si>
    <t>別　保</t>
  </si>
  <si>
    <t>日　田</t>
  </si>
  <si>
    <t>津久見</t>
  </si>
  <si>
    <t>別　府</t>
  </si>
  <si>
    <t>宇佐高田</t>
  </si>
  <si>
    <t>若　宮</t>
  </si>
  <si>
    <t>三　芳</t>
  </si>
  <si>
    <t>千　怒</t>
  </si>
  <si>
    <t>安　岐</t>
  </si>
  <si>
    <t>青　江</t>
  </si>
  <si>
    <t>武　蔵</t>
  </si>
  <si>
    <t>玖　珠</t>
  </si>
  <si>
    <t>咸　宜</t>
  </si>
  <si>
    <t>豊後高田</t>
  </si>
  <si>
    <t>日　出</t>
  </si>
  <si>
    <t>大平山</t>
  </si>
  <si>
    <t>吉　野</t>
  </si>
  <si>
    <t>稙　田</t>
  </si>
  <si>
    <t>滝尾下郡</t>
  </si>
  <si>
    <t>森　岡</t>
  </si>
  <si>
    <t>四日市北</t>
  </si>
  <si>
    <t>湯布院</t>
  </si>
  <si>
    <t>由布川</t>
  </si>
  <si>
    <t>北　郡</t>
  </si>
  <si>
    <t>賀　来</t>
  </si>
  <si>
    <t>住　吉</t>
  </si>
  <si>
    <t>四日市南</t>
  </si>
  <si>
    <t>きつき</t>
  </si>
  <si>
    <t>USA</t>
  </si>
  <si>
    <t>予選リーグ日程</t>
  </si>
  <si>
    <t>日</t>
  </si>
  <si>
    <t>パート</t>
  </si>
  <si>
    <t>Ｂパート</t>
  </si>
  <si>
    <t>Dパート</t>
  </si>
  <si>
    <t>Ｆパート</t>
  </si>
  <si>
    <t>Ｇパート</t>
  </si>
  <si>
    <t>試合時間</t>
  </si>
  <si>
    <t>主審</t>
  </si>
  <si>
    <t>西部A</t>
  </si>
  <si>
    <t>月</t>
  </si>
  <si>
    <t>渡町台</t>
  </si>
  <si>
    <t>明野西</t>
  </si>
  <si>
    <t>Ｉパート</t>
  </si>
  <si>
    <t>Ｊパート</t>
  </si>
  <si>
    <t>Ｋパート</t>
  </si>
  <si>
    <t>Ｌパート</t>
  </si>
  <si>
    <t>Ｍパート</t>
  </si>
  <si>
    <t>Ｎパート</t>
  </si>
  <si>
    <t>Ｏパート</t>
  </si>
  <si>
    <t>中島荷揚</t>
  </si>
  <si>
    <t>挾　間</t>
  </si>
  <si>
    <t>戸　次</t>
  </si>
  <si>
    <t>2.3.4.5.6は前の試合の勝ちﾁｰﾑが審判。</t>
  </si>
  <si>
    <t>第３４回大分県スポーツ少年団サッカー交流大会決勝トーナメント</t>
  </si>
  <si>
    <t>　つきましては順番に各会場を回りますから、会場についた時点の試合終了後に</t>
  </si>
  <si>
    <t>各チームへお願い</t>
  </si>
  <si>
    <t>１．開会式は南大分会場の１０チームで行います、該当のチームはよろしくお願いします。</t>
  </si>
  <si>
    <t>２．学校会場・車の乗り入れについて、乗り合わせ５台をめどにお願いします下記会場は特にお願いします。</t>
  </si>
  <si>
    <t>　①豊府小学校については２２日１日中職員会議あり職員の駐車あり制限お願いします。</t>
  </si>
  <si>
    <t>３．今年も協賛の「丸果大分大同青果」さんよりＤｏｌｅバナナ１箱（約１００本）いただけます。</t>
  </si>
  <si>
    <t>　　１試合目か２試合目の大分のチームが「本部・南大分」に会場チーム数分取りに来てください。</t>
  </si>
  <si>
    <t>　保冷車で運び待機していますので　（８時３０分から９時３０分の時間帯）お願いします。</t>
  </si>
  <si>
    <t>　①大塚製薬さんは入賞チームに副賞、②スポーツデポさんは決勝トーナメント出場チームに「うちわ」</t>
  </si>
  <si>
    <t>　　優勝チームに記念テーシャツをいただきます。</t>
  </si>
  <si>
    <t>４．丸果大分大同青果さんが昨年同様「Ｄole」バナナの説明に回ります。</t>
  </si>
  <si>
    <t>　会場の全選手は集合し説明を受けください。（説明時間は２～３分）</t>
  </si>
  <si>
    <t>　次の試合時間は会場責任者によって調整し、次の試合を開始する。</t>
  </si>
  <si>
    <t>５．決勝トーナメント進出チームは設営と抽選会を１６：００からスポーツ公園Ａクラブハウスで行います。</t>
  </si>
  <si>
    <t>６．往復の交通安全、試合の応援マナー・会場での駐車・ゴミの持ち帰り等チームで十分話してください。</t>
  </si>
  <si>
    <t>７．大分市内の小学校はすべて敷地内では「禁煙」です、昨年も学校より指摘がありました指定の場所で。</t>
  </si>
  <si>
    <t>役員・会場担当チームも頑張りますが、参加チームのみなさんのご協力でより良い大会になるよう</t>
  </si>
  <si>
    <t>皆さんのご協力よろしくお願いします。</t>
  </si>
  <si>
    <t>大会本部　　森田</t>
  </si>
  <si>
    <t>本部及び各会場設営・連絡担当</t>
  </si>
  <si>
    <t xml:space="preserve">             </t>
  </si>
  <si>
    <t>　本部連絡体制について</t>
  </si>
  <si>
    <t>２１日本部への連絡電話　　　南大分スポーツパーク</t>
  </si>
  <si>
    <t>宮　崎</t>
  </si>
  <si>
    <t>森　田</t>
  </si>
  <si>
    <t>竹　内</t>
  </si>
  <si>
    <t>安　東</t>
  </si>
  <si>
    <t>２２日＝本部への連絡電話　　南大分スポーツパーク</t>
  </si>
  <si>
    <t>２３日＝本部への連絡電話　　大分ｽﾎﾟｰﾂ公園ｸﾗﾌﾞﾊｳｽ</t>
  </si>
  <si>
    <t>２４日＝本部への連絡電話　　大分ｽﾎﾟｰﾂ公園ｸﾗﾌﾞﾊｳｽ</t>
  </si>
  <si>
    <t>各会場設営・担当</t>
  </si>
  <si>
    <t>試  合  会　場</t>
  </si>
  <si>
    <t>設営チーム責任者</t>
  </si>
  <si>
    <t>　　携　　　帯</t>
  </si>
  <si>
    <t>　大在SSC</t>
  </si>
  <si>
    <t>中　尾</t>
  </si>
  <si>
    <t>　明治SSC</t>
  </si>
  <si>
    <t>竹　本</t>
  </si>
  <si>
    <t>　東大分SSC</t>
  </si>
  <si>
    <t>　田尻小</t>
  </si>
  <si>
    <t>関</t>
  </si>
  <si>
    <t>村　上</t>
  </si>
  <si>
    <t>　宗方SC</t>
  </si>
  <si>
    <t>　宗方小</t>
  </si>
  <si>
    <t>橋　本</t>
  </si>
  <si>
    <t>　明野西</t>
  </si>
  <si>
    <t>　南大分南</t>
  </si>
  <si>
    <t>山野内</t>
  </si>
  <si>
    <t>河　野</t>
  </si>
  <si>
    <t>　寒　田</t>
  </si>
  <si>
    <t>　南大分北</t>
  </si>
  <si>
    <t>原　田</t>
  </si>
  <si>
    <t>吉　村</t>
  </si>
  <si>
    <t>　敷　戸</t>
  </si>
  <si>
    <t>　豊府小</t>
  </si>
  <si>
    <t>原　井</t>
  </si>
  <si>
    <t>姫　野</t>
  </si>
  <si>
    <t>　FC大野</t>
  </si>
  <si>
    <t>　西部A</t>
  </si>
  <si>
    <t>米　田</t>
  </si>
  <si>
    <t>榊</t>
  </si>
  <si>
    <t>　明治北</t>
  </si>
  <si>
    <t>　西部B</t>
  </si>
  <si>
    <t>長　瀬</t>
  </si>
  <si>
    <t>安　藤</t>
  </si>
  <si>
    <t>　西の台</t>
  </si>
  <si>
    <t>　西の台小</t>
  </si>
  <si>
    <t>佐　藤</t>
  </si>
  <si>
    <t>津　下</t>
  </si>
  <si>
    <t>　庄　内</t>
  </si>
  <si>
    <t>　長浜小</t>
  </si>
  <si>
    <t>津　守</t>
  </si>
  <si>
    <t>　賀　来</t>
  </si>
  <si>
    <t>　舞鶴小</t>
  </si>
  <si>
    <t>廣　田</t>
  </si>
  <si>
    <t>　日　岡</t>
  </si>
  <si>
    <t>　明野北小</t>
  </si>
  <si>
    <t>工　藤</t>
  </si>
  <si>
    <t>御手洗</t>
  </si>
  <si>
    <t>　別　保</t>
  </si>
  <si>
    <t>　明野東小</t>
  </si>
  <si>
    <t>後　藤</t>
  </si>
  <si>
    <t>桑　原</t>
  </si>
  <si>
    <t>　坂ノ市</t>
  </si>
  <si>
    <t>　三佐小</t>
  </si>
  <si>
    <t>阿　部</t>
  </si>
  <si>
    <t>清　水</t>
  </si>
  <si>
    <t>配布物受取担当
（バナナ等）</t>
  </si>
  <si>
    <t>(１)　10：00－</t>
  </si>
  <si>
    <t>大在西小</t>
  </si>
  <si>
    <t>日岡G</t>
  </si>
  <si>
    <t>　大在西小</t>
  </si>
  <si>
    <t>　日岡</t>
  </si>
  <si>
    <t>　　　　</t>
  </si>
  <si>
    <t>趣　　　　旨</t>
  </si>
  <si>
    <t>　　　活性化を促進いたしております。　　この事業もその一環としてサッカーによる交流</t>
  </si>
  <si>
    <t>　　　大会を開催いたします。</t>
  </si>
  <si>
    <t>　　　この大会を通じて、県下のサッカースポーツ少年団が日頃習得した秀れたる精神</t>
  </si>
  <si>
    <t>　　　と技を遺憾なく発揮し、団員相互の交流の絆をより深く、友情と仲間意識、連帯と</t>
  </si>
  <si>
    <t>　　　協和を高めるためよりよき研修の場となることを期待して実施するものであります。</t>
  </si>
  <si>
    <t>　１.</t>
  </si>
  <si>
    <t>大 会 の 名 称</t>
  </si>
  <si>
    <t>　2.</t>
  </si>
  <si>
    <t>主　　　　　　催</t>
  </si>
  <si>
    <t>（財）大分県体育協会大分県ｽﾎﾟｰﾂ少年団・大分合同新聞社</t>
  </si>
  <si>
    <t>大分県スポーツ少年団指導者協議会</t>
  </si>
  <si>
    <t>　3.</t>
  </si>
  <si>
    <t>主　　　　　　管</t>
  </si>
  <si>
    <t>　4.</t>
  </si>
  <si>
    <t>後　　　　　　援</t>
  </si>
  <si>
    <t>大分県・大分県教育委員会･大分県サッカー協会</t>
  </si>
  <si>
    <t>大分市・大分市教育委員会・大分市サッカー協会</t>
  </si>
  <si>
    <t>　5.</t>
  </si>
  <si>
    <t>　6.</t>
  </si>
  <si>
    <t>期　　　　　　間</t>
  </si>
  <si>
    <t>　7.</t>
  </si>
  <si>
    <t>会　　　　　　場</t>
  </si>
  <si>
    <t>大分スポーツ公園サッカーラクビー場・大分市内各小学校・他</t>
  </si>
  <si>
    <t>　8.</t>
  </si>
  <si>
    <t>参  加  資  格</t>
  </si>
  <si>
    <t>小学生で編成されているチームであること、性別は問わない。</t>
  </si>
  <si>
    <t>（ハ）</t>
  </si>
  <si>
    <t>選手（団員）スポーツ傷害保険に加入し、指導者はスポーツ賠償保険</t>
  </si>
  <si>
    <t>に加入していること及び保護者の承諾を得た者であること。</t>
  </si>
  <si>
    <t>　9.</t>
  </si>
  <si>
    <t>参  加  団  数</t>
  </si>
  <si>
    <t xml:space="preserve"> 10.</t>
  </si>
  <si>
    <t>（チーム）</t>
  </si>
  <si>
    <t xml:space="preserve"> 11.</t>
  </si>
  <si>
    <t>チ ー ム 編 成</t>
  </si>
  <si>
    <t>団員（選手）２０名以内、指導者３名、　　計２３名</t>
  </si>
  <si>
    <t xml:space="preserve"> 12</t>
  </si>
  <si>
    <t>交流競技日程</t>
  </si>
  <si>
    <t>別紙交流（競技）日程表による。</t>
  </si>
  <si>
    <t xml:space="preserve"> 13.</t>
  </si>
  <si>
    <t>交流競技方法</t>
  </si>
  <si>
    <t>予選リーグ制を採り、これを通過したチームによる決勝トーナメント方式。</t>
  </si>
  <si>
    <t>決勝トーナメント進出チームは各パート１・２位チームとする。</t>
  </si>
  <si>
    <t>（ハ）</t>
  </si>
  <si>
    <t>予選リーグ戦は延長戦はなく勝点方式、決勝トーナメン戦は準々決勝戦</t>
  </si>
  <si>
    <t>までは延長戦はなくＰＫ戦、準決勝、決勝戦は延長１０分とし、なお勝敗</t>
  </si>
  <si>
    <t>の決しない時はＰＫ戦とする。</t>
  </si>
  <si>
    <t>（ニ）</t>
  </si>
  <si>
    <t>予選リーグ戦で勝点が同率の場合は得失点差で決勝トーナメント進出</t>
  </si>
  <si>
    <t>の順位を決する。　なお得失点差も同率の場合は同一の対戦チームの</t>
  </si>
  <si>
    <t>勝チーム、なお引き分けの場合は抽選できめる。</t>
  </si>
  <si>
    <t>（ホ）</t>
  </si>
  <si>
    <t>試合球は４号球とし各チームの持ち寄りとする。</t>
  </si>
  <si>
    <t>（へ）</t>
  </si>
  <si>
    <t>交替は登録団員であれば自由とする。ただし、準々決勝、準決勝、決</t>
  </si>
  <si>
    <t>勝は、メンバー票を提出し、交替用紙に記入することとする。</t>
  </si>
  <si>
    <t>（ト）</t>
  </si>
  <si>
    <t>できない。</t>
  </si>
  <si>
    <t>（チ）</t>
  </si>
  <si>
    <t>（リ）</t>
  </si>
  <si>
    <t xml:space="preserve"> 14.</t>
  </si>
  <si>
    <t>競 技 ル ー ル</t>
  </si>
  <si>
    <r>
      <t>平成</t>
    </r>
    <r>
      <rPr>
        <b/>
        <sz val="11"/>
        <color indexed="10"/>
        <rFont val="ＭＳ Ｐゴシック"/>
        <family val="3"/>
      </rPr>
      <t>２２</t>
    </r>
    <r>
      <rPr>
        <sz val="11"/>
        <rFont val="ＭＳ Ｐゴシック"/>
        <family val="3"/>
      </rPr>
      <t>年度日本サッカー協会競技規則による。</t>
    </r>
  </si>
  <si>
    <t xml:space="preserve"> 15.</t>
  </si>
  <si>
    <t>審　　　　　　判</t>
  </si>
  <si>
    <t>（イ）</t>
  </si>
  <si>
    <r>
      <t>ので必ず</t>
    </r>
    <r>
      <rPr>
        <b/>
        <u val="single"/>
        <sz val="12"/>
        <rFont val="ＭＳ Ｐゴシック"/>
        <family val="3"/>
      </rPr>
      <t>団で主審、副審（中学生以上）の帯同をお願いします。</t>
    </r>
  </si>
  <si>
    <t>（ロ）</t>
  </si>
  <si>
    <t xml:space="preserve"> 16.</t>
  </si>
  <si>
    <t>参  　加　 　料</t>
  </si>
  <si>
    <t>１団（１チーム）金８，０００円</t>
  </si>
  <si>
    <t xml:space="preserve"> 17.</t>
  </si>
  <si>
    <t>表　　　　　　彰</t>
  </si>
  <si>
    <t>（イ）</t>
  </si>
  <si>
    <t>優勝チームに賞状、大分県スポーツ少年団本部長杯，大分県知事杯</t>
  </si>
  <si>
    <t>大分県スポーツ少年団指導者協議会会長杯，大分合同新聞社優勝旗</t>
  </si>
  <si>
    <t>※（いずれも持ち回り）及び金メダル(１６名以内）を授与し表彰する。</t>
  </si>
  <si>
    <t>（ロ）</t>
  </si>
  <si>
    <t>準優勝、第3位（2チーム）に賞状賞品（トロフィー・盾）</t>
  </si>
  <si>
    <t>及び銀、銅メダル(１６名以内）を授与し表彰する。</t>
  </si>
  <si>
    <t xml:space="preserve"> 18.</t>
  </si>
  <si>
    <t>申　込　方　法</t>
  </si>
  <si>
    <t>（イ）</t>
  </si>
  <si>
    <t>（ロ）</t>
  </si>
  <si>
    <t>申込先　</t>
  </si>
  <si>
    <t>問合せ先</t>
  </si>
  <si>
    <t>ＴＥＬ．０９０－８６６４－１７８７　</t>
  </si>
  <si>
    <t>メールアドレス：taka-1187.zm@aj.wakwak.com</t>
  </si>
  <si>
    <t>（ニ）参加料振込先　　　郵便局　　口座番号　　普通１７２９０　１４５９１４９１</t>
  </si>
  <si>
    <t>口座名義　　　竹内　　　進</t>
  </si>
  <si>
    <t>（ホ）</t>
  </si>
  <si>
    <t>申込締め切り</t>
  </si>
  <si>
    <t xml:space="preserve"> 19.</t>
  </si>
  <si>
    <t>組み合わせ抽選</t>
  </si>
  <si>
    <t>（イ）</t>
  </si>
  <si>
    <t>（ロ）</t>
  </si>
  <si>
    <r>
      <t>組み合わせ通知は平成</t>
    </r>
    <r>
      <rPr>
        <b/>
        <sz val="11"/>
        <color indexed="10"/>
        <rFont val="ＭＳ Ｐゴシック"/>
        <family val="3"/>
      </rPr>
      <t>２２</t>
    </r>
    <r>
      <rPr>
        <sz val="11"/>
        <rFont val="ＭＳ Ｐゴシック"/>
        <family val="3"/>
      </rPr>
      <t>年８月１２日までに参加各団に通知する。</t>
    </r>
  </si>
  <si>
    <t xml:space="preserve"> 20.</t>
  </si>
  <si>
    <t>開会式</t>
  </si>
  <si>
    <t>（受付　８時半　　開会式　９時）</t>
  </si>
  <si>
    <t xml:space="preserve"> 21.</t>
  </si>
  <si>
    <t>そ　　　の　　　他</t>
  </si>
  <si>
    <t>（イ）</t>
  </si>
  <si>
    <t>交通費、宿泊費などの費用は参加団の負担とする。</t>
  </si>
  <si>
    <t>（ロ）</t>
  </si>
  <si>
    <t>ユニホームは正・副を用意し、背番号は団員本人と一致すること。</t>
  </si>
  <si>
    <t>出場団員は保護者の出場承諾を必ず受けること。</t>
  </si>
  <si>
    <t>（ニ）</t>
  </si>
  <si>
    <t>プログラムを作成するので申込書には楷書で丁寧に記入のこと。</t>
  </si>
  <si>
    <t>（ホ）</t>
  </si>
  <si>
    <t>救急箱は必ず持参すること。</t>
  </si>
  <si>
    <t>（ヘ）</t>
  </si>
  <si>
    <t>会場の清掃美化には各団責任をもって、ゴミは持帰りにご協力ください。</t>
  </si>
  <si>
    <t>（ト）</t>
  </si>
  <si>
    <t>指導者は、ベンチにメンバー票に記入した３名までとし、それ以上は認めない。</t>
  </si>
  <si>
    <t>（チ）</t>
  </si>
  <si>
    <t>③名簿が提出された時点で、選手及び保護者が同意されたものとして取り扱わ</t>
  </si>
  <si>
    <t>　 せてもらいます。</t>
  </si>
  <si>
    <t>（リ）</t>
  </si>
  <si>
    <t>以上の他は大会本部の指示に従うこと。</t>
  </si>
  <si>
    <t>Cパート</t>
  </si>
  <si>
    <t>－</t>
  </si>
  <si>
    <t>(１)　１０：００－</t>
  </si>
  <si>
    <t>(２)　１０：５０－</t>
  </si>
  <si>
    <t>(３)　１１：４０－</t>
  </si>
  <si>
    <t>(４)　１２：３０－</t>
  </si>
  <si>
    <t>(５)　１３：２０－</t>
  </si>
  <si>
    <t>Ａパート</t>
  </si>
  <si>
    <t>Ｈパート</t>
  </si>
  <si>
    <t>(２)　10：40－</t>
  </si>
  <si>
    <t>(３)　11：20－</t>
  </si>
  <si>
    <t>(４)　12：00－</t>
  </si>
  <si>
    <t>(５)　12：40－</t>
  </si>
  <si>
    <t>(６)　13：20－</t>
  </si>
  <si>
    <t>(７)　14：00－</t>
  </si>
  <si>
    <t>(８)　14：40－</t>
  </si>
  <si>
    <t>詳細、別紙</t>
  </si>
  <si>
    <t>－</t>
  </si>
  <si>
    <t>(２)　１０：５０－</t>
  </si>
  <si>
    <t>(３)　１１：４０－</t>
  </si>
  <si>
    <t>(４)　１２：３０－</t>
  </si>
  <si>
    <t>(５)　１３：２０－</t>
  </si>
  <si>
    <t>(１)　１０：００－</t>
  </si>
  <si>
    <t>三佐小</t>
  </si>
  <si>
    <t>－</t>
  </si>
  <si>
    <t>明野東小</t>
  </si>
  <si>
    <t>試合時間は４０分とし、予選リーグ戦においては延長はせず、勝ち点方式（勝３、分１、負０）とする。得失点差、同一対戦チームの勝者、抽選できめる。</t>
  </si>
  <si>
    <t>会場について</t>
  </si>
  <si>
    <t>予選リーグ　　　　　</t>
  </si>
  <si>
    <t>決勝トーナメント　　</t>
  </si>
  <si>
    <t>（相互審判）但し、第１試合及び準々決勝（本部審判）</t>
  </si>
  <si>
    <t xml:space="preserve">準決勝・決勝戦     </t>
  </si>
  <si>
    <t>（本部審判）</t>
  </si>
  <si>
    <t xml:space="preserve"> 西部Ａ＝西部スポーツ交流広場Ａ（サッカー）B(野球)</t>
  </si>
  <si>
    <t>　</t>
  </si>
  <si>
    <t>Ａ</t>
  </si>
  <si>
    <t xml:space="preserve"> Ｂ</t>
  </si>
  <si>
    <t>Ｃ</t>
  </si>
  <si>
    <t>Ｄ</t>
  </si>
  <si>
    <t>Ｅ</t>
  </si>
  <si>
    <t xml:space="preserve"> Ｆ</t>
  </si>
  <si>
    <t xml:space="preserve"> Ｇ</t>
  </si>
  <si>
    <t xml:space="preserve"> Ｈ</t>
  </si>
  <si>
    <t>Ｉ</t>
  </si>
  <si>
    <t>Ｊ</t>
  </si>
  <si>
    <t>Ｋ</t>
  </si>
  <si>
    <t>Ｌ</t>
  </si>
  <si>
    <t>Ｍ</t>
  </si>
  <si>
    <t>Ｎ</t>
  </si>
  <si>
    <t>O</t>
  </si>
  <si>
    <t>由布市</t>
  </si>
  <si>
    <t>◎開　会　式</t>
  </si>
  <si>
    <t>◇南大分スポーツパーク　＝１０チームのみ</t>
  </si>
  <si>
    <t>◎試合開始時間</t>
  </si>
  <si>
    <t>・・別紙・・組み合わせ日程表による(学校行事の為一部変更有り）</t>
  </si>
  <si>
    <t>◇決勝トーナメント　　・・別紙・・トーナメント表による</t>
  </si>
  <si>
    <t>・・別紙・・組み合わせ日程表による(一部変更有り）</t>
  </si>
  <si>
    <t>優勝：</t>
  </si>
  <si>
    <t>準優勝：</t>
  </si>
  <si>
    <t xml:space="preserve"> 日岡G=日岡グランド</t>
  </si>
  <si>
    <t xml:space="preserve"> 南大分南・北＝南大分スポーツパーク（南側･北側）</t>
  </si>
  <si>
    <t>南大分北</t>
  </si>
  <si>
    <t>西部B</t>
  </si>
  <si>
    <t>田尻小</t>
  </si>
  <si>
    <t>三佐小</t>
  </si>
  <si>
    <t>豊府小</t>
  </si>
  <si>
    <t>西の台小</t>
  </si>
  <si>
    <t>長浜小</t>
  </si>
  <si>
    <t>舞鶴小</t>
  </si>
  <si>
    <t>明野北小</t>
  </si>
  <si>
    <t>宗方小</t>
  </si>
  <si>
    <t>大分</t>
  </si>
  <si>
    <t>豊　肥</t>
  </si>
  <si>
    <t>由布市</t>
  </si>
  <si>
    <t>速杵国東</t>
  </si>
  <si>
    <t>　城　南</t>
  </si>
  <si>
    <t>鴛　野</t>
  </si>
  <si>
    <t>くにみ</t>
  </si>
  <si>
    <t>宗　方</t>
  </si>
  <si>
    <t>三光本耶馬溪</t>
  </si>
  <si>
    <t>佐伯ﾘﾍﾞﾛ</t>
  </si>
  <si>
    <t>明　治</t>
  </si>
  <si>
    <t>明野北</t>
  </si>
  <si>
    <t>横　瀬</t>
  </si>
  <si>
    <t>大　分</t>
  </si>
  <si>
    <t>WAYS</t>
  </si>
  <si>
    <t>緑　丘</t>
  </si>
  <si>
    <t>明野東</t>
  </si>
  <si>
    <t>大　分</t>
  </si>
  <si>
    <t>東稙田</t>
  </si>
  <si>
    <t>八　幡</t>
  </si>
  <si>
    <t>◇８月２１日　午前９時００分</t>
  </si>
  <si>
    <t>◇予選２１・２２日　各会場１０時００分キックオフ　</t>
  </si>
  <si>
    <t>※但し２１日田尻小　　２３日豊府小・西の台小・三佐小・明野北・大在西小会場は学校行事の為　11時キックオフでお願いします。</t>
  </si>
  <si>
    <t>敢闘賞：</t>
  </si>
  <si>
    <t>フェアプレイ賞：</t>
  </si>
  <si>
    <t>8/24
（火）</t>
  </si>
  <si>
    <t>8/23
（月）</t>
  </si>
  <si>
    <t>Aパート</t>
  </si>
  <si>
    <t>勝</t>
  </si>
  <si>
    <t>負</t>
  </si>
  <si>
    <t>分</t>
  </si>
  <si>
    <t>勝点</t>
  </si>
  <si>
    <t>得点</t>
  </si>
  <si>
    <t>失点</t>
  </si>
  <si>
    <t>得失点差</t>
  </si>
  <si>
    <t>順位</t>
  </si>
  <si>
    <t>勝点RANK</t>
  </si>
  <si>
    <t>得失点RANK</t>
  </si>
  <si>
    <t>-</t>
  </si>
  <si>
    <t>Cパート</t>
  </si>
  <si>
    <t>Dパート</t>
  </si>
  <si>
    <t>Eパート</t>
  </si>
  <si>
    <t>Fパート</t>
  </si>
  <si>
    <t>Gパート</t>
  </si>
  <si>
    <t>Hパート</t>
  </si>
  <si>
    <t>Iパート</t>
  </si>
  <si>
    <t>Jパート</t>
  </si>
  <si>
    <t>Kパート</t>
  </si>
  <si>
    <t>Lパート</t>
  </si>
  <si>
    <t>Mパート</t>
  </si>
  <si>
    <t>Nパート</t>
  </si>
  <si>
    <t>Oパート</t>
  </si>
  <si>
    <t>　　　第３４回大分県スポーツ少年団サッカー交流大会</t>
  </si>
  <si>
    <t>予選リーグは参加チームを１５パートに分け１回戦総当たりのリーグ戦を行い、各組みの１・２位をもって決勝トーナメント出場チームとする。</t>
  </si>
  <si>
    <t>８月２１日・２２日</t>
  </si>
  <si>
    <t>Eパート</t>
  </si>
  <si>
    <t>Ｈパート</t>
  </si>
  <si>
    <t>Bパート</t>
  </si>
  <si>
    <t>桃　園</t>
  </si>
  <si>
    <t>Pパート</t>
  </si>
  <si>
    <t>(１)　１０：００－</t>
  </si>
  <si>
    <t>Aパート</t>
  </si>
  <si>
    <t>◎第１試合A2・B2第２試合A1・B1及び準々決勝以上は本部審判</t>
  </si>
  <si>
    <t>中津グラシアス</t>
  </si>
  <si>
    <t>佐伯リベロ</t>
  </si>
  <si>
    <t>明野西</t>
  </si>
  <si>
    <t>明野東</t>
  </si>
  <si>
    <t>宗方サッカークラブ</t>
  </si>
  <si>
    <t>住吉サッカースポーツ少年団</t>
  </si>
  <si>
    <t>南大分サッカー少年団</t>
  </si>
  <si>
    <t>３位：</t>
  </si>
  <si>
    <t>鴛野サッカースポーツ少年団</t>
  </si>
  <si>
    <t>鶴岡S-play</t>
  </si>
  <si>
    <t>豊府SSS</t>
  </si>
  <si>
    <t>グッドマナー賞：</t>
  </si>
  <si>
    <t>大在SSC</t>
  </si>
  <si>
    <t>城南サッカースポーツ少年団</t>
  </si>
  <si>
    <t>FC　WAYS</t>
  </si>
  <si>
    <t>賀来JSC</t>
  </si>
  <si>
    <t>判田SSS</t>
  </si>
  <si>
    <t>明野西JFC</t>
  </si>
  <si>
    <t>日岡サッカースポーツ少年団</t>
  </si>
  <si>
    <t>西の台JFC</t>
  </si>
  <si>
    <t>0-0</t>
  </si>
  <si>
    <t>0-1</t>
  </si>
  <si>
    <t>1-0</t>
  </si>
  <si>
    <t>3PK4</t>
  </si>
  <si>
    <t>3PK2</t>
  </si>
  <si>
    <t>1-0</t>
  </si>
  <si>
    <t>0-1</t>
  </si>
  <si>
    <t>0-0</t>
  </si>
  <si>
    <t>0-3</t>
  </si>
  <si>
    <t>1-1</t>
  </si>
  <si>
    <t>0-2</t>
  </si>
  <si>
    <t>5PK3</t>
  </si>
  <si>
    <t>1-2</t>
  </si>
  <si>
    <t>9PK10</t>
  </si>
  <si>
    <t>4PK2</t>
  </si>
  <si>
    <t>8PK7</t>
  </si>
  <si>
    <t>3PK1</t>
  </si>
  <si>
    <t>7PK6</t>
  </si>
  <si>
    <r>
      <t>W</t>
    </r>
    <r>
      <rPr>
        <sz val="11"/>
        <rFont val="ＭＳ Ｐゴシック"/>
        <family val="3"/>
      </rPr>
      <t>AYS</t>
    </r>
  </si>
  <si>
    <t>西の台JFC</t>
  </si>
  <si>
    <t>判田SSS</t>
  </si>
  <si>
    <t>明野西JFC</t>
  </si>
  <si>
    <t>日岡サッカースポーツ少年団</t>
  </si>
  <si>
    <t>1 前半 0</t>
  </si>
  <si>
    <t>0 後半 1</t>
  </si>
  <si>
    <r>
      <t>0</t>
    </r>
    <r>
      <rPr>
        <sz val="11"/>
        <rFont val="ＭＳ Ｐゴシック"/>
        <family val="3"/>
      </rPr>
      <t xml:space="preserve"> </t>
    </r>
    <r>
      <rPr>
        <sz val="11"/>
        <rFont val="ＭＳ Ｐゴシック"/>
        <family val="3"/>
      </rPr>
      <t>延前</t>
    </r>
    <r>
      <rPr>
        <sz val="11"/>
        <rFont val="ＭＳ Ｐゴシック"/>
        <family val="3"/>
      </rPr>
      <t xml:space="preserve"> </t>
    </r>
    <r>
      <rPr>
        <sz val="11"/>
        <rFont val="ＭＳ Ｐゴシック"/>
        <family val="3"/>
      </rPr>
      <t>0</t>
    </r>
  </si>
  <si>
    <r>
      <t>0</t>
    </r>
    <r>
      <rPr>
        <sz val="11"/>
        <rFont val="ＭＳ Ｐゴシック"/>
        <family val="3"/>
      </rPr>
      <t xml:space="preserve"> </t>
    </r>
    <r>
      <rPr>
        <sz val="11"/>
        <rFont val="ＭＳ Ｐゴシック"/>
        <family val="3"/>
      </rPr>
      <t>延後</t>
    </r>
    <r>
      <rPr>
        <sz val="11"/>
        <rFont val="ＭＳ Ｐゴシック"/>
        <family val="3"/>
      </rPr>
      <t xml:space="preserve"> </t>
    </r>
    <r>
      <rPr>
        <sz val="11"/>
        <rFont val="ＭＳ Ｐゴシック"/>
        <family val="3"/>
      </rPr>
      <t>0</t>
    </r>
  </si>
  <si>
    <r>
      <t>4</t>
    </r>
    <r>
      <rPr>
        <sz val="11"/>
        <rFont val="ＭＳ Ｐゴシック"/>
        <family val="3"/>
      </rPr>
      <t xml:space="preserve">  PK  </t>
    </r>
    <r>
      <rPr>
        <sz val="11"/>
        <rFont val="ＭＳ Ｐゴシック"/>
        <family val="3"/>
      </rPr>
      <t>1</t>
    </r>
  </si>
  <si>
    <t>0 前半 1</t>
  </si>
  <si>
    <t>0 前半 0</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</si>
</sst>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_);\!\(\!\$#,##0\!\)"/>
    <numFmt numFmtId="189" formatCode="\!\$#,##0_);[Red]\!\(\!\$#,##0\!\)"/>
    <numFmt numFmtId="190" formatCode="\!\$#,##0.00_);\!\(\!\$#,##0.00\!\)"/>
    <numFmt numFmtId="191" formatCode="\!\$#,##0.00_);[Red]\!\(\!\$#,##0.00\!\)"/>
    <numFmt numFmtId="192" formatCode="&quot;\&quot;#,##0;&quot;\&quot;&quot;\&quot;\!\-#,##0"/>
    <numFmt numFmtId="193" formatCode="&quot;\&quot;#,##0;[Red]&quot;\&quot;&quot;\&quot;\!\-#,##0"/>
    <numFmt numFmtId="194" formatCode="&quot;\&quot;#,##0.00;&quot;\&quot;&quot;\&quot;\!\-#,##0.00"/>
    <numFmt numFmtId="195" formatCode="&quot;\&quot;#,##0.00;[Red]&quot;\&quot;&quot;\&quot;\!\-#,##0.00"/>
    <numFmt numFmtId="196" formatCode="_ &quot;\&quot;* #,##0_ ;_ &quot;\&quot;* &quot;\&quot;\!\-#,##0_ ;_ &quot;\&quot;* &quot;-&quot;_ ;_ @_ "/>
    <numFmt numFmtId="197" formatCode="_ * #,##0_ ;_ * &quot;\&quot;\!\-#,##0_ ;_ * &quot;-&quot;_ ;_ @_ "/>
    <numFmt numFmtId="198" formatCode="_ &quot;\&quot;* #,##0.00_ ;_ &quot;\&quot;* &quot;\&quot;\!\-#,##0.00_ ;_ &quot;\&quot;* &quot;-&quot;??_ ;_ @_ "/>
    <numFmt numFmtId="199" formatCode="_ * #,##0.00_ ;_ * &quot;\&quot;\!\-#,##0.00_ ;_ * &quot;-&quot;??_ ;_ @_ "/>
    <numFmt numFmtId="200" formatCode="&quot;\&quot;\!\$#,##0_);&quot;\&quot;\!\(&quot;\&quot;\!\$#,##0&quot;\&quot;\!\)"/>
    <numFmt numFmtId="201" formatCode="&quot;\&quot;\!\$#,##0_);[Red]&quot;\&quot;\!\(&quot;\&quot;\!\$#,##0&quot;\&quot;\!\)"/>
    <numFmt numFmtId="202" formatCode="&quot;\&quot;\!\$#,##0.00_);&quot;\&quot;\!\(&quot;\&quot;\!\$#,##0.00&quot;\&quot;\!\)"/>
    <numFmt numFmtId="203" formatCode="&quot;\&quot;\!\$#,##0.00_);[Red]&quot;\&quot;\!\(&quot;\&quot;\!\$#,##0.00&quot;\&quot;\!\)"/>
    <numFmt numFmtId="204" formatCode="0_);[Red]\(0\)"/>
  </numFmts>
  <fonts count="38">
    <font>
      <sz val="11"/>
      <name val="ＭＳ Ｐゴシック"/>
      <family val="3"/>
    </font>
    <font>
      <b/>
      <sz val="11"/>
      <name val="ＭＳ Ｐゴシック"/>
      <family val="3"/>
    </font>
    <font>
      <i/>
      <sz val="11"/>
      <name val="ＭＳ Ｐゴシック"/>
      <family val="3"/>
    </font>
    <font>
      <b/>
      <i/>
      <sz val="11"/>
      <name val="ＭＳ Ｐゴシック"/>
      <family val="3"/>
    </font>
    <font>
      <sz val="14"/>
      <name val="ＭＳ Ｐゴシック"/>
      <family val="3"/>
    </font>
    <font>
      <sz val="12"/>
      <name val="ＭＳ Ｐゴシック"/>
      <family val="3"/>
    </font>
    <font>
      <sz val="6"/>
      <name val="ＭＳ Ｐゴシック"/>
      <family val="3"/>
    </font>
    <font>
      <sz val="9"/>
      <name val="ＭＳ Ｐゴシック"/>
      <family val="3"/>
    </font>
    <font>
      <sz val="20"/>
      <name val="ＭＳ Ｐゴシック"/>
      <family val="3"/>
    </font>
    <font>
      <b/>
      <sz val="12"/>
      <name val="ＭＳ Ｐゴシック"/>
      <family val="3"/>
    </font>
    <font>
      <b/>
      <sz val="14"/>
      <name val="ＭＳ Ｐゴシック"/>
      <family val="3"/>
    </font>
    <font>
      <sz val="11"/>
      <color indexed="10"/>
      <name val="ＭＳ Ｐゴシック"/>
      <family val="3"/>
    </font>
    <font>
      <u val="single"/>
      <sz val="11"/>
      <name val="ＭＳ Ｐゴシック"/>
      <family val="3"/>
    </font>
    <font>
      <b/>
      <u val="single"/>
      <sz val="12"/>
      <name val="ＭＳ Ｐゴシック"/>
      <family val="3"/>
    </font>
    <font>
      <sz val="14"/>
      <color indexed="10"/>
      <name val="ＭＳ Ｐゴシック"/>
      <family val="3"/>
    </font>
    <font>
      <b/>
      <sz val="14"/>
      <color indexed="8"/>
      <name val="ＭＳ Ｐゴシック"/>
      <family val="3"/>
    </font>
    <font>
      <u val="single"/>
      <sz val="8.25"/>
      <color indexed="12"/>
      <name val="ＭＳ Ｐゴシック"/>
      <family val="3"/>
    </font>
    <font>
      <sz val="24"/>
      <name val="ＭＳ Ｐゴシック"/>
      <family val="3"/>
    </font>
    <font>
      <sz val="22"/>
      <name val="ＭＳ Ｐゴシック"/>
      <family val="3"/>
    </font>
    <font>
      <sz val="16"/>
      <name val="ＭＳ Ｐゴシック"/>
      <family val="3"/>
    </font>
    <font>
      <b/>
      <u val="single"/>
      <sz val="16"/>
      <name val="ＭＳ Ｐゴシック"/>
      <family val="3"/>
    </font>
    <font>
      <b/>
      <sz val="16"/>
      <name val="ＭＳ Ｐゴシック"/>
      <family val="3"/>
    </font>
    <font>
      <u val="single"/>
      <sz val="16"/>
      <name val="ＭＳ Ｐゴシック"/>
      <family val="3"/>
    </font>
    <font>
      <sz val="36"/>
      <name val="ＭＳ Ｐゴシック"/>
      <family val="3"/>
    </font>
    <font>
      <sz val="18"/>
      <name val="ＭＳ Ｐゴシック"/>
      <family val="3"/>
    </font>
    <font>
      <sz val="10"/>
      <name val="ＭＳ Ｐゴシック"/>
      <family val="3"/>
    </font>
    <font>
      <b/>
      <u val="single"/>
      <sz val="11"/>
      <name val="ＭＳ Ｐゴシック"/>
      <family val="3"/>
    </font>
    <font>
      <b/>
      <sz val="11"/>
      <color indexed="10"/>
      <name val="ＭＳ Ｐゴシック"/>
      <family val="3"/>
    </font>
    <font>
      <u val="single"/>
      <sz val="22"/>
      <name val="ＭＳ Ｐゴシック"/>
      <family val="3"/>
    </font>
    <font>
      <sz val="12"/>
      <name val="MS UI Gothic"/>
      <family val="3"/>
    </font>
    <font>
      <b/>
      <sz val="10"/>
      <color indexed="10"/>
      <name val="ＭＳ Ｐゴシック"/>
      <family val="3"/>
    </font>
    <font>
      <u val="single"/>
      <sz val="8.25"/>
      <color indexed="36"/>
      <name val="ＭＳ Ｐゴシック"/>
      <family val="3"/>
    </font>
    <font>
      <b/>
      <sz val="12"/>
      <color indexed="10"/>
      <name val="ＭＳ Ｐゴシック"/>
      <family val="3"/>
    </font>
    <font>
      <sz val="26"/>
      <name val="ＭＳ Ｐゴシック"/>
      <family val="3"/>
    </font>
    <font>
      <sz val="9"/>
      <color indexed="10"/>
      <name val="ＭＳ Ｐゴシック"/>
      <family val="3"/>
    </font>
    <font>
      <sz val="8"/>
      <name val="ＭＳ Ｐゴシック"/>
      <family val="3"/>
    </font>
    <font>
      <sz val="8"/>
      <color indexed="10"/>
      <name val="ＭＳ Ｐゴシック"/>
      <family val="3"/>
    </font>
    <font>
      <b/>
      <sz val="16"/>
      <color indexed="10"/>
      <name val="ＭＳ Ｐゴシック"/>
      <family val="3"/>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106">
    <border>
      <left/>
      <right/>
      <top/>
      <bottom/>
      <diagonal/>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style="medium"/>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medium"/>
      <top style="medium"/>
      <bottom style="medium"/>
    </border>
    <border>
      <left style="medium"/>
      <right style="thin"/>
      <top>
        <color indexed="63"/>
      </top>
      <bottom style="thin"/>
    </border>
    <border>
      <left style="medium"/>
      <right style="medium"/>
      <top style="medium"/>
      <bottom style="thin"/>
    </border>
    <border>
      <left style="medium"/>
      <right style="medium"/>
      <top style="thin"/>
      <bottom style="thin"/>
    </border>
    <border>
      <left style="double"/>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style="thin"/>
      <bottom style="thin"/>
    </border>
    <border>
      <left>
        <color indexed="63"/>
      </left>
      <right style="double"/>
      <top>
        <color indexed="63"/>
      </top>
      <bottom>
        <color indexed="63"/>
      </bottom>
    </border>
    <border>
      <left style="medium"/>
      <right style="medium"/>
      <top style="thin"/>
      <bottom style="medium"/>
    </border>
    <border>
      <left style="double"/>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double"/>
      <right style="medium"/>
      <top style="medium"/>
      <bottom style="thin"/>
    </border>
    <border>
      <left>
        <color indexed="63"/>
      </left>
      <right style="thin"/>
      <top style="thin"/>
      <bottom style="medium"/>
    </border>
    <border>
      <left style="double"/>
      <right style="medium"/>
      <top style="thin"/>
      <bottom style="medium"/>
    </border>
    <border>
      <left>
        <color indexed="63"/>
      </left>
      <right style="double"/>
      <top>
        <color indexed="63"/>
      </top>
      <bottom style="medium"/>
    </border>
    <border>
      <left style="medium"/>
      <right>
        <color indexed="63"/>
      </right>
      <top>
        <color indexed="63"/>
      </top>
      <bottom style="thin"/>
    </border>
    <border>
      <left>
        <color indexed="63"/>
      </left>
      <right style="double"/>
      <top>
        <color indexed="63"/>
      </top>
      <bottom style="thin"/>
    </border>
    <border>
      <left>
        <color indexed="63"/>
      </left>
      <right style="thin"/>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style="thin"/>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medium"/>
      <right>
        <color indexed="63"/>
      </right>
      <top style="medium"/>
      <bottom style="dotted"/>
    </border>
    <border>
      <left style="thin"/>
      <right>
        <color indexed="63"/>
      </right>
      <top style="medium"/>
      <bottom style="dotted"/>
    </border>
    <border>
      <left style="thin"/>
      <right style="medium"/>
      <top style="medium"/>
      <bottom style="dotted"/>
    </border>
    <border>
      <left style="thin"/>
      <right>
        <color indexed="63"/>
      </right>
      <top>
        <color indexed="63"/>
      </top>
      <bottom style="medium"/>
    </border>
    <border>
      <left>
        <color indexed="63"/>
      </left>
      <right>
        <color indexed="63"/>
      </right>
      <top style="medium"/>
      <bottom style="dotted"/>
    </border>
    <border>
      <left style="thin"/>
      <right style="dotted"/>
      <top>
        <color indexed="63"/>
      </top>
      <bottom style="medium"/>
    </border>
    <border>
      <left style="medium"/>
      <right style="medium"/>
      <top style="thin"/>
      <bottom>
        <color indexed="63"/>
      </bottom>
    </border>
    <border>
      <left style="thin"/>
      <right style="thin"/>
      <top style="medium"/>
      <bottom style="dotted"/>
    </border>
    <border>
      <left>
        <color indexed="63"/>
      </left>
      <right style="dotted"/>
      <top>
        <color indexed="63"/>
      </top>
      <bottom style="medium"/>
    </border>
    <border>
      <left>
        <color indexed="63"/>
      </left>
      <right style="thick">
        <color indexed="10"/>
      </right>
      <top>
        <color indexed="63"/>
      </top>
      <bottom>
        <color indexed="63"/>
      </bottom>
    </border>
    <border>
      <left style="thick">
        <color indexed="10"/>
      </left>
      <right>
        <color indexed="63"/>
      </right>
      <top style="thin"/>
      <bottom>
        <color indexed="63"/>
      </bottom>
    </border>
    <border>
      <left>
        <color indexed="63"/>
      </left>
      <right style="thick">
        <color indexed="10"/>
      </right>
      <top>
        <color indexed="63"/>
      </top>
      <bottom style="thin"/>
    </border>
    <border>
      <left style="thick">
        <color indexed="10"/>
      </left>
      <right>
        <color indexed="63"/>
      </right>
      <top>
        <color indexed="63"/>
      </top>
      <bottom style="thin"/>
    </border>
    <border>
      <left style="thick">
        <color indexed="10"/>
      </left>
      <right>
        <color indexed="63"/>
      </right>
      <top>
        <color indexed="63"/>
      </top>
      <bottom>
        <color indexed="63"/>
      </bottom>
    </border>
    <border>
      <left>
        <color indexed="63"/>
      </left>
      <right>
        <color indexed="63"/>
      </right>
      <top>
        <color indexed="63"/>
      </top>
      <bottom style="mediumDashed"/>
    </border>
    <border>
      <left style="thick">
        <color indexed="10"/>
      </left>
      <right>
        <color indexed="63"/>
      </right>
      <top>
        <color indexed="63"/>
      </top>
      <bottom style="mediumDashed"/>
    </border>
    <border>
      <left>
        <color indexed="63"/>
      </left>
      <right style="thick">
        <color indexed="10"/>
      </right>
      <top style="thin"/>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color indexed="63"/>
      </right>
      <top>
        <color indexed="63"/>
      </top>
      <bottom style="medium">
        <color indexed="10"/>
      </bottom>
    </border>
    <border>
      <left>
        <color indexed="63"/>
      </left>
      <right style="thick">
        <color indexed="10"/>
      </right>
      <top>
        <color indexed="63"/>
      </top>
      <bottom style="medium">
        <color indexed="10"/>
      </bottom>
    </border>
    <border>
      <left style="thick">
        <color indexed="10"/>
      </left>
      <right>
        <color indexed="63"/>
      </right>
      <top>
        <color indexed="63"/>
      </top>
      <bottom style="medium">
        <color indexed="10"/>
      </bottom>
    </border>
    <border>
      <left style="medium"/>
      <right style="thin"/>
      <top>
        <color indexed="63"/>
      </top>
      <bottom>
        <color indexed="63"/>
      </bottom>
    </border>
    <border>
      <left style="thin"/>
      <right style="thin"/>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medium"/>
      <top style="medium"/>
      <bottom style="medium"/>
    </border>
    <border>
      <left>
        <color indexed="63"/>
      </left>
      <right>
        <color indexed="63"/>
      </right>
      <top style="mediumDashed"/>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1" fillId="0" borderId="0" applyNumberFormat="0" applyFill="0" applyBorder="0" applyAlignment="0" applyProtection="0"/>
  </cellStyleXfs>
  <cellXfs count="523">
    <xf numFmtId="0" fontId="0" fillId="0" borderId="0" xfId="0" applyAlignment="1">
      <alignment/>
    </xf>
    <xf numFmtId="0" fontId="0" fillId="0" borderId="0" xfId="0" applyAlignment="1" quotePrefix="1">
      <alignment/>
    </xf>
    <xf numFmtId="0" fontId="9" fillId="0" borderId="0" xfId="0" applyFont="1" applyAlignment="1">
      <alignment/>
    </xf>
    <xf numFmtId="0" fontId="4" fillId="0" borderId="0" xfId="0" applyFont="1" applyAlignment="1">
      <alignment/>
    </xf>
    <xf numFmtId="0" fontId="8" fillId="0" borderId="0" xfId="0" applyFont="1" applyAlignment="1">
      <alignment/>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wrapText="1"/>
    </xf>
    <xf numFmtId="0" fontId="4" fillId="0" borderId="9" xfId="0" applyFont="1" applyBorder="1" applyAlignment="1" quotePrefix="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wrapText="1"/>
    </xf>
    <xf numFmtId="0" fontId="1" fillId="0" borderId="0" xfId="0" applyFont="1" applyAlignment="1">
      <alignment/>
    </xf>
    <xf numFmtId="0" fontId="7" fillId="0" borderId="0" xfId="0" applyFont="1" applyAlignment="1">
      <alignment/>
    </xf>
    <xf numFmtId="0" fontId="0" fillId="0" borderId="0" xfId="0" applyFont="1" applyAlignment="1">
      <alignment/>
    </xf>
    <xf numFmtId="0" fontId="4" fillId="0" borderId="0" xfId="0" applyFont="1" applyBorder="1" applyAlignment="1">
      <alignment/>
    </xf>
    <xf numFmtId="0" fontId="0" fillId="0" borderId="0" xfId="0" applyBorder="1" applyAlignment="1">
      <alignment/>
    </xf>
    <xf numFmtId="0" fontId="4" fillId="0" borderId="9"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shrinkToFit="1"/>
    </xf>
    <xf numFmtId="0" fontId="4" fillId="0" borderId="15" xfId="0" applyFont="1" applyBorder="1" applyAlignment="1">
      <alignment/>
    </xf>
    <xf numFmtId="0" fontId="0" fillId="0" borderId="9" xfId="0" applyBorder="1" applyAlignment="1">
      <alignment/>
    </xf>
    <xf numFmtId="0" fontId="0" fillId="0" borderId="15" xfId="0" applyBorder="1" applyAlignment="1">
      <alignment/>
    </xf>
    <xf numFmtId="0" fontId="0" fillId="0" borderId="10" xfId="0" applyBorder="1" applyAlignment="1">
      <alignment/>
    </xf>
    <xf numFmtId="0" fontId="0" fillId="0" borderId="16" xfId="0" applyBorder="1" applyAlignment="1">
      <alignment/>
    </xf>
    <xf numFmtId="0" fontId="0" fillId="0" borderId="17" xfId="0" applyBorder="1" applyAlignment="1">
      <alignment/>
    </xf>
    <xf numFmtId="0" fontId="10" fillId="0" borderId="0" xfId="0" applyFont="1" applyAlignment="1">
      <alignment horizontal="left"/>
    </xf>
    <xf numFmtId="0" fontId="10" fillId="0" borderId="0" xfId="0" applyFont="1" applyAlignment="1">
      <alignment/>
    </xf>
    <xf numFmtId="49" fontId="4" fillId="0" borderId="4" xfId="0" applyNumberFormat="1" applyFont="1" applyBorder="1" applyAlignment="1">
      <alignment horizontal="center" vertical="center" wrapText="1"/>
    </xf>
    <xf numFmtId="0" fontId="4" fillId="0" borderId="4" xfId="0" applyFont="1" applyBorder="1" applyAlignment="1">
      <alignment horizontal="center" vertical="center"/>
    </xf>
    <xf numFmtId="0" fontId="11" fillId="0" borderId="0" xfId="0" applyFont="1" applyAlignment="1">
      <alignment/>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0" fontId="10"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8" xfId="0" applyBorder="1" applyAlignment="1">
      <alignment vertical="center"/>
    </xf>
    <xf numFmtId="0" fontId="12" fillId="0" borderId="0" xfId="0" applyFont="1" applyAlignment="1">
      <alignment/>
    </xf>
    <xf numFmtId="0" fontId="4" fillId="0" borderId="19"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vertical="center"/>
    </xf>
    <xf numFmtId="0" fontId="5" fillId="0" borderId="20" xfId="0" applyFont="1" applyBorder="1" applyAlignment="1">
      <alignment horizontal="center" vertical="center" wrapText="1"/>
    </xf>
    <xf numFmtId="0" fontId="5" fillId="0" borderId="5"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4" fillId="0" borderId="22" xfId="0" applyFont="1" applyBorder="1" applyAlignment="1">
      <alignment horizontal="center" vertical="center" shrinkToFit="1"/>
    </xf>
    <xf numFmtId="0" fontId="0" fillId="0" borderId="14" xfId="0" applyBorder="1" applyAlignment="1">
      <alignment horizontal="center" vertical="center"/>
    </xf>
    <xf numFmtId="0" fontId="0" fillId="0" borderId="13" xfId="0"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shrinkToFit="1"/>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shrinkToFit="1"/>
    </xf>
    <xf numFmtId="0" fontId="4" fillId="0" borderId="11" xfId="0" applyFont="1" applyBorder="1" applyAlignment="1">
      <alignment horizontal="left" vertical="center"/>
    </xf>
    <xf numFmtId="0" fontId="4" fillId="0" borderId="22" xfId="0" applyFont="1" applyBorder="1" applyAlignment="1">
      <alignment vertical="center"/>
    </xf>
    <xf numFmtId="0" fontId="4" fillId="0" borderId="14" xfId="0" applyFont="1" applyBorder="1" applyAlignment="1">
      <alignment vertical="center"/>
    </xf>
    <xf numFmtId="0" fontId="4" fillId="0" borderId="18" xfId="0" applyFont="1" applyBorder="1" applyAlignment="1">
      <alignment vertical="center"/>
    </xf>
    <xf numFmtId="0" fontId="0" fillId="0" borderId="18" xfId="0" applyFont="1" applyBorder="1" applyAlignment="1">
      <alignment vertical="center"/>
    </xf>
    <xf numFmtId="0" fontId="0" fillId="0" borderId="23" xfId="0"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0" fillId="0" borderId="25" xfId="0" applyBorder="1" applyAlignment="1">
      <alignment vertical="center"/>
    </xf>
    <xf numFmtId="0" fontId="0" fillId="0" borderId="0" xfId="0" applyAlignment="1">
      <alignment vertical="center"/>
    </xf>
    <xf numFmtId="0" fontId="4" fillId="0" borderId="26" xfId="0" applyFont="1" applyBorder="1" applyAlignment="1">
      <alignment vertical="center"/>
    </xf>
    <xf numFmtId="0" fontId="0" fillId="0" borderId="25" xfId="0" applyFont="1" applyBorder="1" applyAlignment="1">
      <alignment vertical="center"/>
    </xf>
    <xf numFmtId="0" fontId="4" fillId="0" borderId="27" xfId="0" applyFont="1" applyBorder="1" applyAlignment="1">
      <alignment horizontal="center"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0" fillId="0" borderId="30" xfId="0" applyBorder="1" applyAlignment="1">
      <alignment vertical="center"/>
    </xf>
    <xf numFmtId="0" fontId="4" fillId="0" borderId="32" xfId="0" applyFont="1" applyBorder="1" applyAlignment="1">
      <alignment vertical="center"/>
    </xf>
    <xf numFmtId="0" fontId="0" fillId="0" borderId="33" xfId="0"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0" fillId="0" borderId="36" xfId="0" applyFont="1" applyBorder="1" applyAlignment="1">
      <alignment vertical="center"/>
    </xf>
    <xf numFmtId="0" fontId="0" fillId="0" borderId="35" xfId="0" applyBorder="1" applyAlignment="1">
      <alignment vertical="center"/>
    </xf>
    <xf numFmtId="0" fontId="4" fillId="0" borderId="37" xfId="0" applyFont="1" applyBorder="1" applyAlignment="1">
      <alignment vertical="center"/>
    </xf>
    <xf numFmtId="0" fontId="0" fillId="0" borderId="38" xfId="0" applyBorder="1" applyAlignment="1">
      <alignment vertical="center"/>
    </xf>
    <xf numFmtId="0" fontId="4" fillId="0" borderId="36" xfId="0" applyFont="1" applyBorder="1" applyAlignment="1">
      <alignment vertical="center"/>
    </xf>
    <xf numFmtId="0" fontId="0" fillId="0" borderId="39" xfId="0" applyBorder="1" applyAlignment="1">
      <alignment vertical="center"/>
    </xf>
    <xf numFmtId="0" fontId="14" fillId="0" borderId="40" xfId="0" applyFont="1" applyBorder="1" applyAlignment="1">
      <alignment vertical="center"/>
    </xf>
    <xf numFmtId="0" fontId="0" fillId="0" borderId="1" xfId="0" applyBorder="1" applyAlignment="1">
      <alignment/>
    </xf>
    <xf numFmtId="0" fontId="14" fillId="0" borderId="1" xfId="0" applyFont="1" applyBorder="1" applyAlignment="1">
      <alignment/>
    </xf>
    <xf numFmtId="0" fontId="14" fillId="0" borderId="1" xfId="0" applyFont="1" applyBorder="1" applyAlignment="1">
      <alignment vertical="center"/>
    </xf>
    <xf numFmtId="0" fontId="15" fillId="0" borderId="8" xfId="0" applyFont="1" applyBorder="1" applyAlignment="1">
      <alignment vertical="center"/>
    </xf>
    <xf numFmtId="0" fontId="4" fillId="0" borderId="41" xfId="0" applyFont="1" applyBorder="1" applyAlignment="1">
      <alignment vertical="center"/>
    </xf>
    <xf numFmtId="0" fontId="9" fillId="0" borderId="0" xfId="0" applyFont="1" applyAlignment="1">
      <alignment vertical="center"/>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horizontal="center" vertical="center"/>
    </xf>
    <xf numFmtId="0" fontId="20" fillId="0" borderId="0" xfId="22" applyFont="1">
      <alignment vertical="center"/>
      <protection/>
    </xf>
    <xf numFmtId="0" fontId="26" fillId="0" borderId="0" xfId="22" applyFont="1">
      <alignment vertical="center"/>
      <protection/>
    </xf>
    <xf numFmtId="0" fontId="0" fillId="0" borderId="0" xfId="22">
      <alignment vertical="center"/>
      <protection/>
    </xf>
    <xf numFmtId="0" fontId="1" fillId="0" borderId="0" xfId="22" applyFont="1">
      <alignment vertical="center"/>
      <protection/>
    </xf>
    <xf numFmtId="0" fontId="27" fillId="0" borderId="0" xfId="22" applyFont="1">
      <alignment vertical="center"/>
      <protection/>
    </xf>
    <xf numFmtId="0" fontId="28" fillId="0" borderId="0" xfId="0" applyFont="1" applyAlignment="1">
      <alignment/>
    </xf>
    <xf numFmtId="0" fontId="12" fillId="0" borderId="0" xfId="0" applyFont="1" applyAlignment="1" quotePrefix="1">
      <alignment/>
    </xf>
    <xf numFmtId="0" fontId="4" fillId="0" borderId="0" xfId="0" applyFont="1" applyAlignment="1">
      <alignment vertical="center"/>
    </xf>
    <xf numFmtId="0" fontId="5" fillId="2" borderId="11" xfId="0" applyFont="1" applyFill="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0" fillId="0" borderId="11" xfId="0" applyBorder="1" applyAlignment="1">
      <alignment horizontal="center" vertical="center" shrinkToFit="1"/>
    </xf>
    <xf numFmtId="0" fontId="0" fillId="0" borderId="11" xfId="0" applyBorder="1" applyAlignment="1">
      <alignment/>
    </xf>
    <xf numFmtId="0" fontId="5" fillId="0" borderId="11" xfId="0" applyFont="1" applyBorder="1" applyAlignment="1">
      <alignment vertical="center"/>
    </xf>
    <xf numFmtId="0" fontId="29" fillId="0" borderId="0" xfId="0" applyFont="1" applyAlignment="1">
      <alignment horizontal="center" vertical="center"/>
    </xf>
    <xf numFmtId="0" fontId="5" fillId="0" borderId="0" xfId="0" applyFont="1" applyBorder="1" applyAlignment="1">
      <alignment vertical="center"/>
    </xf>
    <xf numFmtId="0" fontId="5" fillId="2" borderId="0" xfId="0" applyFont="1" applyFill="1" applyBorder="1" applyAlignment="1">
      <alignment horizontal="center" vertical="center"/>
    </xf>
    <xf numFmtId="56" fontId="10" fillId="0" borderId="0" xfId="0" applyNumberFormat="1" applyFont="1" applyAlignment="1">
      <alignment/>
    </xf>
    <xf numFmtId="0" fontId="9" fillId="0" borderId="0" xfId="0" applyFont="1" applyAlignment="1">
      <alignment horizontal="left"/>
    </xf>
    <xf numFmtId="0" fontId="30" fillId="0" borderId="11" xfId="0" applyFont="1" applyBorder="1" applyAlignment="1">
      <alignment horizontal="center" vertical="center" wrapText="1"/>
    </xf>
    <xf numFmtId="0" fontId="27" fillId="0" borderId="11" xfId="0" applyFont="1" applyBorder="1" applyAlignment="1">
      <alignment vertical="center"/>
    </xf>
    <xf numFmtId="0" fontId="5" fillId="0" borderId="27" xfId="0" applyFont="1" applyBorder="1" applyAlignment="1">
      <alignment vertical="center"/>
    </xf>
    <xf numFmtId="0" fontId="0" fillId="0" borderId="0" xfId="21" applyNumberFormat="1" applyFill="1" applyAlignment="1">
      <alignment vertical="center"/>
      <protection/>
    </xf>
    <xf numFmtId="0" fontId="23" fillId="0" borderId="0" xfId="21" applyNumberFormat="1" applyFont="1" applyFill="1" applyAlignment="1">
      <alignment vertical="center"/>
      <protection/>
    </xf>
    <xf numFmtId="0" fontId="5" fillId="0" borderId="0" xfId="21" applyNumberFormat="1" applyFont="1" applyFill="1" applyAlignment="1">
      <alignment vertical="center"/>
      <protection/>
    </xf>
    <xf numFmtId="0" fontId="21" fillId="0" borderId="42" xfId="21" applyNumberFormat="1" applyFont="1" applyFill="1" applyBorder="1" applyAlignment="1">
      <alignment horizontal="center" vertical="center"/>
      <protection/>
    </xf>
    <xf numFmtId="0" fontId="5" fillId="0" borderId="43" xfId="21" applyNumberFormat="1" applyFont="1" applyFill="1" applyBorder="1" applyAlignment="1">
      <alignment horizontal="center" vertical="center"/>
      <protection/>
    </xf>
    <xf numFmtId="0" fontId="5" fillId="0" borderId="17" xfId="21" applyNumberFormat="1" applyFont="1" applyFill="1" applyBorder="1" applyAlignment="1">
      <alignment horizontal="center" vertical="center" shrinkToFit="1"/>
      <protection/>
    </xf>
    <xf numFmtId="0" fontId="5" fillId="0" borderId="44" xfId="21" applyNumberFormat="1" applyFont="1" applyFill="1" applyBorder="1" applyAlignment="1">
      <alignment horizontal="center" vertical="center"/>
      <protection/>
    </xf>
    <xf numFmtId="0" fontId="5" fillId="0" borderId="23" xfId="21" applyNumberFormat="1" applyFont="1" applyFill="1" applyBorder="1" applyAlignment="1">
      <alignment horizontal="center" vertical="center"/>
      <protection/>
    </xf>
    <xf numFmtId="0" fontId="5" fillId="0" borderId="9" xfId="21" applyNumberFormat="1" applyFont="1" applyFill="1" applyBorder="1" applyAlignment="1" quotePrefix="1">
      <alignment horizontal="center"/>
      <protection/>
    </xf>
    <xf numFmtId="0" fontId="5" fillId="0" borderId="43" xfId="21" applyNumberFormat="1" applyFont="1" applyFill="1" applyBorder="1" applyAlignment="1" quotePrefix="1">
      <alignment horizontal="center" vertical="center"/>
      <protection/>
    </xf>
    <xf numFmtId="0" fontId="5" fillId="0" borderId="45" xfId="21" applyNumberFormat="1" applyFont="1" applyFill="1" applyBorder="1" applyAlignment="1">
      <alignment horizontal="center" vertical="center" shrinkToFit="1"/>
      <protection/>
    </xf>
    <xf numFmtId="0" fontId="5" fillId="0" borderId="25" xfId="21" applyNumberFormat="1" applyFont="1" applyFill="1" applyBorder="1" applyAlignment="1">
      <alignment horizontal="center" vertical="center" shrinkToFit="1"/>
      <protection/>
    </xf>
    <xf numFmtId="0" fontId="5" fillId="0" borderId="38" xfId="21" applyNumberFormat="1" applyFont="1" applyFill="1" applyBorder="1" applyAlignment="1">
      <alignment horizontal="center" vertical="center" shrinkToFit="1"/>
      <protection/>
    </xf>
    <xf numFmtId="0" fontId="5" fillId="0" borderId="24" xfId="21" applyNumberFormat="1" applyFont="1" applyFill="1" applyBorder="1" applyAlignment="1">
      <alignment horizontal="center" vertical="center" shrinkToFit="1"/>
      <protection/>
    </xf>
    <xf numFmtId="0" fontId="5" fillId="0" borderId="18" xfId="21" applyNumberFormat="1" applyFont="1" applyFill="1" applyBorder="1" applyAlignment="1">
      <alignment horizontal="center" vertical="center" shrinkToFit="1"/>
      <protection/>
    </xf>
    <xf numFmtId="0" fontId="5" fillId="0" borderId="13" xfId="21" applyNumberFormat="1" applyFont="1" applyFill="1" applyBorder="1" applyAlignment="1">
      <alignment horizontal="center" vertical="center" shrinkToFit="1"/>
      <protection/>
    </xf>
    <xf numFmtId="0" fontId="5" fillId="0" borderId="44" xfId="21" applyNumberFormat="1" applyFont="1" applyFill="1" applyBorder="1" applyAlignment="1">
      <alignment horizontal="center" vertical="center" shrinkToFit="1"/>
      <protection/>
    </xf>
    <xf numFmtId="0" fontId="5" fillId="0" borderId="0" xfId="21" applyNumberFormat="1" applyFont="1" applyFill="1" applyAlignment="1">
      <alignment horizontal="center" vertical="center" shrinkToFit="1"/>
      <protection/>
    </xf>
    <xf numFmtId="0" fontId="5" fillId="0" borderId="46" xfId="21" applyNumberFormat="1" applyFont="1" applyFill="1" applyBorder="1" applyAlignment="1">
      <alignment horizontal="center" vertical="center" shrinkToFit="1"/>
      <protection/>
    </xf>
    <xf numFmtId="0" fontId="5" fillId="0" borderId="9" xfId="21" applyNumberFormat="1" applyFont="1" applyFill="1" applyBorder="1" applyAlignment="1">
      <alignment horizontal="center" vertical="center" shrinkToFit="1"/>
      <protection/>
    </xf>
    <xf numFmtId="0" fontId="5" fillId="0" borderId="0" xfId="21" applyNumberFormat="1" applyFont="1" applyFill="1" applyBorder="1" applyAlignment="1">
      <alignment horizontal="center" vertical="center" shrinkToFit="1"/>
      <protection/>
    </xf>
    <xf numFmtId="0" fontId="5" fillId="0" borderId="15" xfId="21" applyNumberFormat="1" applyFont="1" applyFill="1" applyBorder="1" applyAlignment="1">
      <alignment horizontal="center" vertical="center" shrinkToFit="1"/>
      <protection/>
    </xf>
    <xf numFmtId="0" fontId="5" fillId="0" borderId="47" xfId="21" applyNumberFormat="1" applyFont="1" applyFill="1" applyBorder="1" applyAlignment="1">
      <alignment horizontal="center" vertical="center" shrinkToFit="1"/>
      <protection/>
    </xf>
    <xf numFmtId="0" fontId="5" fillId="0" borderId="23" xfId="21" applyNumberFormat="1" applyFont="1" applyFill="1" applyBorder="1" applyAlignment="1">
      <alignment horizontal="center" vertical="center" shrinkToFit="1"/>
      <protection/>
    </xf>
    <xf numFmtId="0" fontId="5" fillId="0" borderId="48" xfId="21" applyNumberFormat="1" applyFont="1" applyFill="1" applyBorder="1" applyAlignment="1">
      <alignment horizontal="center" vertical="center" shrinkToFit="1"/>
      <protection/>
    </xf>
    <xf numFmtId="0" fontId="5" fillId="0" borderId="9" xfId="21" applyNumberFormat="1" applyFont="1" applyFill="1" applyBorder="1" applyAlignment="1">
      <alignment horizontal="center"/>
      <protection/>
    </xf>
    <xf numFmtId="0" fontId="5" fillId="0" borderId="34" xfId="21" applyNumberFormat="1" applyFont="1" applyFill="1" applyBorder="1" applyAlignment="1">
      <alignment horizontal="center" vertical="center" shrinkToFit="1"/>
      <protection/>
    </xf>
    <xf numFmtId="0" fontId="5" fillId="0" borderId="10" xfId="21" applyNumberFormat="1" applyFont="1" applyFill="1" applyBorder="1" applyAlignment="1">
      <alignment horizontal="center"/>
      <protection/>
    </xf>
    <xf numFmtId="0" fontId="5" fillId="0" borderId="49" xfId="21" applyNumberFormat="1" applyFont="1" applyFill="1" applyBorder="1" applyAlignment="1" quotePrefix="1">
      <alignment horizontal="center" vertical="center"/>
      <protection/>
    </xf>
    <xf numFmtId="0" fontId="5" fillId="0" borderId="10" xfId="21" applyNumberFormat="1" applyFont="1" applyFill="1" applyBorder="1" applyAlignment="1">
      <alignment horizontal="center" vertical="center" shrinkToFit="1"/>
      <protection/>
    </xf>
    <xf numFmtId="0" fontId="5" fillId="0" borderId="16" xfId="21" applyNumberFormat="1" applyFont="1" applyFill="1" applyBorder="1" applyAlignment="1">
      <alignment horizontal="center" vertical="center" shrinkToFit="1"/>
      <protection/>
    </xf>
    <xf numFmtId="0" fontId="5" fillId="0" borderId="37" xfId="21" applyNumberFormat="1" applyFont="1" applyFill="1" applyBorder="1" applyAlignment="1">
      <alignment horizontal="center" vertical="center" shrinkToFit="1"/>
      <protection/>
    </xf>
    <xf numFmtId="0" fontId="5" fillId="0" borderId="50" xfId="21" applyNumberFormat="1" applyFont="1" applyFill="1" applyBorder="1" applyAlignment="1">
      <alignment horizontal="center" vertical="center" shrinkToFit="1"/>
      <protection/>
    </xf>
    <xf numFmtId="0" fontId="5" fillId="0" borderId="51" xfId="21" applyNumberFormat="1" applyFont="1" applyFill="1" applyBorder="1" applyAlignment="1">
      <alignment horizontal="center" vertical="center" shrinkToFit="1"/>
      <protection/>
    </xf>
    <xf numFmtId="0" fontId="5" fillId="0" borderId="52" xfId="21" applyNumberFormat="1" applyFont="1" applyFill="1" applyBorder="1" applyAlignment="1">
      <alignment horizontal="center" vertical="center" shrinkToFit="1"/>
      <protection/>
    </xf>
    <xf numFmtId="0" fontId="5" fillId="0" borderId="53" xfId="21" applyNumberFormat="1" applyFont="1" applyFill="1" applyBorder="1" applyAlignment="1">
      <alignment horizontal="center" vertical="center" shrinkToFit="1"/>
      <protection/>
    </xf>
    <xf numFmtId="0" fontId="5" fillId="0" borderId="54" xfId="21" applyNumberFormat="1" applyFont="1" applyFill="1" applyBorder="1" applyAlignment="1">
      <alignment horizontal="center" vertical="center" shrinkToFit="1"/>
      <protection/>
    </xf>
    <xf numFmtId="0" fontId="5" fillId="0" borderId="28" xfId="21" applyNumberFormat="1" applyFont="1" applyFill="1" applyBorder="1" applyAlignment="1" quotePrefix="1">
      <alignment horizontal="center"/>
      <protection/>
    </xf>
    <xf numFmtId="0" fontId="5" fillId="0" borderId="55" xfId="21" applyNumberFormat="1" applyFont="1" applyFill="1" applyBorder="1" applyAlignment="1">
      <alignment horizontal="center" vertical="center" shrinkToFit="1"/>
      <protection/>
    </xf>
    <xf numFmtId="0" fontId="5" fillId="0" borderId="32" xfId="21" applyNumberFormat="1" applyFont="1" applyFill="1" applyBorder="1" applyAlignment="1">
      <alignment horizontal="center" vertical="center" shrinkToFit="1"/>
      <protection/>
    </xf>
    <xf numFmtId="0" fontId="5" fillId="0" borderId="56" xfId="21" applyNumberFormat="1" applyFont="1" applyFill="1" applyBorder="1" applyAlignment="1">
      <alignment horizontal="center" vertical="center" shrinkToFit="1"/>
      <protection/>
    </xf>
    <xf numFmtId="0" fontId="5" fillId="0" borderId="57" xfId="21" applyNumberFormat="1" applyFont="1" applyFill="1" applyBorder="1" applyAlignment="1">
      <alignment horizontal="center" vertical="center" shrinkToFit="1"/>
      <protection/>
    </xf>
    <xf numFmtId="0" fontId="5" fillId="0" borderId="58" xfId="21" applyNumberFormat="1" applyFont="1" applyFill="1" applyBorder="1" applyAlignment="1">
      <alignment horizontal="center" vertical="center" shrinkToFit="1"/>
      <protection/>
    </xf>
    <xf numFmtId="0" fontId="5" fillId="0" borderId="59" xfId="21" applyNumberFormat="1" applyFont="1" applyFill="1" applyBorder="1" applyAlignment="1">
      <alignment horizontal="center" vertical="center" shrinkToFit="1"/>
      <protection/>
    </xf>
    <xf numFmtId="0" fontId="5" fillId="0" borderId="60" xfId="21" applyNumberFormat="1" applyFont="1" applyFill="1" applyBorder="1" applyAlignment="1">
      <alignment horizontal="center" vertical="center" shrinkToFit="1"/>
      <protection/>
    </xf>
    <xf numFmtId="0" fontId="5" fillId="0" borderId="0" xfId="21" applyNumberFormat="1" applyFont="1" applyFill="1" applyBorder="1" applyAlignment="1">
      <alignment horizontal="center"/>
      <protection/>
    </xf>
    <xf numFmtId="0" fontId="5" fillId="0" borderId="0" xfId="21" applyNumberFormat="1" applyFont="1" applyFill="1" applyBorder="1" applyAlignment="1" quotePrefix="1">
      <alignment horizontal="center" vertical="center"/>
      <protection/>
    </xf>
    <xf numFmtId="0" fontId="5" fillId="0" borderId="0" xfId="21" applyNumberFormat="1" applyFont="1" applyFill="1" applyBorder="1" applyAlignment="1" quotePrefix="1">
      <alignment horizontal="center" vertical="center" shrinkToFit="1"/>
      <protection/>
    </xf>
    <xf numFmtId="0" fontId="32" fillId="0" borderId="0" xfId="21" applyNumberFormat="1" applyFont="1" applyFill="1" applyBorder="1" applyAlignment="1">
      <alignment horizontal="center" vertical="center" shrinkToFit="1"/>
      <protection/>
    </xf>
    <xf numFmtId="0" fontId="5" fillId="0" borderId="0" xfId="21" applyNumberFormat="1" applyFont="1" applyFill="1" applyBorder="1" applyAlignment="1">
      <alignment vertical="center"/>
      <protection/>
    </xf>
    <xf numFmtId="0" fontId="5" fillId="0" borderId="0" xfId="21" applyNumberFormat="1" applyFont="1" applyFill="1" applyBorder="1" applyAlignment="1">
      <alignment horizontal="center" vertical="center"/>
      <protection/>
    </xf>
    <xf numFmtId="0" fontId="5" fillId="0" borderId="24" xfId="21" applyNumberFormat="1" applyFont="1" applyFill="1" applyBorder="1" applyAlignment="1" quotePrefix="1">
      <alignment horizontal="center" vertical="center" shrinkToFit="1"/>
      <protection/>
    </xf>
    <xf numFmtId="0" fontId="5" fillId="0" borderId="45" xfId="21" applyNumberFormat="1" applyFont="1" applyFill="1" applyBorder="1" applyAlignment="1" quotePrefix="1">
      <alignment horizontal="center" vertical="center" shrinkToFit="1"/>
      <protection/>
    </xf>
    <xf numFmtId="0" fontId="5" fillId="0" borderId="55" xfId="21" applyNumberFormat="1" applyFont="1" applyFill="1" applyBorder="1" applyAlignment="1" quotePrefix="1">
      <alignment horizontal="center" vertical="center" shrinkToFit="1"/>
      <protection/>
    </xf>
    <xf numFmtId="0" fontId="5" fillId="0" borderId="61" xfId="21" applyNumberFormat="1" applyFont="1" applyFill="1" applyBorder="1" applyAlignment="1">
      <alignment horizontal="center" vertical="center" shrinkToFit="1"/>
      <protection/>
    </xf>
    <xf numFmtId="0" fontId="5" fillId="0" borderId="62" xfId="21" applyNumberFormat="1" applyFont="1" applyFill="1" applyBorder="1" applyAlignment="1">
      <alignment horizontal="center" vertical="center" shrinkToFit="1"/>
      <protection/>
    </xf>
    <xf numFmtId="0" fontId="5" fillId="0" borderId="39" xfId="21" applyNumberFormat="1" applyFont="1" applyFill="1" applyBorder="1" applyAlignment="1">
      <alignment horizontal="center" vertical="center" shrinkToFit="1"/>
      <protection/>
    </xf>
    <xf numFmtId="0" fontId="5" fillId="0" borderId="32" xfId="21" applyNumberFormat="1" applyFont="1" applyFill="1" applyBorder="1" applyAlignment="1" quotePrefix="1">
      <alignment horizontal="center" vertical="center" shrinkToFit="1"/>
      <protection/>
    </xf>
    <xf numFmtId="0" fontId="5" fillId="0" borderId="18" xfId="21" applyNumberFormat="1" applyFont="1" applyFill="1" applyBorder="1" applyAlignment="1" quotePrefix="1">
      <alignment horizontal="center" vertical="center" shrinkToFit="1"/>
      <protection/>
    </xf>
    <xf numFmtId="0" fontId="5" fillId="0" borderId="51" xfId="21" applyNumberFormat="1" applyFont="1" applyFill="1" applyBorder="1" applyAlignment="1" quotePrefix="1">
      <alignment horizontal="center" vertical="center" shrinkToFit="1"/>
      <protection/>
    </xf>
    <xf numFmtId="0" fontId="5" fillId="0" borderId="63" xfId="21" applyNumberFormat="1" applyFont="1" applyFill="1" applyBorder="1" applyAlignment="1">
      <alignment horizontal="center" vertical="center" shrinkToFit="1"/>
      <protection/>
    </xf>
    <xf numFmtId="0" fontId="5" fillId="0" borderId="52" xfId="21" applyNumberFormat="1" applyFont="1" applyFill="1" applyBorder="1" applyAlignment="1" quotePrefix="1">
      <alignment horizontal="center" vertical="center" shrinkToFit="1"/>
      <protection/>
    </xf>
    <xf numFmtId="0" fontId="5" fillId="0" borderId="64" xfId="21" applyNumberFormat="1" applyFont="1" applyFill="1" applyBorder="1" applyAlignment="1">
      <alignment horizontal="center"/>
      <protection/>
    </xf>
    <xf numFmtId="0" fontId="5" fillId="0" borderId="65" xfId="21" applyNumberFormat="1" applyFont="1" applyFill="1" applyBorder="1" applyAlignment="1" quotePrefix="1">
      <alignment horizontal="center" vertical="center"/>
      <protection/>
    </xf>
    <xf numFmtId="0" fontId="5" fillId="0" borderId="66" xfId="21" applyNumberFormat="1" applyFont="1" applyFill="1" applyBorder="1" applyAlignment="1">
      <alignment horizontal="center"/>
      <protection/>
    </xf>
    <xf numFmtId="0" fontId="5" fillId="0" borderId="23" xfId="21" applyNumberFormat="1" applyFont="1" applyFill="1" applyBorder="1" applyAlignment="1" quotePrefix="1">
      <alignment horizontal="center" vertical="center"/>
      <protection/>
    </xf>
    <xf numFmtId="0" fontId="5" fillId="0" borderId="67" xfId="21" applyNumberFormat="1" applyFont="1" applyFill="1" applyBorder="1" applyAlignment="1" quotePrefix="1">
      <alignment horizontal="center"/>
      <protection/>
    </xf>
    <xf numFmtId="0" fontId="0" fillId="0" borderId="15" xfId="21" applyNumberFormat="1" applyFont="1" applyFill="1" applyBorder="1" applyAlignment="1">
      <alignment horizontal="center" vertical="center"/>
      <protection/>
    </xf>
    <xf numFmtId="0" fontId="0" fillId="0" borderId="0" xfId="21" applyNumberFormat="1" applyFont="1" applyFill="1" applyBorder="1" applyAlignment="1">
      <alignment horizontal="center" vertical="center" shrinkToFit="1"/>
      <protection/>
    </xf>
    <xf numFmtId="0" fontId="0" fillId="0" borderId="46" xfId="21" applyNumberFormat="1" applyFont="1" applyFill="1" applyBorder="1" applyAlignment="1">
      <alignment horizontal="center" vertical="center" shrinkToFit="1"/>
      <protection/>
    </xf>
    <xf numFmtId="0" fontId="0" fillId="0" borderId="15" xfId="21" applyNumberFormat="1" applyFont="1" applyFill="1" applyBorder="1" applyAlignment="1">
      <alignment horizontal="center" vertical="center" shrinkToFit="1"/>
      <protection/>
    </xf>
    <xf numFmtId="0" fontId="0" fillId="0" borderId="0" xfId="21" applyNumberFormat="1" applyFont="1" applyFill="1" applyAlignment="1">
      <alignment horizontal="center" vertical="center"/>
      <protection/>
    </xf>
    <xf numFmtId="0" fontId="5" fillId="0" borderId="0" xfId="21" applyNumberFormat="1" applyFont="1" applyFill="1" applyAlignment="1">
      <alignment horizontal="center" vertical="center"/>
      <protection/>
    </xf>
    <xf numFmtId="0" fontId="0" fillId="0" borderId="0" xfId="21" applyNumberFormat="1" applyFill="1" applyAlignment="1">
      <alignment horizontal="center" vertical="center"/>
      <protection/>
    </xf>
    <xf numFmtId="0" fontId="0" fillId="0" borderId="23" xfId="21" applyNumberFormat="1" applyFill="1" applyBorder="1" applyAlignment="1">
      <alignment horizontal="center" vertical="center"/>
      <protection/>
    </xf>
    <xf numFmtId="0" fontId="0" fillId="0" borderId="18" xfId="21" applyNumberFormat="1" applyFill="1" applyBorder="1" applyAlignment="1">
      <alignment horizontal="center" vertical="center" shrinkToFit="1"/>
      <protection/>
    </xf>
    <xf numFmtId="0" fontId="0" fillId="0" borderId="47" xfId="21" applyNumberFormat="1" applyFill="1" applyBorder="1" applyAlignment="1">
      <alignment horizontal="center" vertical="center" shrinkToFit="1"/>
      <protection/>
    </xf>
    <xf numFmtId="0" fontId="0" fillId="0" borderId="23" xfId="21" applyNumberFormat="1" applyFill="1" applyBorder="1" applyAlignment="1">
      <alignment horizontal="center" vertical="center" shrinkToFit="1"/>
      <protection/>
    </xf>
    <xf numFmtId="0" fontId="0" fillId="0" borderId="15" xfId="21" applyNumberFormat="1" applyFill="1" applyBorder="1" applyAlignment="1">
      <alignment horizontal="center" vertical="center"/>
      <protection/>
    </xf>
    <xf numFmtId="0" fontId="0" fillId="0" borderId="0" xfId="21" applyNumberFormat="1" applyFill="1" applyBorder="1" applyAlignment="1">
      <alignment horizontal="center" vertical="center" shrinkToFit="1"/>
      <protection/>
    </xf>
    <xf numFmtId="0" fontId="0" fillId="0" borderId="48" xfId="21" applyNumberFormat="1" applyFill="1" applyBorder="1" applyAlignment="1">
      <alignment horizontal="center" vertical="center" shrinkToFit="1"/>
      <protection/>
    </xf>
    <xf numFmtId="0" fontId="0" fillId="0" borderId="15" xfId="21" applyNumberFormat="1" applyFill="1" applyBorder="1" applyAlignment="1">
      <alignment horizontal="center" vertical="center" shrinkToFit="1"/>
      <protection/>
    </xf>
    <xf numFmtId="0" fontId="5" fillId="0" borderId="67" xfId="21" applyNumberFormat="1" applyFont="1" applyFill="1" applyBorder="1" applyAlignment="1">
      <alignment horizontal="center"/>
      <protection/>
    </xf>
    <xf numFmtId="0" fontId="0" fillId="0" borderId="67" xfId="21" applyNumberFormat="1" applyFill="1" applyBorder="1" applyAlignment="1">
      <alignment vertical="center"/>
      <protection/>
    </xf>
    <xf numFmtId="0" fontId="0" fillId="0" borderId="17" xfId="21" applyNumberFormat="1" applyFill="1" applyBorder="1" applyAlignment="1">
      <alignment horizontal="center" vertical="center"/>
      <protection/>
    </xf>
    <xf numFmtId="0" fontId="0" fillId="0" borderId="16" xfId="21" applyNumberFormat="1" applyFill="1" applyBorder="1" applyAlignment="1">
      <alignment horizontal="center" vertical="center" shrinkToFit="1"/>
      <protection/>
    </xf>
    <xf numFmtId="0" fontId="0" fillId="0" borderId="60" xfId="21" applyNumberFormat="1" applyFill="1" applyBorder="1" applyAlignment="1">
      <alignment horizontal="center" vertical="center" shrinkToFit="1"/>
      <protection/>
    </xf>
    <xf numFmtId="0" fontId="0" fillId="0" borderId="17" xfId="21" applyNumberFormat="1" applyFill="1" applyBorder="1" applyAlignment="1">
      <alignment horizontal="center" vertical="center" shrinkToFit="1"/>
      <protection/>
    </xf>
    <xf numFmtId="0" fontId="27" fillId="0" borderId="0" xfId="21" applyNumberFormat="1" applyFont="1" applyFill="1" applyAlignment="1">
      <alignment vertical="center"/>
      <protection/>
    </xf>
    <xf numFmtId="0" fontId="0" fillId="0" borderId="68" xfId="21" applyNumberFormat="1" applyFill="1" applyBorder="1" applyAlignment="1">
      <alignment vertical="center"/>
      <protection/>
    </xf>
    <xf numFmtId="0" fontId="17" fillId="0" borderId="0" xfId="21" applyFont="1" applyAlignment="1">
      <alignment horizontal="left"/>
      <protection/>
    </xf>
    <xf numFmtId="0" fontId="18" fillId="0" borderId="0" xfId="21" applyFont="1" applyAlignment="1">
      <alignment horizontal="left" vertical="center" wrapText="1"/>
      <protection/>
    </xf>
    <xf numFmtId="0" fontId="19" fillId="0" borderId="0" xfId="21" applyFont="1" applyAlignment="1">
      <alignment horizontal="left" vertical="center"/>
      <protection/>
    </xf>
    <xf numFmtId="0" fontId="18" fillId="0" borderId="0" xfId="21" applyFont="1" applyAlignment="1">
      <alignment horizontal="left" vertical="center"/>
      <protection/>
    </xf>
    <xf numFmtId="0" fontId="33" fillId="0" borderId="0" xfId="21" applyFont="1" applyAlignment="1">
      <alignment horizontal="left" vertical="center"/>
      <protection/>
    </xf>
    <xf numFmtId="0" fontId="0" fillId="0" borderId="0" xfId="21">
      <alignment vertical="center"/>
      <protection/>
    </xf>
    <xf numFmtId="0" fontId="4" fillId="0" borderId="0" xfId="21" applyFont="1" applyAlignment="1">
      <alignment horizontal="left"/>
      <protection/>
    </xf>
    <xf numFmtId="0" fontId="19" fillId="0" borderId="0" xfId="21" applyFont="1" applyAlignment="1">
      <alignment horizontal="left" vertical="center" wrapText="1"/>
      <protection/>
    </xf>
    <xf numFmtId="0" fontId="20" fillId="0" borderId="0" xfId="21" applyFont="1" applyAlignment="1">
      <alignment horizontal="left"/>
      <protection/>
    </xf>
    <xf numFmtId="0" fontId="21" fillId="0" borderId="0" xfId="21" applyFont="1" applyAlignment="1">
      <alignment horizontal="left" vertical="center" wrapText="1"/>
      <protection/>
    </xf>
    <xf numFmtId="0" fontId="0" fillId="0" borderId="0" xfId="21" quotePrefix="1">
      <alignment vertical="center"/>
      <protection/>
    </xf>
    <xf numFmtId="0" fontId="19" fillId="0" borderId="0" xfId="21" applyFont="1" applyAlignment="1">
      <alignment vertical="center"/>
      <protection/>
    </xf>
    <xf numFmtId="0" fontId="19" fillId="0" borderId="0" xfId="21" applyFont="1" applyAlignment="1">
      <alignment horizontal="left"/>
      <protection/>
    </xf>
    <xf numFmtId="0" fontId="19" fillId="0" borderId="0" xfId="21" applyFont="1">
      <alignment vertical="center"/>
      <protection/>
    </xf>
    <xf numFmtId="0" fontId="22" fillId="0" borderId="0" xfId="21" applyFont="1" applyAlignment="1">
      <alignment horizontal="left" vertical="center"/>
      <protection/>
    </xf>
    <xf numFmtId="0" fontId="10" fillId="0" borderId="0" xfId="21" applyFont="1">
      <alignment vertical="center"/>
      <protection/>
    </xf>
    <xf numFmtId="0" fontId="10" fillId="0" borderId="0" xfId="21" applyFont="1" applyBorder="1" applyAlignment="1">
      <alignment horizontal="left" vertical="center"/>
      <protection/>
    </xf>
    <xf numFmtId="0" fontId="19" fillId="0" borderId="0" xfId="21" applyFont="1" applyBorder="1" applyAlignment="1">
      <alignment horizontal="left" vertical="center"/>
      <protection/>
    </xf>
    <xf numFmtId="0" fontId="0" fillId="0" borderId="0" xfId="21" applyAlignment="1">
      <alignment horizontal="left"/>
      <protection/>
    </xf>
    <xf numFmtId="56" fontId="19" fillId="0" borderId="0" xfId="21" applyNumberFormat="1" applyFont="1" applyAlignment="1" quotePrefix="1">
      <alignment horizontal="left" vertical="center"/>
      <protection/>
    </xf>
    <xf numFmtId="0" fontId="10" fillId="0" borderId="0" xfId="21" applyFont="1" applyBorder="1" applyAlignment="1">
      <alignment horizontal="left" vertical="top"/>
      <protection/>
    </xf>
    <xf numFmtId="56" fontId="19" fillId="0" borderId="0" xfId="21" applyNumberFormat="1" applyFont="1" applyAlignment="1" quotePrefix="1">
      <alignment horizontal="left"/>
      <protection/>
    </xf>
    <xf numFmtId="0" fontId="19" fillId="0" borderId="0" xfId="21" applyFont="1" applyAlignment="1" quotePrefix="1">
      <alignment horizontal="left"/>
      <protection/>
    </xf>
    <xf numFmtId="0" fontId="10" fillId="0" borderId="0" xfId="21" applyFont="1" applyBorder="1" applyAlignment="1">
      <alignment vertical="top"/>
      <protection/>
    </xf>
    <xf numFmtId="0" fontId="21" fillId="0" borderId="0" xfId="21" applyFont="1" applyBorder="1" applyAlignment="1">
      <alignment horizontal="left" vertical="center"/>
      <protection/>
    </xf>
    <xf numFmtId="0" fontId="21" fillId="0" borderId="0" xfId="21" applyFont="1" applyAlignment="1">
      <alignment vertical="top"/>
      <protection/>
    </xf>
    <xf numFmtId="0" fontId="19" fillId="0" borderId="0" xfId="21" applyFont="1" applyAlignment="1">
      <alignment vertical="top" wrapText="1"/>
      <protection/>
    </xf>
    <xf numFmtId="0" fontId="19" fillId="0" borderId="0" xfId="21" applyFont="1" applyAlignment="1">
      <alignment vertical="top"/>
      <protection/>
    </xf>
    <xf numFmtId="0" fontId="19" fillId="0" borderId="64" xfId="21" applyFont="1" applyBorder="1" applyAlignment="1">
      <alignment horizontal="left"/>
      <protection/>
    </xf>
    <xf numFmtId="0" fontId="19" fillId="0" borderId="69" xfId="21" applyFont="1" applyBorder="1" applyAlignment="1">
      <alignment horizontal="center" vertical="center" wrapText="1"/>
      <protection/>
    </xf>
    <xf numFmtId="0" fontId="19" fillId="0" borderId="70" xfId="21" applyFont="1" applyBorder="1" applyAlignment="1">
      <alignment horizontal="center" vertical="center" wrapText="1"/>
      <protection/>
    </xf>
    <xf numFmtId="0" fontId="19" fillId="0" borderId="2" xfId="21" applyFont="1" applyBorder="1" applyAlignment="1">
      <alignment horizontal="center" vertical="center" wrapText="1"/>
      <protection/>
    </xf>
    <xf numFmtId="0" fontId="19" fillId="0" borderId="71" xfId="21" applyFont="1" applyBorder="1" applyAlignment="1">
      <alignment horizontal="center" vertical="center" wrapText="1"/>
      <protection/>
    </xf>
    <xf numFmtId="0" fontId="19" fillId="0" borderId="0" xfId="21" applyFont="1" applyBorder="1" applyAlignment="1">
      <alignment horizontal="center" vertical="center" wrapText="1"/>
      <protection/>
    </xf>
    <xf numFmtId="0" fontId="19" fillId="0" borderId="68" xfId="21" applyFont="1" applyBorder="1" applyAlignment="1">
      <alignment horizontal="left" shrinkToFit="1"/>
      <protection/>
    </xf>
    <xf numFmtId="0" fontId="19" fillId="0" borderId="28" xfId="21" applyFont="1" applyBorder="1" applyAlignment="1">
      <alignment horizontal="center" vertical="center" shrinkToFit="1"/>
      <protection/>
    </xf>
    <xf numFmtId="0" fontId="19" fillId="0" borderId="31" xfId="21" applyFont="1" applyBorder="1" applyAlignment="1">
      <alignment horizontal="center" vertical="center" shrinkToFit="1"/>
      <protection/>
    </xf>
    <xf numFmtId="0" fontId="19" fillId="0" borderId="72" xfId="21" applyFont="1" applyBorder="1" applyAlignment="1">
      <alignment horizontal="center" shrinkToFit="1"/>
      <protection/>
    </xf>
    <xf numFmtId="0" fontId="19" fillId="0" borderId="0" xfId="21" applyFont="1" applyBorder="1" applyAlignment="1">
      <alignment horizontal="center" vertical="center" shrinkToFit="1"/>
      <protection/>
    </xf>
    <xf numFmtId="0" fontId="19" fillId="0" borderId="2" xfId="21" applyFont="1" applyBorder="1" applyAlignment="1">
      <alignment horizontal="center" vertical="center" shrinkToFit="1"/>
      <protection/>
    </xf>
    <xf numFmtId="0" fontId="19" fillId="0" borderId="71" xfId="21" applyFont="1" applyBorder="1" applyAlignment="1">
      <alignment horizontal="center" vertical="center" shrinkToFit="1"/>
      <protection/>
    </xf>
    <xf numFmtId="0" fontId="19" fillId="0" borderId="0" xfId="21" applyFont="1" applyBorder="1" applyAlignment="1">
      <alignment shrinkToFit="1"/>
      <protection/>
    </xf>
    <xf numFmtId="0" fontId="4" fillId="0" borderId="0" xfId="21" applyFont="1" applyBorder="1" applyAlignment="1">
      <alignment horizontal="center" vertical="center" shrinkToFit="1"/>
      <protection/>
    </xf>
    <xf numFmtId="0" fontId="0" fillId="0" borderId="0" xfId="21" applyAlignment="1">
      <alignment shrinkToFit="1"/>
      <protection/>
    </xf>
    <xf numFmtId="0" fontId="5" fillId="0" borderId="0" xfId="21" applyFont="1" applyBorder="1" applyAlignment="1">
      <alignment horizontal="distributed" vertical="center" shrinkToFit="1"/>
      <protection/>
    </xf>
    <xf numFmtId="0" fontId="19" fillId="0" borderId="9" xfId="21" applyFont="1" applyBorder="1" applyAlignment="1">
      <alignment horizontal="left"/>
      <protection/>
    </xf>
    <xf numFmtId="0" fontId="5" fillId="0" borderId="73" xfId="21" applyFont="1" applyBorder="1" applyAlignment="1">
      <alignment horizontal="distributed" vertical="center" shrinkToFit="1"/>
      <protection/>
    </xf>
    <xf numFmtId="0" fontId="5" fillId="0" borderId="74" xfId="21" applyFont="1" applyBorder="1" applyAlignment="1">
      <alignment horizontal="distributed" vertical="center" shrinkToFit="1"/>
      <protection/>
    </xf>
    <xf numFmtId="0" fontId="5" fillId="0" borderId="75" xfId="21" applyFont="1" applyBorder="1" applyAlignment="1">
      <alignment horizontal="distributed" vertical="center" shrinkToFit="1"/>
      <protection/>
    </xf>
    <xf numFmtId="0" fontId="5" fillId="0" borderId="0" xfId="21" applyFont="1" applyBorder="1" applyAlignment="1">
      <alignment horizontal="center" vertical="center" wrapText="1"/>
      <protection/>
    </xf>
    <xf numFmtId="0" fontId="19" fillId="0" borderId="40" xfId="21" applyFont="1" applyBorder="1" applyAlignment="1">
      <alignment horizontal="center" vertical="top"/>
      <protection/>
    </xf>
    <xf numFmtId="0" fontId="19" fillId="0" borderId="16" xfId="21" applyFont="1" applyBorder="1" applyAlignment="1">
      <alignment horizontal="center" vertical="center" shrinkToFit="1"/>
      <protection/>
    </xf>
    <xf numFmtId="0" fontId="19" fillId="0" borderId="76" xfId="21" applyFont="1" applyBorder="1" applyAlignment="1">
      <alignment horizontal="center" vertical="center" shrinkToFit="1"/>
      <protection/>
    </xf>
    <xf numFmtId="0" fontId="19" fillId="0" borderId="7" xfId="21" applyFont="1" applyBorder="1" applyAlignment="1">
      <alignment horizontal="center" vertical="center" shrinkToFit="1"/>
      <protection/>
    </xf>
    <xf numFmtId="0" fontId="19" fillId="0" borderId="67" xfId="21" applyFont="1" applyBorder="1" applyAlignment="1">
      <alignment horizontal="center" vertical="top"/>
      <protection/>
    </xf>
    <xf numFmtId="0" fontId="5" fillId="0" borderId="77" xfId="21" applyFont="1" applyBorder="1" applyAlignment="1">
      <alignment horizontal="distributed" vertical="center" shrinkToFit="1"/>
      <protection/>
    </xf>
    <xf numFmtId="0" fontId="19" fillId="0" borderId="66" xfId="21" applyFont="1" applyBorder="1" applyAlignment="1">
      <alignment horizontal="center" vertical="top"/>
      <protection/>
    </xf>
    <xf numFmtId="0" fontId="19" fillId="0" borderId="6" xfId="21" applyFont="1" applyBorder="1" applyAlignment="1">
      <alignment horizontal="center" vertical="center" shrinkToFit="1"/>
      <protection/>
    </xf>
    <xf numFmtId="0" fontId="19" fillId="0" borderId="78" xfId="21" applyFont="1" applyBorder="1" applyAlignment="1">
      <alignment horizontal="center" vertical="center" shrinkToFit="1"/>
      <protection/>
    </xf>
    <xf numFmtId="0" fontId="19" fillId="0" borderId="63" xfId="21" applyFont="1" applyBorder="1" applyAlignment="1">
      <alignment horizontal="center" vertical="center" shrinkToFit="1"/>
      <protection/>
    </xf>
    <xf numFmtId="0" fontId="19" fillId="0" borderId="79" xfId="21" applyFont="1" applyBorder="1" applyAlignment="1">
      <alignment horizontal="center" vertical="top"/>
      <protection/>
    </xf>
    <xf numFmtId="0" fontId="5" fillId="0" borderId="80" xfId="21" applyFont="1" applyBorder="1" applyAlignment="1">
      <alignment horizontal="distributed" vertical="center" shrinkToFit="1"/>
      <protection/>
    </xf>
    <xf numFmtId="0" fontId="19" fillId="0" borderId="68" xfId="21" applyFont="1" applyBorder="1" applyAlignment="1">
      <alignment horizontal="center" vertical="top"/>
      <protection/>
    </xf>
    <xf numFmtId="0" fontId="19" fillId="0" borderId="81" xfId="21" applyFont="1" applyBorder="1" applyAlignment="1">
      <alignment horizontal="center" vertical="center" shrinkToFit="1"/>
      <protection/>
    </xf>
    <xf numFmtId="0" fontId="19" fillId="0" borderId="76" xfId="21" applyFont="1" applyFill="1" applyBorder="1" applyAlignment="1">
      <alignment horizontal="center" vertical="center" shrinkToFit="1"/>
      <protection/>
    </xf>
    <xf numFmtId="0" fontId="0" fillId="0" borderId="0" xfId="21" applyBorder="1">
      <alignment vertical="center"/>
      <protection/>
    </xf>
    <xf numFmtId="56" fontId="19" fillId="0" borderId="0" xfId="21" applyNumberFormat="1" applyFont="1" applyAlignment="1">
      <alignment horizontal="left" vertical="center"/>
      <protection/>
    </xf>
    <xf numFmtId="0" fontId="4" fillId="0" borderId="0" xfId="21" applyFont="1" applyAlignment="1">
      <alignment vertical="center"/>
      <protection/>
    </xf>
    <xf numFmtId="0" fontId="4" fillId="0" borderId="0" xfId="21" applyFont="1" applyAlignment="1">
      <alignment horizontal="left" vertical="center"/>
      <protection/>
    </xf>
    <xf numFmtId="0" fontId="19" fillId="0" borderId="0" xfId="21" applyFont="1" applyAlignment="1">
      <alignment horizontal="left" wrapText="1"/>
      <protection/>
    </xf>
    <xf numFmtId="0" fontId="19" fillId="0" borderId="0" xfId="21" applyFont="1" applyAlignment="1" quotePrefix="1">
      <alignment horizontal="left" vertical="center"/>
      <protection/>
    </xf>
    <xf numFmtId="0" fontId="23" fillId="0" borderId="0" xfId="24" applyFont="1" applyFill="1" applyAlignment="1">
      <alignment vertical="center"/>
      <protection/>
    </xf>
    <xf numFmtId="0" fontId="33" fillId="0" borderId="0" xfId="24" applyFont="1" applyFill="1" applyAlignment="1">
      <alignment horizontal="center" vertical="center"/>
      <protection/>
    </xf>
    <xf numFmtId="0" fontId="1" fillId="0" borderId="0" xfId="24" applyFont="1" applyFill="1" applyAlignment="1">
      <alignment vertical="center"/>
      <protection/>
    </xf>
    <xf numFmtId="0" fontId="0" fillId="0" borderId="0" xfId="24" applyFont="1" applyFill="1" applyAlignment="1">
      <alignment horizontal="right" vertical="center"/>
      <protection/>
    </xf>
    <xf numFmtId="0" fontId="0" fillId="0" borderId="0" xfId="24" applyFont="1" applyFill="1" applyAlignment="1">
      <alignment vertical="center"/>
      <protection/>
    </xf>
    <xf numFmtId="0" fontId="33" fillId="0" borderId="0" xfId="24" applyFont="1" applyFill="1" applyBorder="1" applyAlignment="1">
      <alignment horizontal="center" vertical="center"/>
      <protection/>
    </xf>
    <xf numFmtId="0" fontId="0" fillId="0" borderId="0" xfId="24" applyFont="1" applyFill="1" applyBorder="1" applyAlignment="1">
      <alignment vertical="center"/>
      <protection/>
    </xf>
    <xf numFmtId="0" fontId="4" fillId="0" borderId="0" xfId="24" applyFont="1" applyFill="1" applyBorder="1" applyAlignment="1">
      <alignment vertical="center"/>
      <protection/>
    </xf>
    <xf numFmtId="0" fontId="0" fillId="0" borderId="0" xfId="24" applyFont="1" applyFill="1" applyBorder="1" applyAlignment="1">
      <alignment horizontal="center" vertical="center"/>
      <protection/>
    </xf>
    <xf numFmtId="0" fontId="0" fillId="0" borderId="34" xfId="24" applyFont="1" applyFill="1" applyBorder="1" applyAlignment="1">
      <alignment horizontal="center" vertical="center"/>
      <protection/>
    </xf>
    <xf numFmtId="56" fontId="0" fillId="0" borderId="0" xfId="24" applyNumberFormat="1" applyFont="1" applyFill="1" applyAlignment="1" quotePrefix="1">
      <alignment vertical="center"/>
      <protection/>
    </xf>
    <xf numFmtId="0" fontId="0" fillId="0" borderId="82" xfId="24" applyFont="1" applyFill="1" applyBorder="1" applyAlignment="1">
      <alignment vertical="center"/>
      <protection/>
    </xf>
    <xf numFmtId="0" fontId="0" fillId="0" borderId="83" xfId="24" applyFont="1" applyFill="1" applyBorder="1" applyAlignment="1">
      <alignment vertical="center"/>
      <protection/>
    </xf>
    <xf numFmtId="0" fontId="11" fillId="0" borderId="0" xfId="24" applyFont="1" applyFill="1" applyAlignment="1">
      <alignment vertical="center"/>
      <protection/>
    </xf>
    <xf numFmtId="0" fontId="0" fillId="0" borderId="0" xfId="24" applyFont="1" applyFill="1" applyAlignment="1">
      <alignment horizontal="center" vertical="center"/>
      <protection/>
    </xf>
    <xf numFmtId="0" fontId="0" fillId="0" borderId="84" xfId="24" applyFont="1" applyFill="1" applyBorder="1" applyAlignment="1">
      <alignment horizontal="center" vertical="center"/>
      <protection/>
    </xf>
    <xf numFmtId="0" fontId="0" fillId="0" borderId="85" xfId="24" applyFont="1" applyFill="1" applyBorder="1" applyAlignment="1">
      <alignment horizontal="center" vertical="center"/>
      <protection/>
    </xf>
    <xf numFmtId="0" fontId="0" fillId="0" borderId="85" xfId="24" applyFont="1" applyFill="1" applyBorder="1" applyAlignment="1">
      <alignment vertical="center"/>
      <protection/>
    </xf>
    <xf numFmtId="0" fontId="0" fillId="0" borderId="0" xfId="24" applyNumberFormat="1" applyFont="1" applyFill="1" applyBorder="1" applyAlignment="1" quotePrefix="1">
      <alignment horizontal="center" vertical="center"/>
      <protection/>
    </xf>
    <xf numFmtId="0" fontId="0" fillId="0" borderId="86" xfId="24" applyFont="1" applyFill="1" applyBorder="1" applyAlignment="1">
      <alignment horizontal="center" vertical="center"/>
      <protection/>
    </xf>
    <xf numFmtId="0" fontId="0" fillId="0" borderId="87" xfId="24" applyFont="1" applyFill="1" applyBorder="1" applyAlignment="1">
      <alignment horizontal="center" vertical="center"/>
      <protection/>
    </xf>
    <xf numFmtId="0" fontId="0" fillId="0" borderId="88" xfId="24" applyFont="1" applyFill="1" applyBorder="1" applyAlignment="1">
      <alignment horizontal="center" vertical="center"/>
      <protection/>
    </xf>
    <xf numFmtId="0" fontId="25" fillId="0" borderId="0" xfId="24" applyFont="1" applyFill="1" applyAlignment="1">
      <alignment horizontal="center" vertical="center"/>
      <protection/>
    </xf>
    <xf numFmtId="0" fontId="25" fillId="0" borderId="0" xfId="24" applyFont="1" applyFill="1" applyBorder="1" applyAlignment="1">
      <alignment horizontal="center" vertical="center"/>
      <protection/>
    </xf>
    <xf numFmtId="0" fontId="25" fillId="0" borderId="82" xfId="24" applyFont="1" applyFill="1" applyBorder="1" applyAlignment="1">
      <alignment horizontal="center" vertical="center"/>
      <protection/>
    </xf>
    <xf numFmtId="0" fontId="25" fillId="0" borderId="86" xfId="24" applyFont="1" applyFill="1" applyBorder="1" applyAlignment="1">
      <alignment horizontal="center" vertical="center"/>
      <protection/>
    </xf>
    <xf numFmtId="0" fontId="7" fillId="0" borderId="0" xfId="24" applyFont="1" applyFill="1" applyBorder="1" applyAlignment="1">
      <alignment horizontal="center" vertical="center"/>
      <protection/>
    </xf>
    <xf numFmtId="0" fontId="25" fillId="0" borderId="34" xfId="24" applyFont="1" applyFill="1" applyBorder="1" applyAlignment="1">
      <alignment horizontal="center" vertical="center"/>
      <protection/>
    </xf>
    <xf numFmtId="0" fontId="25" fillId="0" borderId="84" xfId="24" applyFont="1" applyFill="1" applyBorder="1" applyAlignment="1">
      <alignment horizontal="center" vertical="center"/>
      <protection/>
    </xf>
    <xf numFmtId="0" fontId="25" fillId="0" borderId="0" xfId="24" applyNumberFormat="1" applyFont="1" applyFill="1" applyBorder="1" applyAlignment="1" quotePrefix="1">
      <alignment horizontal="center" vertical="center"/>
      <protection/>
    </xf>
    <xf numFmtId="0" fontId="7" fillId="0" borderId="0" xfId="24" applyFont="1" applyFill="1" applyAlignment="1">
      <alignment horizontal="center" vertical="center"/>
      <protection/>
    </xf>
    <xf numFmtId="0" fontId="7" fillId="0" borderId="86" xfId="24" applyFont="1" applyFill="1" applyBorder="1" applyAlignment="1">
      <alignment horizontal="center" vertical="center"/>
      <protection/>
    </xf>
    <xf numFmtId="0" fontId="7" fillId="0" borderId="82" xfId="24" applyFont="1" applyFill="1" applyBorder="1" applyAlignment="1">
      <alignment horizontal="center" vertical="center"/>
      <protection/>
    </xf>
    <xf numFmtId="0" fontId="7" fillId="0" borderId="89" xfId="24" applyFont="1" applyFill="1" applyBorder="1" applyAlignment="1">
      <alignment horizontal="center" vertical="center"/>
      <protection/>
    </xf>
    <xf numFmtId="56" fontId="7" fillId="0" borderId="0" xfId="24" applyNumberFormat="1" applyFont="1" applyFill="1" applyAlignment="1">
      <alignment horizontal="center" vertical="center"/>
      <protection/>
    </xf>
    <xf numFmtId="0" fontId="7" fillId="0" borderId="84" xfId="24" applyFont="1" applyFill="1" applyBorder="1" applyAlignment="1">
      <alignment horizontal="center" vertical="center"/>
      <protection/>
    </xf>
    <xf numFmtId="0" fontId="7" fillId="0" borderId="85" xfId="24" applyFont="1" applyFill="1" applyBorder="1" applyAlignment="1">
      <alignment horizontal="center" vertical="center"/>
      <protection/>
    </xf>
    <xf numFmtId="0" fontId="7" fillId="0" borderId="34" xfId="24" applyFont="1" applyFill="1" applyBorder="1" applyAlignment="1">
      <alignment horizontal="center" vertical="center"/>
      <protection/>
    </xf>
    <xf numFmtId="0" fontId="35" fillId="0" borderId="0" xfId="24" applyFont="1" applyFill="1" applyAlignment="1">
      <alignment horizontal="center" vertical="center"/>
      <protection/>
    </xf>
    <xf numFmtId="0" fontId="35" fillId="0" borderId="0" xfId="24" applyFont="1" applyFill="1" applyBorder="1" applyAlignment="1">
      <alignment horizontal="center" vertical="center"/>
      <protection/>
    </xf>
    <xf numFmtId="49" fontId="35" fillId="0" borderId="0" xfId="24" applyNumberFormat="1" applyFont="1" applyFill="1" applyBorder="1" applyAlignment="1">
      <alignment horizontal="center" vertical="center"/>
      <protection/>
    </xf>
    <xf numFmtId="49" fontId="35" fillId="0" borderId="0" xfId="24" applyNumberFormat="1" applyFont="1" applyFill="1" applyAlignment="1">
      <alignment horizontal="center" vertical="center"/>
      <protection/>
    </xf>
    <xf numFmtId="0" fontId="0" fillId="0" borderId="0" xfId="24" applyFont="1" applyBorder="1" applyAlignment="1">
      <alignment horizontal="center" vertical="center"/>
      <protection/>
    </xf>
    <xf numFmtId="49" fontId="0" fillId="0" borderId="0" xfId="24" applyNumberFormat="1" applyFont="1" applyBorder="1" applyAlignment="1">
      <alignment horizontal="center" vertical="center"/>
      <protection/>
    </xf>
    <xf numFmtId="0" fontId="35" fillId="0" borderId="19" xfId="24" applyFont="1" applyFill="1" applyBorder="1" applyAlignment="1">
      <alignment horizontal="center" vertical="center"/>
      <protection/>
    </xf>
    <xf numFmtId="0" fontId="35" fillId="0" borderId="20" xfId="24" applyFont="1" applyFill="1" applyBorder="1" applyAlignment="1">
      <alignment horizontal="center" vertical="center"/>
      <protection/>
    </xf>
    <xf numFmtId="0" fontId="7" fillId="0" borderId="0" xfId="24" applyFont="1" applyFill="1" applyAlignment="1">
      <alignment vertical="center"/>
      <protection/>
    </xf>
    <xf numFmtId="0" fontId="0" fillId="0" borderId="0" xfId="24" applyFont="1" applyFill="1" applyBorder="1" applyAlignment="1">
      <alignment vertical="center" shrinkToFit="1"/>
      <protection/>
    </xf>
    <xf numFmtId="0" fontId="0" fillId="3" borderId="11" xfId="21" applyNumberFormat="1" applyFont="1" applyFill="1" applyBorder="1" applyAlignment="1">
      <alignment horizontal="center" vertical="center" shrinkToFit="1"/>
      <protection/>
    </xf>
    <xf numFmtId="0" fontId="0" fillId="0" borderId="11" xfId="21" applyNumberFormat="1" applyFont="1" applyBorder="1" applyAlignment="1">
      <alignment horizontal="center" vertical="center" shrinkToFit="1"/>
      <protection/>
    </xf>
    <xf numFmtId="0" fontId="0" fillId="0" borderId="13" xfId="21" applyNumberFormat="1" applyFont="1" applyBorder="1" applyAlignment="1">
      <alignment horizontal="center" vertical="center" shrinkToFit="1"/>
      <protection/>
    </xf>
    <xf numFmtId="0" fontId="0" fillId="0" borderId="0" xfId="21" applyNumberFormat="1" applyFont="1" applyAlignment="1">
      <alignment horizontal="center" vertical="center" shrinkToFit="1"/>
      <protection/>
    </xf>
    <xf numFmtId="0" fontId="0" fillId="0" borderId="36" xfId="21" applyNumberFormat="1" applyFont="1" applyFill="1" applyBorder="1" applyAlignment="1">
      <alignment horizontal="center" vertical="center" shrinkToFit="1"/>
      <protection/>
    </xf>
    <xf numFmtId="0" fontId="0" fillId="0" borderId="34" xfId="21" applyNumberFormat="1" applyFont="1" applyFill="1" applyBorder="1" applyAlignment="1">
      <alignment horizontal="center" vertical="center" shrinkToFit="1"/>
      <protection/>
    </xf>
    <xf numFmtId="0" fontId="0" fillId="0" borderId="35" xfId="21" applyNumberFormat="1" applyFont="1" applyFill="1" applyBorder="1" applyAlignment="1">
      <alignment horizontal="center" vertical="center" shrinkToFit="1"/>
      <protection/>
    </xf>
    <xf numFmtId="0" fontId="0" fillId="0" borderId="35" xfId="21" applyNumberFormat="1" applyFont="1" applyBorder="1" applyAlignment="1">
      <alignment horizontal="center" vertical="center" shrinkToFit="1"/>
      <protection/>
    </xf>
    <xf numFmtId="0" fontId="0" fillId="0" borderId="0" xfId="21" applyNumberFormat="1" applyFont="1" applyFill="1" applyBorder="1" applyAlignment="1">
      <alignment vertical="center" shrinkToFit="1"/>
      <protection/>
    </xf>
    <xf numFmtId="0" fontId="11" fillId="0" borderId="0" xfId="21" applyNumberFormat="1" applyFont="1" applyFill="1" applyBorder="1" applyAlignment="1">
      <alignment horizontal="center" vertical="center" shrinkToFit="1"/>
      <protection/>
    </xf>
    <xf numFmtId="0" fontId="0" fillId="0" borderId="0" xfId="21" applyNumberFormat="1" applyFont="1" applyFill="1" applyAlignment="1">
      <alignment horizontal="center" vertical="center" shrinkToFit="1"/>
      <protection/>
    </xf>
    <xf numFmtId="0" fontId="0" fillId="0" borderId="36" xfId="21" applyNumberFormat="1" applyFont="1" applyBorder="1" applyAlignment="1">
      <alignment horizontal="center" vertical="center" shrinkToFit="1"/>
      <protection/>
    </xf>
    <xf numFmtId="0" fontId="0" fillId="0" borderId="34" xfId="21" applyNumberFormat="1" applyFont="1" applyBorder="1" applyAlignment="1">
      <alignment horizontal="center" vertical="center" shrinkToFit="1"/>
      <protection/>
    </xf>
    <xf numFmtId="0" fontId="0" fillId="3" borderId="0" xfId="21" applyNumberFormat="1" applyFont="1" applyFill="1" applyBorder="1" applyAlignment="1">
      <alignment horizontal="center" vertical="center" shrinkToFit="1"/>
      <protection/>
    </xf>
    <xf numFmtId="0" fontId="0" fillId="0" borderId="0" xfId="21" applyNumberFormat="1" applyFont="1" applyBorder="1" applyAlignment="1">
      <alignment horizontal="center" vertical="center" shrinkToFit="1"/>
      <protection/>
    </xf>
    <xf numFmtId="0" fontId="21" fillId="0" borderId="28" xfId="21" applyNumberFormat="1" applyFont="1" applyFill="1" applyBorder="1" applyAlignment="1">
      <alignment horizontal="center" vertical="center" shrinkToFit="1"/>
      <protection/>
    </xf>
    <xf numFmtId="0" fontId="21" fillId="0" borderId="29" xfId="21" applyFont="1" applyBorder="1" applyAlignment="1">
      <alignment vertical="center" shrinkToFit="1"/>
      <protection/>
    </xf>
    <xf numFmtId="0" fontId="5" fillId="0" borderId="15" xfId="21" applyNumberFormat="1" applyFont="1" applyFill="1" applyBorder="1" applyAlignment="1">
      <alignment horizontal="center" vertical="center" shrinkToFit="1"/>
      <protection/>
    </xf>
    <xf numFmtId="0" fontId="5" fillId="0" borderId="10" xfId="21" applyNumberFormat="1" applyFont="1" applyFill="1" applyBorder="1" applyAlignment="1">
      <alignment horizontal="center" vertical="center" shrinkToFit="1"/>
      <protection/>
    </xf>
    <xf numFmtId="0" fontId="5" fillId="0" borderId="16" xfId="21" applyNumberFormat="1" applyFont="1" applyFill="1" applyBorder="1" applyAlignment="1">
      <alignment horizontal="center" vertical="center" shrinkToFit="1"/>
      <protection/>
    </xf>
    <xf numFmtId="0" fontId="5" fillId="0" borderId="17" xfId="21" applyNumberFormat="1" applyFont="1" applyFill="1" applyBorder="1" applyAlignment="1">
      <alignment horizontal="center" vertical="center" shrinkToFit="1"/>
      <protection/>
    </xf>
    <xf numFmtId="0" fontId="21" fillId="0" borderId="55" xfId="21" applyNumberFormat="1" applyFont="1" applyFill="1" applyBorder="1" applyAlignment="1" quotePrefix="1">
      <alignment horizontal="center" vertical="center"/>
      <protection/>
    </xf>
    <xf numFmtId="0" fontId="21" fillId="0" borderId="32" xfId="21" applyFont="1" applyBorder="1" applyAlignment="1">
      <alignment vertical="center"/>
      <protection/>
    </xf>
    <xf numFmtId="0" fontId="21" fillId="0" borderId="33" xfId="21" applyFont="1" applyBorder="1" applyAlignment="1">
      <alignment vertical="center"/>
      <protection/>
    </xf>
    <xf numFmtId="0" fontId="5" fillId="0" borderId="25" xfId="21" applyNumberFormat="1" applyFont="1" applyFill="1" applyBorder="1" applyAlignment="1">
      <alignment horizontal="center" vertical="center" shrinkToFit="1"/>
      <protection/>
    </xf>
    <xf numFmtId="0" fontId="5" fillId="0" borderId="38" xfId="21" applyNumberFormat="1" applyFont="1" applyFill="1" applyBorder="1" applyAlignment="1">
      <alignment horizontal="center" vertical="center" shrinkToFit="1"/>
      <protection/>
    </xf>
    <xf numFmtId="0" fontId="5" fillId="0" borderId="9" xfId="21" applyNumberFormat="1" applyFont="1" applyFill="1" applyBorder="1" applyAlignment="1">
      <alignment horizontal="center" vertical="center" shrinkToFit="1"/>
      <protection/>
    </xf>
    <xf numFmtId="0" fontId="5" fillId="0" borderId="0" xfId="21" applyNumberFormat="1" applyFont="1" applyFill="1" applyBorder="1" applyAlignment="1">
      <alignment horizontal="center" vertical="center" shrinkToFit="1"/>
      <protection/>
    </xf>
    <xf numFmtId="0" fontId="4" fillId="0" borderId="24" xfId="0" applyFont="1" applyBorder="1" applyAlignment="1">
      <alignment horizontal="center" vertical="center"/>
    </xf>
    <xf numFmtId="0" fontId="0" fillId="0" borderId="13" xfId="0" applyBorder="1" applyAlignment="1">
      <alignment horizontal="center" vertical="center"/>
    </xf>
    <xf numFmtId="0" fontId="5" fillId="0" borderId="45" xfId="0" applyFont="1" applyBorder="1" applyAlignment="1">
      <alignment horizontal="center" vertical="center"/>
    </xf>
    <xf numFmtId="0" fontId="0" fillId="0" borderId="37" xfId="0" applyBorder="1" applyAlignment="1">
      <alignment horizontal="center" vertical="center"/>
    </xf>
    <xf numFmtId="0" fontId="5" fillId="0" borderId="14" xfId="0" applyFont="1" applyBorder="1" applyAlignment="1">
      <alignment horizontal="center" vertical="center"/>
    </xf>
    <xf numFmtId="0" fontId="5" fillId="0" borderId="45" xfId="21" applyNumberFormat="1" applyFont="1" applyFill="1" applyBorder="1" applyAlignment="1">
      <alignment horizontal="center" vertical="center" shrinkToFit="1"/>
      <protection/>
    </xf>
    <xf numFmtId="0" fontId="0" fillId="0" borderId="0" xfId="23" applyFont="1" applyFill="1" applyAlignment="1">
      <alignment vertical="center"/>
      <protection/>
    </xf>
    <xf numFmtId="0" fontId="0" fillId="0" borderId="0" xfId="23" applyFont="1" applyFill="1" applyBorder="1" applyAlignment="1">
      <alignment vertical="center"/>
      <protection/>
    </xf>
    <xf numFmtId="0" fontId="0" fillId="0" borderId="0" xfId="23" applyFont="1" applyFill="1" applyAlignment="1">
      <alignment horizontal="center" vertical="center"/>
      <protection/>
    </xf>
    <xf numFmtId="0" fontId="0" fillId="0" borderId="90" xfId="24" applyFont="1" applyFill="1" applyBorder="1" applyAlignment="1">
      <alignment horizontal="center" vertical="center"/>
      <protection/>
    </xf>
    <xf numFmtId="0" fontId="0" fillId="0" borderId="35" xfId="0"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9" xfId="0" applyFont="1" applyBorder="1" applyAlignment="1">
      <alignment horizontal="center" vertical="center"/>
    </xf>
    <xf numFmtId="0" fontId="0" fillId="0" borderId="20" xfId="0" applyBorder="1" applyAlignment="1">
      <alignment horizontal="center" vertical="center"/>
    </xf>
    <xf numFmtId="0" fontId="0" fillId="0" borderId="91" xfId="24" applyFont="1" applyFill="1" applyBorder="1" applyAlignment="1">
      <alignment horizontal="center" vertical="center"/>
      <protection/>
    </xf>
    <xf numFmtId="0" fontId="0" fillId="0" borderId="92" xfId="24" applyFont="1" applyFill="1" applyBorder="1" applyAlignment="1">
      <alignment horizontal="center" vertical="center"/>
      <protection/>
    </xf>
    <xf numFmtId="0" fontId="25" fillId="0" borderId="91" xfId="24" applyFont="1" applyFill="1" applyBorder="1" applyAlignment="1">
      <alignment horizontal="center" vertical="center"/>
      <protection/>
    </xf>
    <xf numFmtId="0" fontId="25" fillId="0" borderId="92" xfId="24" applyFont="1" applyFill="1" applyBorder="1" applyAlignment="1">
      <alignment horizontal="center" vertical="center"/>
      <protection/>
    </xf>
    <xf numFmtId="0" fontId="25" fillId="0" borderId="90" xfId="24" applyFont="1" applyFill="1" applyBorder="1" applyAlignment="1">
      <alignment horizontal="center" vertical="center"/>
      <protection/>
    </xf>
    <xf numFmtId="0" fontId="25" fillId="0" borderId="93" xfId="24" applyFont="1" applyFill="1" applyBorder="1" applyAlignment="1">
      <alignment horizontal="center" vertical="center"/>
      <protection/>
    </xf>
    <xf numFmtId="0" fontId="25" fillId="0" borderId="94" xfId="24" applyFont="1" applyFill="1" applyBorder="1" applyAlignment="1">
      <alignment horizontal="center" vertical="center"/>
      <protection/>
    </xf>
    <xf numFmtId="0" fontId="34" fillId="0" borderId="82" xfId="24" applyFont="1" applyFill="1" applyBorder="1" applyAlignment="1">
      <alignment horizontal="center" vertical="center"/>
      <protection/>
    </xf>
    <xf numFmtId="0" fontId="7" fillId="0" borderId="90" xfId="24" applyFont="1" applyFill="1" applyBorder="1" applyAlignment="1">
      <alignment horizontal="center" vertical="center"/>
      <protection/>
    </xf>
    <xf numFmtId="0" fontId="7" fillId="0" borderId="95" xfId="24" applyFont="1" applyFill="1" applyBorder="1" applyAlignment="1">
      <alignment horizontal="center" vertical="center"/>
      <protection/>
    </xf>
    <xf numFmtId="0" fontId="7" fillId="0" borderId="92" xfId="24" applyFont="1" applyFill="1" applyBorder="1" applyAlignment="1">
      <alignment horizontal="center" vertical="center"/>
      <protection/>
    </xf>
    <xf numFmtId="0" fontId="7" fillId="0" borderId="94" xfId="24" applyFont="1" applyFill="1" applyBorder="1" applyAlignment="1">
      <alignment horizontal="center" vertical="center"/>
      <protection/>
    </xf>
    <xf numFmtId="0" fontId="36" fillId="0" borderId="82" xfId="24" applyFont="1" applyFill="1" applyBorder="1" applyAlignment="1">
      <alignment horizontal="center" vertical="center"/>
      <protection/>
    </xf>
    <xf numFmtId="0" fontId="35" fillId="0" borderId="82" xfId="24" applyFont="1" applyFill="1" applyBorder="1" applyAlignment="1">
      <alignment horizontal="center" vertical="center"/>
      <protection/>
    </xf>
    <xf numFmtId="20" fontId="36" fillId="0" borderId="82" xfId="24" applyNumberFormat="1" applyFont="1" applyFill="1" applyBorder="1" applyAlignment="1">
      <alignment horizontal="center" vertical="center"/>
      <protection/>
    </xf>
    <xf numFmtId="0" fontId="0" fillId="0" borderId="0" xfId="24" applyFont="1" applyFill="1" applyAlignment="1">
      <alignment vertical="center" textRotation="255"/>
      <protection/>
    </xf>
    <xf numFmtId="0" fontId="1" fillId="0" borderId="14" xfId="0" applyFont="1" applyBorder="1" applyAlignment="1">
      <alignment horizontal="center" vertical="center" shrinkToFit="1"/>
    </xf>
    <xf numFmtId="0" fontId="1" fillId="0" borderId="18" xfId="0" applyFont="1" applyBorder="1" applyAlignment="1">
      <alignment horizontal="center" vertical="center" shrinkToFit="1"/>
    </xf>
    <xf numFmtId="0" fontId="0" fillId="0" borderId="13" xfId="0" applyBorder="1" applyAlignment="1">
      <alignment horizontal="center" vertical="center" shrinkToFit="1"/>
    </xf>
    <xf numFmtId="0" fontId="4" fillId="0" borderId="96" xfId="0" applyFont="1" applyBorder="1" applyAlignment="1">
      <alignment horizontal="center" vertical="center" wrapText="1"/>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21" fillId="0" borderId="65" xfId="21" applyFont="1" applyBorder="1" applyAlignment="1">
      <alignment vertical="center" shrinkToFit="1"/>
      <protection/>
    </xf>
    <xf numFmtId="0" fontId="21" fillId="0" borderId="55" xfId="21" applyNumberFormat="1" applyFont="1" applyFill="1" applyBorder="1" applyAlignment="1">
      <alignment horizontal="center" vertical="center" shrinkToFit="1"/>
      <protection/>
    </xf>
    <xf numFmtId="0" fontId="21" fillId="0" borderId="32" xfId="21" applyNumberFormat="1" applyFont="1" applyFill="1" applyBorder="1" applyAlignment="1">
      <alignment horizontal="center" vertical="center" shrinkToFit="1"/>
      <protection/>
    </xf>
    <xf numFmtId="0" fontId="21" fillId="0" borderId="33" xfId="21" applyFont="1" applyBorder="1" applyAlignment="1">
      <alignment horizontal="center" vertical="center" shrinkToFit="1"/>
      <protection/>
    </xf>
    <xf numFmtId="0" fontId="24" fillId="0" borderId="18" xfId="21" applyNumberFormat="1" applyFont="1" applyFill="1" applyBorder="1" applyAlignment="1">
      <alignment horizontal="center" vertical="center" shrinkToFit="1"/>
      <protection/>
    </xf>
    <xf numFmtId="0" fontId="24" fillId="0" borderId="18" xfId="21" applyFont="1" applyBorder="1" applyAlignment="1">
      <alignment vertical="center" shrinkToFit="1"/>
      <protection/>
    </xf>
    <xf numFmtId="0" fontId="24" fillId="0" borderId="47" xfId="21" applyFont="1" applyBorder="1" applyAlignment="1">
      <alignment vertical="center" shrinkToFit="1"/>
      <protection/>
    </xf>
    <xf numFmtId="0" fontId="24" fillId="0" borderId="24" xfId="21" applyNumberFormat="1" applyFont="1" applyFill="1" applyBorder="1" applyAlignment="1">
      <alignment horizontal="center" vertical="center" shrinkToFit="1"/>
      <protection/>
    </xf>
    <xf numFmtId="0" fontId="21" fillId="0" borderId="55" xfId="21" applyNumberFormat="1" applyFont="1" applyFill="1" applyBorder="1" applyAlignment="1">
      <alignment horizontal="center" vertical="center"/>
      <protection/>
    </xf>
    <xf numFmtId="0" fontId="21" fillId="0" borderId="32" xfId="21" applyNumberFormat="1" applyFont="1" applyFill="1" applyBorder="1" applyAlignment="1">
      <alignment horizontal="center" vertical="center"/>
      <protection/>
    </xf>
    <xf numFmtId="0" fontId="21" fillId="0" borderId="33" xfId="21" applyNumberFormat="1" applyFont="1" applyFill="1" applyBorder="1" applyAlignment="1">
      <alignment horizontal="center" vertical="center"/>
      <protection/>
    </xf>
    <xf numFmtId="0" fontId="24" fillId="0" borderId="24" xfId="21" applyNumberFormat="1" applyFont="1" applyFill="1" applyBorder="1" applyAlignment="1">
      <alignment horizontal="center" vertical="center"/>
      <protection/>
    </xf>
    <xf numFmtId="0" fontId="24" fillId="0" borderId="18" xfId="21" applyNumberFormat="1" applyFont="1" applyFill="1" applyBorder="1" applyAlignment="1">
      <alignment horizontal="center" vertical="center"/>
      <protection/>
    </xf>
    <xf numFmtId="0" fontId="24" fillId="0" borderId="13" xfId="21" applyNumberFormat="1" applyFont="1" applyFill="1" applyBorder="1" applyAlignment="1">
      <alignment horizontal="center" vertical="center"/>
      <protection/>
    </xf>
    <xf numFmtId="0" fontId="24" fillId="0" borderId="47" xfId="21" applyNumberFormat="1" applyFont="1" applyFill="1" applyBorder="1" applyAlignment="1">
      <alignment horizontal="center" vertical="center"/>
      <protection/>
    </xf>
    <xf numFmtId="0" fontId="5" fillId="0" borderId="64" xfId="21" applyNumberFormat="1" applyFont="1" applyFill="1" applyBorder="1" applyAlignment="1">
      <alignment horizontal="center" vertical="center"/>
      <protection/>
    </xf>
    <xf numFmtId="0" fontId="5" fillId="0" borderId="66" xfId="21" applyNumberFormat="1" applyFont="1" applyFill="1" applyBorder="1" applyAlignment="1">
      <alignment horizontal="center" vertical="center"/>
      <protection/>
    </xf>
    <xf numFmtId="0" fontId="16" fillId="0" borderId="0" xfId="16" applyNumberFormat="1" applyFill="1" applyAlignment="1">
      <alignment horizontal="left" vertical="center"/>
    </xf>
    <xf numFmtId="0" fontId="10" fillId="0" borderId="0" xfId="21" applyNumberFormat="1" applyFont="1" applyFill="1" applyAlignment="1">
      <alignment horizontal="left" vertical="center"/>
      <protection/>
    </xf>
    <xf numFmtId="0" fontId="0" fillId="0" borderId="0" xfId="21" applyNumberFormat="1" applyFont="1" applyBorder="1" applyAlignment="1">
      <alignment horizontal="center" vertical="center" shrinkToFit="1"/>
      <protection/>
    </xf>
    <xf numFmtId="0" fontId="0" fillId="0" borderId="0" xfId="21" applyNumberFormat="1" applyFont="1" applyAlignment="1">
      <alignment horizontal="center" vertical="center" shrinkToFit="1"/>
      <protection/>
    </xf>
    <xf numFmtId="0" fontId="0" fillId="0" borderId="11" xfId="21" applyNumberFormat="1" applyFont="1" applyBorder="1" applyAlignment="1">
      <alignment horizontal="center" vertical="center" shrinkToFit="1"/>
      <protection/>
    </xf>
    <xf numFmtId="0" fontId="11" fillId="0" borderId="97" xfId="21" applyNumberFormat="1" applyFont="1" applyBorder="1" applyAlignment="1">
      <alignment horizontal="center" vertical="center" shrinkToFit="1"/>
      <protection/>
    </xf>
    <xf numFmtId="0" fontId="11" fillId="0" borderId="27" xfId="21" applyNumberFormat="1" applyFont="1" applyBorder="1" applyAlignment="1">
      <alignment horizontal="center" vertical="center" shrinkToFit="1"/>
      <protection/>
    </xf>
    <xf numFmtId="0" fontId="0" fillId="0" borderId="37" xfId="21" applyNumberFormat="1" applyFont="1" applyBorder="1" applyAlignment="1">
      <alignment horizontal="center" vertical="center" shrinkToFit="1"/>
      <protection/>
    </xf>
    <xf numFmtId="0" fontId="0" fillId="0" borderId="35" xfId="21" applyNumberFormat="1" applyFont="1" applyBorder="1" applyAlignment="1">
      <alignment horizontal="center" vertical="center" shrinkToFit="1"/>
      <protection/>
    </xf>
    <xf numFmtId="0" fontId="0" fillId="0" borderId="97" xfId="21" applyNumberFormat="1" applyFont="1" applyBorder="1" applyAlignment="1">
      <alignment horizontal="center" vertical="center" shrinkToFit="1"/>
      <protection/>
    </xf>
    <xf numFmtId="0" fontId="0" fillId="0" borderId="27" xfId="21" applyNumberFormat="1" applyFont="1" applyBorder="1" applyAlignment="1">
      <alignment horizontal="center" vertical="center" shrinkToFit="1"/>
      <protection/>
    </xf>
    <xf numFmtId="0" fontId="0" fillId="4" borderId="97" xfId="21" applyNumberFormat="1" applyFont="1" applyFill="1" applyBorder="1" applyAlignment="1">
      <alignment horizontal="center" vertical="center" shrinkToFit="1"/>
      <protection/>
    </xf>
    <xf numFmtId="0" fontId="0" fillId="4" borderId="27" xfId="21" applyNumberFormat="1" applyFont="1" applyFill="1" applyBorder="1" applyAlignment="1">
      <alignment horizontal="center" vertical="center" shrinkToFit="1"/>
      <protection/>
    </xf>
    <xf numFmtId="0" fontId="0" fillId="0" borderId="26" xfId="21" applyNumberFormat="1" applyFont="1" applyBorder="1" applyAlignment="1">
      <alignment horizontal="center" vertical="center" shrinkToFit="1"/>
      <protection/>
    </xf>
    <xf numFmtId="0" fontId="0" fillId="0" borderId="36" xfId="21" applyNumberFormat="1" applyFont="1" applyBorder="1" applyAlignment="1">
      <alignment horizontal="center" vertical="center" shrinkToFit="1"/>
      <protection/>
    </xf>
    <xf numFmtId="0" fontId="0" fillId="0" borderId="26" xfId="21" applyNumberFormat="1" applyFont="1" applyFill="1" applyBorder="1" applyAlignment="1">
      <alignment horizontal="center" vertical="center" shrinkToFit="1"/>
      <protection/>
    </xf>
    <xf numFmtId="0" fontId="0" fillId="0" borderId="25" xfId="21" applyNumberFormat="1" applyFont="1" applyFill="1" applyBorder="1" applyAlignment="1">
      <alignment horizontal="center" vertical="center" shrinkToFit="1"/>
      <protection/>
    </xf>
    <xf numFmtId="0" fontId="0" fillId="0" borderId="37" xfId="21" applyNumberFormat="1" applyFont="1" applyFill="1" applyBorder="1" applyAlignment="1">
      <alignment horizontal="center" vertical="center" shrinkToFit="1"/>
      <protection/>
    </xf>
    <xf numFmtId="0" fontId="0" fillId="0" borderId="98" xfId="21" applyNumberFormat="1" applyFont="1" applyFill="1" applyBorder="1" applyAlignment="1">
      <alignment horizontal="center" vertical="center" shrinkToFit="1"/>
      <protection/>
    </xf>
    <xf numFmtId="0" fontId="0" fillId="0" borderId="99" xfId="21" applyNumberFormat="1" applyFont="1" applyFill="1" applyBorder="1" applyAlignment="1">
      <alignment horizontal="center" vertical="center" shrinkToFit="1"/>
      <protection/>
    </xf>
    <xf numFmtId="0" fontId="0" fillId="0" borderId="100" xfId="21" applyNumberFormat="1" applyFont="1" applyFill="1" applyBorder="1" applyAlignment="1">
      <alignment horizontal="center" vertical="center" shrinkToFit="1"/>
      <protection/>
    </xf>
    <xf numFmtId="0" fontId="0" fillId="0" borderId="101" xfId="21" applyNumberFormat="1" applyFont="1" applyFill="1" applyBorder="1" applyAlignment="1">
      <alignment horizontal="center" vertical="center" shrinkToFit="1"/>
      <protection/>
    </xf>
    <xf numFmtId="0" fontId="0" fillId="0" borderId="102" xfId="21" applyNumberFormat="1" applyFont="1" applyFill="1" applyBorder="1" applyAlignment="1">
      <alignment horizontal="center" vertical="center" shrinkToFit="1"/>
      <protection/>
    </xf>
    <xf numFmtId="0" fontId="0" fillId="0" borderId="103" xfId="21" applyNumberFormat="1" applyFont="1" applyFill="1" applyBorder="1" applyAlignment="1">
      <alignment horizontal="center" vertical="center" shrinkToFit="1"/>
      <protection/>
    </xf>
    <xf numFmtId="0" fontId="0" fillId="0" borderId="36" xfId="21" applyNumberFormat="1" applyFont="1" applyFill="1" applyBorder="1" applyAlignment="1">
      <alignment horizontal="center" vertical="center" shrinkToFit="1"/>
      <protection/>
    </xf>
    <xf numFmtId="0" fontId="0" fillId="0" borderId="25" xfId="21" applyNumberFormat="1" applyFont="1" applyBorder="1" applyAlignment="1">
      <alignment horizontal="center" vertical="center" shrinkToFit="1"/>
      <protection/>
    </xf>
    <xf numFmtId="0" fontId="0" fillId="0" borderId="98" xfId="21" applyNumberFormat="1" applyFont="1" applyBorder="1" applyAlignment="1">
      <alignment horizontal="center" vertical="center" shrinkToFit="1"/>
      <protection/>
    </xf>
    <xf numFmtId="0" fontId="0" fillId="0" borderId="99" xfId="21" applyNumberFormat="1" applyFont="1" applyBorder="1" applyAlignment="1">
      <alignment horizontal="center" vertical="center" shrinkToFit="1"/>
      <protection/>
    </xf>
    <xf numFmtId="0" fontId="0" fillId="0" borderId="100" xfId="21" applyNumberFormat="1" applyFont="1" applyBorder="1" applyAlignment="1">
      <alignment horizontal="center" vertical="center" shrinkToFit="1"/>
      <protection/>
    </xf>
    <xf numFmtId="0" fontId="0" fillId="0" borderId="101" xfId="21" applyNumberFormat="1" applyFont="1" applyBorder="1" applyAlignment="1">
      <alignment horizontal="center" vertical="center" shrinkToFit="1"/>
      <protection/>
    </xf>
    <xf numFmtId="0" fontId="0" fillId="0" borderId="102" xfId="21" applyNumberFormat="1" applyFont="1" applyBorder="1" applyAlignment="1">
      <alignment horizontal="center" vertical="center" shrinkToFit="1"/>
      <protection/>
    </xf>
    <xf numFmtId="0" fontId="0" fillId="0" borderId="103" xfId="21" applyNumberFormat="1" applyFont="1" applyBorder="1" applyAlignment="1">
      <alignment horizontal="center" vertical="center" shrinkToFit="1"/>
      <protection/>
    </xf>
    <xf numFmtId="0" fontId="0" fillId="0" borderId="97" xfId="21" applyNumberFormat="1" applyFont="1" applyFill="1" applyBorder="1" applyAlignment="1">
      <alignment horizontal="center" vertical="center" shrinkToFit="1"/>
      <protection/>
    </xf>
    <xf numFmtId="0" fontId="0" fillId="0" borderId="27" xfId="21" applyNumberFormat="1" applyFont="1" applyFill="1" applyBorder="1" applyAlignment="1">
      <alignment horizontal="center" vertical="center" shrinkToFit="1"/>
      <protection/>
    </xf>
    <xf numFmtId="0" fontId="0" fillId="0" borderId="11" xfId="21" applyNumberFormat="1" applyFont="1" applyFill="1" applyBorder="1" applyAlignment="1">
      <alignment horizontal="center" vertical="center" shrinkToFit="1"/>
      <protection/>
    </xf>
    <xf numFmtId="0" fontId="0" fillId="0" borderId="0" xfId="21" applyNumberFormat="1" applyFont="1" applyFill="1" applyBorder="1" applyAlignment="1">
      <alignment horizontal="center" vertical="center" shrinkToFit="1"/>
      <protection/>
    </xf>
    <xf numFmtId="0" fontId="0" fillId="4" borderId="0" xfId="21" applyNumberFormat="1" applyFont="1" applyFill="1" applyBorder="1" applyAlignment="1">
      <alignment horizontal="center" vertical="center" shrinkToFit="1"/>
      <protection/>
    </xf>
    <xf numFmtId="0" fontId="11" fillId="0" borderId="0" xfId="21" applyNumberFormat="1" applyFont="1" applyBorder="1" applyAlignment="1">
      <alignment horizontal="center" vertical="center" shrinkToFit="1"/>
      <protection/>
    </xf>
    <xf numFmtId="0" fontId="0" fillId="0" borderId="26" xfId="24" applyFont="1" applyFill="1" applyBorder="1" applyAlignment="1">
      <alignment horizontal="center" vertical="center"/>
      <protection/>
    </xf>
    <xf numFmtId="0" fontId="0" fillId="0" borderId="25" xfId="24" applyFont="1" applyFill="1" applyBorder="1" applyAlignment="1">
      <alignment horizontal="center" vertical="center"/>
      <protection/>
    </xf>
    <xf numFmtId="0" fontId="0" fillId="0" borderId="37" xfId="24" applyFont="1" applyFill="1" applyBorder="1" applyAlignment="1">
      <alignment horizontal="center" vertical="center"/>
      <protection/>
    </xf>
    <xf numFmtId="0" fontId="0" fillId="0" borderId="36" xfId="24" applyFont="1" applyFill="1" applyBorder="1" applyAlignment="1">
      <alignment horizontal="center" vertical="center"/>
      <protection/>
    </xf>
    <xf numFmtId="0" fontId="0" fillId="0" borderId="34" xfId="24" applyFont="1" applyFill="1" applyBorder="1" applyAlignment="1">
      <alignment horizontal="center" vertical="center"/>
      <protection/>
    </xf>
    <xf numFmtId="0" fontId="0" fillId="0" borderId="35" xfId="24" applyFont="1" applyFill="1" applyBorder="1" applyAlignment="1">
      <alignment horizontal="center" vertical="center"/>
      <protection/>
    </xf>
    <xf numFmtId="0" fontId="0" fillId="0" borderId="0" xfId="24" applyFont="1" applyFill="1" applyBorder="1" applyAlignment="1">
      <alignment horizontal="center" vertical="center" shrinkToFit="1"/>
      <protection/>
    </xf>
    <xf numFmtId="0" fontId="0" fillId="0" borderId="0" xfId="24" applyFont="1" applyFill="1" applyBorder="1" applyAlignment="1">
      <alignment horizontal="center" vertical="center"/>
      <protection/>
    </xf>
    <xf numFmtId="20" fontId="0" fillId="0" borderId="25" xfId="24" applyNumberFormat="1" applyFont="1" applyFill="1" applyBorder="1" applyAlignment="1">
      <alignment horizontal="center" vertical="center" shrinkToFit="1"/>
      <protection/>
    </xf>
    <xf numFmtId="0" fontId="7" fillId="0" borderId="0" xfId="24" applyFont="1" applyFill="1" applyBorder="1" applyAlignment="1">
      <alignment horizontal="center" vertical="center"/>
      <protection/>
    </xf>
    <xf numFmtId="0" fontId="0" fillId="0" borderId="14" xfId="24" applyFont="1" applyFill="1" applyBorder="1" applyAlignment="1">
      <alignment horizontal="center" vertical="center" shrinkToFit="1"/>
      <protection/>
    </xf>
    <xf numFmtId="0" fontId="0" fillId="0" borderId="18" xfId="24" applyFont="1" applyFill="1" applyBorder="1" applyAlignment="1">
      <alignment horizontal="center" vertical="center" shrinkToFit="1"/>
      <protection/>
    </xf>
    <xf numFmtId="0" fontId="0" fillId="0" borderId="13" xfId="24" applyFont="1" applyFill="1" applyBorder="1" applyAlignment="1">
      <alignment horizontal="center" vertical="center" shrinkToFit="1"/>
      <protection/>
    </xf>
    <xf numFmtId="0" fontId="0" fillId="0" borderId="14" xfId="24" applyFont="1" applyFill="1" applyBorder="1" applyAlignment="1">
      <alignment horizontal="center" vertical="center"/>
      <protection/>
    </xf>
    <xf numFmtId="0" fontId="0" fillId="0" borderId="18" xfId="24" applyFont="1" applyFill="1" applyBorder="1" applyAlignment="1">
      <alignment horizontal="center" vertical="center"/>
      <protection/>
    </xf>
    <xf numFmtId="0" fontId="0" fillId="0" borderId="13" xfId="24" applyFont="1" applyFill="1" applyBorder="1" applyAlignment="1">
      <alignment horizontal="center" vertical="center"/>
      <protection/>
    </xf>
    <xf numFmtId="20" fontId="7" fillId="0" borderId="0" xfId="24" applyNumberFormat="1" applyFont="1" applyFill="1" applyBorder="1" applyAlignment="1">
      <alignment horizontal="center" vertical="center"/>
      <protection/>
    </xf>
    <xf numFmtId="0" fontId="7" fillId="0" borderId="82" xfId="24" applyFont="1" applyFill="1" applyBorder="1" applyAlignment="1">
      <alignment horizontal="center" vertical="center"/>
      <protection/>
    </xf>
    <xf numFmtId="0" fontId="25" fillId="0" borderId="86" xfId="24" applyFont="1" applyFill="1" applyBorder="1" applyAlignment="1">
      <alignment horizontal="center" vertical="center" shrinkToFit="1"/>
      <protection/>
    </xf>
    <xf numFmtId="0" fontId="25" fillId="0" borderId="0" xfId="24" applyFont="1" applyFill="1" applyBorder="1" applyAlignment="1">
      <alignment horizontal="center" vertical="center" shrinkToFit="1"/>
      <protection/>
    </xf>
    <xf numFmtId="0" fontId="25" fillId="0" borderId="82" xfId="24" applyFont="1" applyFill="1" applyBorder="1" applyAlignment="1">
      <alignment horizontal="center" vertical="center" shrinkToFit="1"/>
      <protection/>
    </xf>
    <xf numFmtId="0" fontId="7" fillId="0" borderId="0" xfId="24" applyNumberFormat="1" applyFont="1" applyFill="1" applyBorder="1" applyAlignment="1">
      <alignment horizontal="center" vertical="center"/>
      <protection/>
    </xf>
    <xf numFmtId="0" fontId="25" fillId="0" borderId="0" xfId="24" applyFont="1" applyFill="1" applyAlignment="1">
      <alignment horizontal="center" vertical="center" wrapText="1"/>
      <protection/>
    </xf>
    <xf numFmtId="20" fontId="25" fillId="0" borderId="0" xfId="24" applyNumberFormat="1" applyFont="1" applyFill="1" applyBorder="1" applyAlignment="1" quotePrefix="1">
      <alignment horizontal="center" vertical="center"/>
      <protection/>
    </xf>
    <xf numFmtId="0" fontId="25" fillId="0" borderId="0" xfId="24" applyFont="1" applyFill="1" applyBorder="1" applyAlignment="1">
      <alignment horizontal="center" vertical="center"/>
      <protection/>
    </xf>
    <xf numFmtId="20" fontId="7" fillId="0" borderId="86" xfId="24" applyNumberFormat="1" applyFont="1" applyFill="1" applyBorder="1" applyAlignment="1">
      <alignment horizontal="center" vertical="center"/>
      <protection/>
    </xf>
    <xf numFmtId="0" fontId="25" fillId="0" borderId="0" xfId="24" applyFont="1" applyFill="1" applyBorder="1" applyAlignment="1" quotePrefix="1">
      <alignment horizontal="center" vertical="center"/>
      <protection/>
    </xf>
    <xf numFmtId="0" fontId="35" fillId="0" borderId="0" xfId="24" applyFont="1" applyFill="1" applyBorder="1" applyAlignment="1">
      <alignment horizontal="center" vertical="center"/>
      <protection/>
    </xf>
    <xf numFmtId="0" fontId="0" fillId="0" borderId="0" xfId="24" applyFont="1" applyBorder="1" applyAlignment="1">
      <alignment horizontal="center" vertical="center"/>
      <protection/>
    </xf>
    <xf numFmtId="0" fontId="0" fillId="0" borderId="82" xfId="24" applyFont="1" applyBorder="1" applyAlignment="1">
      <alignment horizontal="center" vertical="center"/>
      <protection/>
    </xf>
    <xf numFmtId="20" fontId="35" fillId="0" borderId="0" xfId="24" applyNumberFormat="1" applyFont="1" applyFill="1" applyBorder="1" applyAlignment="1">
      <alignment horizontal="center" vertical="center" shrinkToFit="1"/>
      <protection/>
    </xf>
    <xf numFmtId="49" fontId="35" fillId="0" borderId="0" xfId="24" applyNumberFormat="1" applyFont="1" applyFill="1" applyBorder="1" applyAlignment="1">
      <alignment horizontal="center" vertical="center"/>
      <protection/>
    </xf>
    <xf numFmtId="49" fontId="35" fillId="0" borderId="25" xfId="24" applyNumberFormat="1" applyFont="1" applyFill="1" applyBorder="1" applyAlignment="1">
      <alignment horizontal="center" vertical="center"/>
      <protection/>
    </xf>
    <xf numFmtId="49" fontId="35" fillId="0" borderId="82" xfId="24" applyNumberFormat="1" applyFont="1" applyFill="1" applyBorder="1" applyAlignment="1">
      <alignment horizontal="center" vertical="center"/>
      <protection/>
    </xf>
    <xf numFmtId="56" fontId="35" fillId="0" borderId="0" xfId="24" applyNumberFormat="1" applyFont="1" applyFill="1" applyBorder="1" applyAlignment="1" quotePrefix="1">
      <alignment horizontal="center" vertical="center" shrinkToFit="1"/>
      <protection/>
    </xf>
    <xf numFmtId="0" fontId="0" fillId="0" borderId="0" xfId="24" applyFont="1" applyFill="1" applyAlignment="1">
      <alignment horizontal="center" vertical="center" textRotation="255"/>
      <protection/>
    </xf>
    <xf numFmtId="0" fontId="7" fillId="0" borderId="0" xfId="24" applyFont="1" applyFill="1" applyAlignment="1">
      <alignment horizontal="center" vertical="center"/>
      <protection/>
    </xf>
    <xf numFmtId="0" fontId="0" fillId="0" borderId="0" xfId="24" applyFont="1" applyFill="1" applyAlignment="1">
      <alignment horizontal="center" vertical="top" textRotation="255" shrinkToFit="1"/>
      <protection/>
    </xf>
    <xf numFmtId="56" fontId="7" fillId="0" borderId="0" xfId="24" applyNumberFormat="1" applyFont="1" applyFill="1" applyBorder="1" applyAlignment="1" quotePrefix="1">
      <alignment horizontal="center" vertical="center"/>
      <protection/>
    </xf>
    <xf numFmtId="0" fontId="33" fillId="0" borderId="0" xfId="24" applyFont="1" applyFill="1" applyAlignment="1">
      <alignment horizontal="center" vertical="center"/>
      <protection/>
    </xf>
    <xf numFmtId="0" fontId="1" fillId="0" borderId="8" xfId="22" applyFont="1" applyBorder="1" applyAlignment="1">
      <alignment horizontal="center" vertical="center"/>
      <protection/>
    </xf>
    <xf numFmtId="0" fontId="0" fillId="0" borderId="104" xfId="22" applyBorder="1" applyAlignment="1">
      <alignment horizontal="center" vertical="center"/>
      <protection/>
    </xf>
    <xf numFmtId="0" fontId="5" fillId="2" borderId="26" xfId="0" applyFont="1" applyFill="1" applyBorder="1" applyAlignment="1">
      <alignment horizontal="center" vertical="center" wrapText="1"/>
    </xf>
    <xf numFmtId="0" fontId="0" fillId="0" borderId="37" xfId="0" applyBorder="1" applyAlignment="1">
      <alignment wrapText="1"/>
    </xf>
    <xf numFmtId="0" fontId="0" fillId="0" borderId="36" xfId="0" applyBorder="1" applyAlignment="1">
      <alignment wrapText="1"/>
    </xf>
    <xf numFmtId="0" fontId="0" fillId="0" borderId="35" xfId="0" applyBorder="1" applyAlignment="1">
      <alignment wrapText="1"/>
    </xf>
    <xf numFmtId="0" fontId="5" fillId="0" borderId="26" xfId="0" applyFont="1" applyBorder="1" applyAlignment="1">
      <alignment horizontal="center" vertical="center" wrapText="1"/>
    </xf>
    <xf numFmtId="20" fontId="0" fillId="0" borderId="25" xfId="24" applyNumberFormat="1" applyFont="1" applyFill="1" applyBorder="1" applyAlignment="1" quotePrefix="1">
      <alignment horizontal="center" vertical="center" shrinkToFit="1"/>
      <protection/>
    </xf>
    <xf numFmtId="0" fontId="0" fillId="0" borderId="0" xfId="24" applyFont="1" applyFill="1" applyBorder="1" applyAlignment="1" quotePrefix="1">
      <alignment horizontal="center" vertical="center" shrinkToFit="1"/>
      <protection/>
    </xf>
    <xf numFmtId="0" fontId="37" fillId="0" borderId="26" xfId="24" applyFont="1" applyFill="1" applyBorder="1" applyAlignment="1">
      <alignment horizontal="center" vertical="center"/>
      <protection/>
    </xf>
    <xf numFmtId="0" fontId="37" fillId="0" borderId="25" xfId="24" applyFont="1" applyFill="1" applyBorder="1" applyAlignment="1">
      <alignment horizontal="center" vertical="center"/>
      <protection/>
    </xf>
    <xf numFmtId="0" fontId="37" fillId="0" borderId="37" xfId="24" applyFont="1" applyFill="1" applyBorder="1" applyAlignment="1">
      <alignment horizontal="center" vertical="center"/>
      <protection/>
    </xf>
    <xf numFmtId="0" fontId="37" fillId="0" borderId="36" xfId="24" applyFont="1" applyFill="1" applyBorder="1" applyAlignment="1">
      <alignment horizontal="center" vertical="center"/>
      <protection/>
    </xf>
    <xf numFmtId="0" fontId="37" fillId="0" borderId="34" xfId="24" applyFont="1" applyFill="1" applyBorder="1" applyAlignment="1">
      <alignment horizontal="center" vertical="center"/>
      <protection/>
    </xf>
    <xf numFmtId="0" fontId="37" fillId="0" borderId="35" xfId="24" applyFont="1" applyFill="1" applyBorder="1" applyAlignment="1">
      <alignment horizontal="center" vertical="center"/>
      <protection/>
    </xf>
    <xf numFmtId="20" fontId="0" fillId="0" borderId="0" xfId="24" applyNumberFormat="1" applyFont="1" applyFill="1" applyBorder="1" applyAlignment="1" quotePrefix="1">
      <alignment horizontal="center" vertical="center"/>
      <protection/>
    </xf>
    <xf numFmtId="56" fontId="0" fillId="0" borderId="0" xfId="24" applyNumberFormat="1" applyFont="1" applyFill="1" applyBorder="1" applyAlignment="1" quotePrefix="1">
      <alignment horizontal="center" vertical="center" shrinkToFit="1"/>
      <protection/>
    </xf>
    <xf numFmtId="20" fontId="0" fillId="0" borderId="0" xfId="24" applyNumberFormat="1" applyFont="1" applyFill="1" applyBorder="1" applyAlignment="1">
      <alignment horizontal="center" vertical="center" shrinkToFit="1"/>
      <protection/>
    </xf>
    <xf numFmtId="0" fontId="0" fillId="0" borderId="84" xfId="24" applyFont="1" applyFill="1" applyBorder="1" applyAlignment="1">
      <alignment vertical="center"/>
      <protection/>
    </xf>
    <xf numFmtId="0" fontId="0" fillId="0" borderId="87" xfId="24" applyFont="1" applyFill="1" applyBorder="1" applyAlignment="1">
      <alignment horizontal="center" vertical="center"/>
      <protection/>
    </xf>
    <xf numFmtId="0" fontId="0" fillId="0" borderId="105" xfId="24" applyFont="1" applyFill="1" applyBorder="1" applyAlignment="1">
      <alignment horizontal="center" vertical="center"/>
      <protection/>
    </xf>
    <xf numFmtId="0" fontId="0" fillId="0" borderId="19" xfId="24" applyFont="1" applyFill="1" applyBorder="1" applyAlignment="1">
      <alignment horizontal="center" vertical="center"/>
      <protection/>
    </xf>
    <xf numFmtId="0" fontId="0" fillId="0" borderId="20" xfId="24" applyFont="1" applyFill="1" applyBorder="1" applyAlignment="1">
      <alignment horizontal="center"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10-kenchijihai" xfId="21"/>
    <cellStyle name="標準_10各チームへ" xfId="22"/>
    <cellStyle name="標準_10知事杯・決勝トーナメント" xfId="23"/>
    <cellStyle name="標準_2008-kenchiji-tournament"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495300</xdr:colOff>
      <xdr:row>9</xdr:row>
      <xdr:rowOff>76200</xdr:rowOff>
    </xdr:from>
    <xdr:ext cx="342900" cy="285750"/>
    <xdr:sp>
      <xdr:nvSpPr>
        <xdr:cNvPr id="1" name="TextBox 3"/>
        <xdr:cNvSpPr txBox="1">
          <a:spLocks noChangeArrowheads="1"/>
        </xdr:cNvSpPr>
      </xdr:nvSpPr>
      <xdr:spPr>
        <a:xfrm>
          <a:off x="4057650" y="4057650"/>
          <a:ext cx="342900" cy="285750"/>
        </a:xfrm>
        <a:prstGeom prst="rect">
          <a:avLst/>
        </a:prstGeom>
        <a:noFill/>
        <a:ln w="9525" cmpd="sng">
          <a:noFill/>
        </a:ln>
      </xdr:spPr>
      <xdr:txBody>
        <a:bodyPr vertOverflow="clip" wrap="square" vert="wordArtVertRtl">
          <a:spAutoFit/>
        </a:bodyPr>
        <a:p>
          <a:pPr algn="l">
            <a:defRPr/>
          </a:pPr>
          <a:r>
            <a:rPr lang="en-US" cap="none" sz="1400" b="0" i="0" u="none" baseline="0">
              <a:latin typeface="ＭＳ Ｐゴシック"/>
              <a:ea typeface="ＭＳ Ｐゴシック"/>
              <a:cs typeface="ＭＳ Ｐゴシック"/>
            </a:rPr>
            <a:t>ー</a:t>
          </a:r>
        </a:p>
      </xdr:txBody>
    </xdr:sp>
    <xdr:clientData/>
  </xdr:oneCellAnchor>
  <xdr:oneCellAnchor>
    <xdr:from>
      <xdr:col>1</xdr:col>
      <xdr:colOff>542925</xdr:colOff>
      <xdr:row>13</xdr:row>
      <xdr:rowOff>123825</xdr:rowOff>
    </xdr:from>
    <xdr:ext cx="342900" cy="285750"/>
    <xdr:sp>
      <xdr:nvSpPr>
        <xdr:cNvPr id="2" name="TextBox 5"/>
        <xdr:cNvSpPr txBox="1">
          <a:spLocks noChangeArrowheads="1"/>
        </xdr:cNvSpPr>
      </xdr:nvSpPr>
      <xdr:spPr>
        <a:xfrm>
          <a:off x="1495425" y="6124575"/>
          <a:ext cx="342900" cy="285750"/>
        </a:xfrm>
        <a:prstGeom prst="rect">
          <a:avLst/>
        </a:prstGeom>
        <a:noFill/>
        <a:ln w="9525" cmpd="sng">
          <a:noFill/>
        </a:ln>
      </xdr:spPr>
      <xdr:txBody>
        <a:bodyPr vertOverflow="clip" wrap="square" vert="wordArtVertRtl">
          <a:spAutoFit/>
        </a:bodyPr>
        <a:p>
          <a:pPr algn="l">
            <a:defRPr/>
          </a:pPr>
          <a:r>
            <a:rPr lang="en-US" cap="none" sz="1400" b="0" i="0" u="none" baseline="0">
              <a:latin typeface="ＭＳ Ｐゴシック"/>
              <a:ea typeface="ＭＳ Ｐゴシック"/>
              <a:cs typeface="ＭＳ Ｐゴシック"/>
            </a:rPr>
            <a:t>ー</a:t>
          </a:r>
        </a:p>
      </xdr:txBody>
    </xdr:sp>
    <xdr:clientData/>
  </xdr:oneCellAnchor>
  <xdr:oneCellAnchor>
    <xdr:from>
      <xdr:col>2</xdr:col>
      <xdr:colOff>495300</xdr:colOff>
      <xdr:row>12</xdr:row>
      <xdr:rowOff>114300</xdr:rowOff>
    </xdr:from>
    <xdr:ext cx="342900" cy="285750"/>
    <xdr:sp>
      <xdr:nvSpPr>
        <xdr:cNvPr id="3" name="TextBox 6"/>
        <xdr:cNvSpPr txBox="1">
          <a:spLocks noChangeArrowheads="1"/>
        </xdr:cNvSpPr>
      </xdr:nvSpPr>
      <xdr:spPr>
        <a:xfrm>
          <a:off x="2800350" y="5610225"/>
          <a:ext cx="342900" cy="285750"/>
        </a:xfrm>
        <a:prstGeom prst="rect">
          <a:avLst/>
        </a:prstGeom>
        <a:noFill/>
        <a:ln w="9525" cmpd="sng">
          <a:noFill/>
        </a:ln>
      </xdr:spPr>
      <xdr:txBody>
        <a:bodyPr vertOverflow="clip" wrap="square" vert="wordArtVertRtl">
          <a:spAutoFit/>
        </a:bodyPr>
        <a:p>
          <a:pPr algn="l">
            <a:defRPr/>
          </a:pPr>
          <a:r>
            <a:rPr lang="en-US" cap="none" sz="1400" b="0" i="0" u="none" baseline="0">
              <a:latin typeface="ＭＳ Ｐゴシック"/>
              <a:ea typeface="ＭＳ Ｐゴシック"/>
              <a:cs typeface="ＭＳ Ｐゴシック"/>
            </a:rPr>
            <a:t>ー</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19050</xdr:rowOff>
    </xdr:from>
    <xdr:to>
      <xdr:col>0</xdr:col>
      <xdr:colOff>219075</xdr:colOff>
      <xdr:row>20</xdr:row>
      <xdr:rowOff>228600</xdr:rowOff>
    </xdr:to>
    <xdr:sp>
      <xdr:nvSpPr>
        <xdr:cNvPr id="1" name="Line 1"/>
        <xdr:cNvSpPr>
          <a:spLocks/>
        </xdr:cNvSpPr>
      </xdr:nvSpPr>
      <xdr:spPr>
        <a:xfrm>
          <a:off x="9525" y="4419600"/>
          <a:ext cx="2095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19</xdr:row>
      <xdr:rowOff>19050</xdr:rowOff>
    </xdr:from>
    <xdr:to>
      <xdr:col>0</xdr:col>
      <xdr:colOff>219075</xdr:colOff>
      <xdr:row>20</xdr:row>
      <xdr:rowOff>228600</xdr:rowOff>
    </xdr:to>
    <xdr:sp>
      <xdr:nvSpPr>
        <xdr:cNvPr id="2" name="Line 2"/>
        <xdr:cNvSpPr>
          <a:spLocks/>
        </xdr:cNvSpPr>
      </xdr:nvSpPr>
      <xdr:spPr>
        <a:xfrm>
          <a:off x="9525" y="4419600"/>
          <a:ext cx="2095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19</xdr:row>
      <xdr:rowOff>38100</xdr:rowOff>
    </xdr:from>
    <xdr:to>
      <xdr:col>0</xdr:col>
      <xdr:colOff>219075</xdr:colOff>
      <xdr:row>20</xdr:row>
      <xdr:rowOff>228600</xdr:rowOff>
    </xdr:to>
    <xdr:sp>
      <xdr:nvSpPr>
        <xdr:cNvPr id="3" name="Line 3"/>
        <xdr:cNvSpPr>
          <a:spLocks/>
        </xdr:cNvSpPr>
      </xdr:nvSpPr>
      <xdr:spPr>
        <a:xfrm>
          <a:off x="9525" y="4438650"/>
          <a:ext cx="20955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28</xdr:row>
      <xdr:rowOff>0</xdr:rowOff>
    </xdr:from>
    <xdr:to>
      <xdr:col>3</xdr:col>
      <xdr:colOff>0</xdr:colOff>
      <xdr:row>34</xdr:row>
      <xdr:rowOff>0</xdr:rowOff>
    </xdr:to>
    <xdr:sp>
      <xdr:nvSpPr>
        <xdr:cNvPr id="1" name="Line 1"/>
        <xdr:cNvSpPr>
          <a:spLocks/>
        </xdr:cNvSpPr>
      </xdr:nvSpPr>
      <xdr:spPr>
        <a:xfrm>
          <a:off x="485775" y="5286375"/>
          <a:ext cx="0"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19</xdr:row>
      <xdr:rowOff>0</xdr:rowOff>
    </xdr:from>
    <xdr:to>
      <xdr:col>3</xdr:col>
      <xdr:colOff>0</xdr:colOff>
      <xdr:row>25</xdr:row>
      <xdr:rowOff>0</xdr:rowOff>
    </xdr:to>
    <xdr:sp>
      <xdr:nvSpPr>
        <xdr:cNvPr id="2" name="Line 2"/>
        <xdr:cNvSpPr>
          <a:spLocks/>
        </xdr:cNvSpPr>
      </xdr:nvSpPr>
      <xdr:spPr>
        <a:xfrm flipV="1">
          <a:off x="485775" y="3619500"/>
          <a:ext cx="0"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15</xdr:row>
      <xdr:rowOff>0</xdr:rowOff>
    </xdr:from>
    <xdr:to>
      <xdr:col>3</xdr:col>
      <xdr:colOff>0</xdr:colOff>
      <xdr:row>19</xdr:row>
      <xdr:rowOff>0</xdr:rowOff>
    </xdr:to>
    <xdr:sp>
      <xdr:nvSpPr>
        <xdr:cNvPr id="3" name="Line 3"/>
        <xdr:cNvSpPr>
          <a:spLocks/>
        </xdr:cNvSpPr>
      </xdr:nvSpPr>
      <xdr:spPr>
        <a:xfrm>
          <a:off x="485775" y="293370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9</xdr:row>
      <xdr:rowOff>0</xdr:rowOff>
    </xdr:from>
    <xdr:to>
      <xdr:col>3</xdr:col>
      <xdr:colOff>0</xdr:colOff>
      <xdr:row>12</xdr:row>
      <xdr:rowOff>0</xdr:rowOff>
    </xdr:to>
    <xdr:sp>
      <xdr:nvSpPr>
        <xdr:cNvPr id="4" name="Line 4"/>
        <xdr:cNvSpPr>
          <a:spLocks/>
        </xdr:cNvSpPr>
      </xdr:nvSpPr>
      <xdr:spPr>
        <a:xfrm flipV="1">
          <a:off x="485775" y="1905000"/>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97"/>
  <sheetViews>
    <sheetView view="pageBreakPreview" zoomScaleSheetLayoutView="100" workbookViewId="0" topLeftCell="A1">
      <selection activeCell="A1" sqref="A1"/>
    </sheetView>
  </sheetViews>
  <sheetFormatPr defaultColWidth="9.00390625" defaultRowHeight="13.5"/>
  <cols>
    <col min="1" max="1" width="4.125" style="0" customWidth="1"/>
    <col min="2" max="2" width="6.375" style="0" customWidth="1"/>
    <col min="3" max="3" width="8.50390625" style="0" customWidth="1"/>
    <col min="4" max="4" width="4.25390625" style="0" customWidth="1"/>
    <col min="10" max="10" width="10.125" style="0" customWidth="1"/>
    <col min="11" max="11" width="4.00390625" style="0" customWidth="1"/>
    <col min="12" max="12" width="3.25390625" style="0" customWidth="1"/>
    <col min="13" max="13" width="0.12890625" style="0" customWidth="1"/>
    <col min="14" max="14" width="3.875" style="0" customWidth="1"/>
    <col min="15" max="15" width="0.2421875" style="0" customWidth="1"/>
  </cols>
  <sheetData>
    <row r="1" ht="19.5" customHeight="1">
      <c r="B1" s="2" t="s">
        <v>110</v>
      </c>
    </row>
    <row r="2" spans="2:5" ht="19.5" customHeight="1">
      <c r="B2" t="s">
        <v>311</v>
      </c>
      <c r="E2" s="2" t="s">
        <v>75</v>
      </c>
    </row>
    <row r="3" ht="18" customHeight="1"/>
    <row r="4" spans="1:3" ht="18" customHeight="1">
      <c r="A4" t="s">
        <v>312</v>
      </c>
      <c r="C4" t="s">
        <v>62</v>
      </c>
    </row>
    <row r="5" ht="18" customHeight="1">
      <c r="C5" t="s">
        <v>313</v>
      </c>
    </row>
    <row r="6" ht="18" customHeight="1">
      <c r="C6" t="s">
        <v>314</v>
      </c>
    </row>
    <row r="7" ht="18" customHeight="1">
      <c r="C7" t="s">
        <v>315</v>
      </c>
    </row>
    <row r="8" ht="18" customHeight="1">
      <c r="C8" t="s">
        <v>316</v>
      </c>
    </row>
    <row r="9" ht="18" customHeight="1">
      <c r="C9" t="s">
        <v>317</v>
      </c>
    </row>
    <row r="10" ht="18" customHeight="1"/>
    <row r="11" spans="1:4" ht="18" customHeight="1">
      <c r="A11" s="1" t="s">
        <v>318</v>
      </c>
      <c r="B11" t="s">
        <v>319</v>
      </c>
      <c r="D11" t="s">
        <v>111</v>
      </c>
    </row>
    <row r="12" spans="1:4" ht="18" customHeight="1">
      <c r="A12" s="1" t="s">
        <v>320</v>
      </c>
      <c r="B12" t="s">
        <v>321</v>
      </c>
      <c r="D12" t="s">
        <v>322</v>
      </c>
    </row>
    <row r="13" ht="18" customHeight="1">
      <c r="D13" t="s">
        <v>323</v>
      </c>
    </row>
    <row r="14" spans="1:4" ht="18" customHeight="1">
      <c r="A14" s="1" t="s">
        <v>324</v>
      </c>
      <c r="B14" t="s">
        <v>325</v>
      </c>
      <c r="D14" t="s">
        <v>118</v>
      </c>
    </row>
    <row r="15" spans="1:4" ht="18" customHeight="1">
      <c r="A15" s="1" t="s">
        <v>326</v>
      </c>
      <c r="B15" t="s">
        <v>327</v>
      </c>
      <c r="D15" t="s">
        <v>328</v>
      </c>
    </row>
    <row r="16" ht="18" customHeight="1">
      <c r="D16" t="s">
        <v>329</v>
      </c>
    </row>
    <row r="17" spans="1:4" ht="18" customHeight="1">
      <c r="A17" s="1" t="s">
        <v>330</v>
      </c>
      <c r="B17" t="s">
        <v>76</v>
      </c>
      <c r="D17" t="s">
        <v>103</v>
      </c>
    </row>
    <row r="18" spans="1:4" ht="18" customHeight="1">
      <c r="A18" s="1" t="s">
        <v>331</v>
      </c>
      <c r="B18" t="s">
        <v>332</v>
      </c>
      <c r="D18" t="s">
        <v>114</v>
      </c>
    </row>
    <row r="19" spans="1:4" ht="18" customHeight="1">
      <c r="A19" s="1" t="s">
        <v>333</v>
      </c>
      <c r="B19" t="s">
        <v>334</v>
      </c>
      <c r="D19" t="s">
        <v>335</v>
      </c>
    </row>
    <row r="20" spans="1:4" ht="18" customHeight="1">
      <c r="A20" s="1" t="s">
        <v>336</v>
      </c>
      <c r="B20" t="s">
        <v>337</v>
      </c>
      <c r="D20" t="s">
        <v>112</v>
      </c>
    </row>
    <row r="21" ht="18" customHeight="1">
      <c r="E21" t="s">
        <v>113</v>
      </c>
    </row>
    <row r="22" spans="4:5" ht="18" customHeight="1">
      <c r="D22" t="s">
        <v>1</v>
      </c>
      <c r="E22" t="s">
        <v>338</v>
      </c>
    </row>
    <row r="23" spans="4:5" ht="18" customHeight="1">
      <c r="D23" t="s">
        <v>339</v>
      </c>
      <c r="E23" t="s">
        <v>340</v>
      </c>
    </row>
    <row r="24" ht="18" customHeight="1">
      <c r="E24" t="s">
        <v>341</v>
      </c>
    </row>
    <row r="25" spans="1:6" ht="18" customHeight="1">
      <c r="A25" s="1" t="s">
        <v>342</v>
      </c>
      <c r="B25" t="s">
        <v>343</v>
      </c>
      <c r="D25" s="22" t="s">
        <v>115</v>
      </c>
      <c r="E25" s="22"/>
      <c r="F25" s="22"/>
    </row>
    <row r="26" spans="1:4" ht="18" customHeight="1">
      <c r="A26" s="1" t="s">
        <v>344</v>
      </c>
      <c r="B26" t="s">
        <v>345</v>
      </c>
      <c r="D26" t="s">
        <v>81</v>
      </c>
    </row>
    <row r="27" spans="1:4" ht="18" customHeight="1">
      <c r="A27" s="1" t="s">
        <v>346</v>
      </c>
      <c r="B27" t="s">
        <v>347</v>
      </c>
      <c r="D27" t="s">
        <v>348</v>
      </c>
    </row>
    <row r="28" spans="1:4" ht="18" customHeight="1">
      <c r="A28" s="1"/>
      <c r="D28" t="s">
        <v>97</v>
      </c>
    </row>
    <row r="29" spans="1:4" ht="18" customHeight="1">
      <c r="A29" s="1" t="s">
        <v>349</v>
      </c>
      <c r="B29" t="s">
        <v>350</v>
      </c>
      <c r="D29" t="s">
        <v>351</v>
      </c>
    </row>
    <row r="30" spans="1:5" ht="18" customHeight="1">
      <c r="A30" s="1" t="s">
        <v>352</v>
      </c>
      <c r="B30" t="s">
        <v>353</v>
      </c>
      <c r="D30" t="s">
        <v>0</v>
      </c>
      <c r="E30" t="s">
        <v>354</v>
      </c>
    </row>
    <row r="31" spans="1:5" ht="18" customHeight="1">
      <c r="A31" s="1"/>
      <c r="E31" t="s">
        <v>355</v>
      </c>
    </row>
    <row r="32" spans="4:5" ht="18" customHeight="1">
      <c r="D32" t="s">
        <v>1</v>
      </c>
      <c r="E32" t="s">
        <v>89</v>
      </c>
    </row>
    <row r="33" spans="5:8" ht="18" customHeight="1">
      <c r="E33" s="48" t="s">
        <v>90</v>
      </c>
      <c r="F33" s="48"/>
      <c r="G33" s="48"/>
      <c r="H33" s="48"/>
    </row>
    <row r="34" spans="4:5" ht="18" customHeight="1">
      <c r="D34" t="s">
        <v>356</v>
      </c>
      <c r="E34" t="s">
        <v>357</v>
      </c>
    </row>
    <row r="35" ht="18" customHeight="1">
      <c r="E35" t="s">
        <v>358</v>
      </c>
    </row>
    <row r="36" ht="18" customHeight="1">
      <c r="E36" t="s">
        <v>359</v>
      </c>
    </row>
    <row r="37" spans="4:5" ht="18" customHeight="1">
      <c r="D37" t="s">
        <v>360</v>
      </c>
      <c r="E37" t="s">
        <v>361</v>
      </c>
    </row>
    <row r="38" ht="18" customHeight="1">
      <c r="E38" t="s">
        <v>362</v>
      </c>
    </row>
    <row r="39" ht="18" customHeight="1">
      <c r="E39" t="s">
        <v>363</v>
      </c>
    </row>
    <row r="40" spans="4:5" ht="18" customHeight="1">
      <c r="D40" t="s">
        <v>364</v>
      </c>
      <c r="E40" t="s">
        <v>365</v>
      </c>
    </row>
    <row r="41" spans="4:5" ht="18" customHeight="1">
      <c r="D41" t="s">
        <v>366</v>
      </c>
      <c r="E41" t="s">
        <v>367</v>
      </c>
    </row>
    <row r="42" ht="18" customHeight="1">
      <c r="E42" t="s">
        <v>368</v>
      </c>
    </row>
    <row r="43" spans="4:5" ht="18" customHeight="1">
      <c r="D43" t="s">
        <v>369</v>
      </c>
      <c r="E43" t="s">
        <v>72</v>
      </c>
    </row>
    <row r="44" ht="18" customHeight="1">
      <c r="E44" t="s">
        <v>370</v>
      </c>
    </row>
    <row r="45" spans="4:5" ht="18" customHeight="1">
      <c r="D45" t="s">
        <v>371</v>
      </c>
      <c r="E45" t="s">
        <v>82</v>
      </c>
    </row>
    <row r="46" spans="4:5" ht="18" customHeight="1">
      <c r="D46" t="s">
        <v>372</v>
      </c>
      <c r="E46" t="s">
        <v>92</v>
      </c>
    </row>
    <row r="47" spans="1:4" ht="18" customHeight="1">
      <c r="A47" s="1" t="s">
        <v>373</v>
      </c>
      <c r="B47" t="s">
        <v>374</v>
      </c>
      <c r="D47" t="s">
        <v>375</v>
      </c>
    </row>
    <row r="48" spans="1:5" ht="18" customHeight="1">
      <c r="A48" s="1" t="s">
        <v>376</v>
      </c>
      <c r="B48" t="s">
        <v>377</v>
      </c>
      <c r="D48" t="s">
        <v>378</v>
      </c>
      <c r="E48" t="s">
        <v>78</v>
      </c>
    </row>
    <row r="49" ht="18" customHeight="1">
      <c r="E49" t="s">
        <v>379</v>
      </c>
    </row>
    <row r="50" ht="18" customHeight="1">
      <c r="E50" t="s">
        <v>88</v>
      </c>
    </row>
    <row r="51" ht="18" customHeight="1">
      <c r="E51" t="s">
        <v>101</v>
      </c>
    </row>
    <row r="52" spans="4:5" ht="18" customHeight="1">
      <c r="D52" t="s">
        <v>380</v>
      </c>
      <c r="E52" t="s">
        <v>91</v>
      </c>
    </row>
    <row r="53" spans="1:4" ht="18" customHeight="1">
      <c r="A53" s="1" t="s">
        <v>381</v>
      </c>
      <c r="B53" t="s">
        <v>382</v>
      </c>
      <c r="D53" t="s">
        <v>383</v>
      </c>
    </row>
    <row r="54" spans="1:5" ht="18" customHeight="1">
      <c r="A54" s="1" t="s">
        <v>384</v>
      </c>
      <c r="B54" t="s">
        <v>385</v>
      </c>
      <c r="D54" t="s">
        <v>386</v>
      </c>
      <c r="E54" t="s">
        <v>387</v>
      </c>
    </row>
    <row r="55" ht="18" customHeight="1">
      <c r="E55" t="s">
        <v>388</v>
      </c>
    </row>
    <row r="56" ht="18" customHeight="1">
      <c r="E56" t="s">
        <v>389</v>
      </c>
    </row>
    <row r="57" spans="4:5" ht="18" customHeight="1">
      <c r="D57" t="s">
        <v>390</v>
      </c>
      <c r="E57" t="s">
        <v>391</v>
      </c>
    </row>
    <row r="58" ht="18" customHeight="1">
      <c r="E58" t="s">
        <v>392</v>
      </c>
    </row>
    <row r="59" spans="4:5" ht="18" customHeight="1">
      <c r="D59" t="s">
        <v>2</v>
      </c>
      <c r="E59" t="s">
        <v>63</v>
      </c>
    </row>
    <row r="60" spans="1:5" ht="18" customHeight="1">
      <c r="A60" s="1" t="s">
        <v>393</v>
      </c>
      <c r="B60" t="s">
        <v>394</v>
      </c>
      <c r="C60" s="1"/>
      <c r="D60" t="s">
        <v>395</v>
      </c>
      <c r="E60" t="s">
        <v>85</v>
      </c>
    </row>
    <row r="61" spans="1:5" ht="18" customHeight="1">
      <c r="A61" s="1"/>
      <c r="C61" s="1"/>
      <c r="E61" t="s">
        <v>86</v>
      </c>
    </row>
    <row r="62" spans="4:6" ht="18" customHeight="1">
      <c r="D62" t="s">
        <v>396</v>
      </c>
      <c r="E62" t="s">
        <v>397</v>
      </c>
      <c r="F62" t="s">
        <v>83</v>
      </c>
    </row>
    <row r="63" spans="5:6" ht="18" customHeight="1">
      <c r="E63" t="s">
        <v>398</v>
      </c>
      <c r="F63" t="s">
        <v>84</v>
      </c>
    </row>
    <row r="64" ht="18" customHeight="1">
      <c r="F64" t="s">
        <v>399</v>
      </c>
    </row>
    <row r="65" ht="18" customHeight="1">
      <c r="E65" s="102" t="s">
        <v>400</v>
      </c>
    </row>
    <row r="66" spans="3:11" ht="24" customHeight="1">
      <c r="C66" s="397" t="s">
        <v>100</v>
      </c>
      <c r="D66" s="398"/>
      <c r="E66" s="398"/>
      <c r="F66" s="398"/>
      <c r="G66" s="398"/>
      <c r="H66" s="398"/>
      <c r="I66" s="398"/>
      <c r="J66" s="398"/>
      <c r="K66" s="399"/>
    </row>
    <row r="67" spans="4:9" ht="18" customHeight="1">
      <c r="D67" t="s">
        <v>401</v>
      </c>
      <c r="I67" s="23"/>
    </row>
    <row r="68" ht="18" customHeight="1">
      <c r="E68" t="s">
        <v>402</v>
      </c>
    </row>
    <row r="69" ht="18" customHeight="1" thickBot="1"/>
    <row r="70" spans="3:11" ht="24" customHeight="1" thickBot="1">
      <c r="C70" s="100" t="s">
        <v>80</v>
      </c>
      <c r="D70" s="97"/>
      <c r="E70" s="98"/>
      <c r="F70" s="98"/>
      <c r="G70" s="99"/>
      <c r="H70" s="99"/>
      <c r="I70" s="99"/>
      <c r="J70" s="96"/>
      <c r="K70" s="26"/>
    </row>
    <row r="71" spans="5:11" ht="11.25" customHeight="1">
      <c r="E71" s="50"/>
      <c r="F71" s="26"/>
      <c r="G71" s="51"/>
      <c r="H71" s="51"/>
      <c r="I71" s="51"/>
      <c r="J71" s="51"/>
      <c r="K71" s="26"/>
    </row>
    <row r="72" spans="4:7" ht="18" customHeight="1">
      <c r="D72" t="s">
        <v>403</v>
      </c>
      <c r="E72" t="s">
        <v>404</v>
      </c>
      <c r="G72" s="22" t="s">
        <v>116</v>
      </c>
    </row>
    <row r="73" spans="1:5" ht="18" customHeight="1">
      <c r="A73" s="1" t="s">
        <v>405</v>
      </c>
      <c r="B73" s="24" t="s">
        <v>406</v>
      </c>
      <c r="D73" t="s">
        <v>407</v>
      </c>
      <c r="E73" t="s">
        <v>117</v>
      </c>
    </row>
    <row r="74" spans="4:5" ht="18" customHeight="1">
      <c r="D74" t="s">
        <v>408</v>
      </c>
      <c r="E74" t="s">
        <v>409</v>
      </c>
    </row>
    <row r="75" spans="1:10" ht="18" customHeight="1">
      <c r="A75" s="1" t="s">
        <v>410</v>
      </c>
      <c r="B75" t="s">
        <v>411</v>
      </c>
      <c r="D75" t="s">
        <v>3</v>
      </c>
      <c r="E75" t="s">
        <v>87</v>
      </c>
      <c r="F75" s="48"/>
      <c r="G75" s="48"/>
      <c r="H75" s="48"/>
      <c r="I75" s="48"/>
      <c r="J75" s="48"/>
    </row>
    <row r="76" ht="18" customHeight="1">
      <c r="E76" t="s">
        <v>412</v>
      </c>
    </row>
    <row r="77" spans="1:5" ht="18" customHeight="1">
      <c r="A77" s="1" t="s">
        <v>413</v>
      </c>
      <c r="B77" t="s">
        <v>414</v>
      </c>
      <c r="D77" t="s">
        <v>415</v>
      </c>
      <c r="E77" t="s">
        <v>416</v>
      </c>
    </row>
    <row r="78" spans="4:5" ht="18" customHeight="1">
      <c r="D78" t="s">
        <v>417</v>
      </c>
      <c r="E78" t="s">
        <v>418</v>
      </c>
    </row>
    <row r="79" spans="4:5" ht="18" customHeight="1">
      <c r="D79" t="s">
        <v>339</v>
      </c>
      <c r="E79" t="s">
        <v>419</v>
      </c>
    </row>
    <row r="80" spans="4:5" ht="18" customHeight="1">
      <c r="D80" t="s">
        <v>420</v>
      </c>
      <c r="E80" t="s">
        <v>421</v>
      </c>
    </row>
    <row r="81" spans="4:5" ht="18" customHeight="1">
      <c r="D81" t="s">
        <v>422</v>
      </c>
      <c r="E81" t="s">
        <v>423</v>
      </c>
    </row>
    <row r="82" spans="4:5" ht="18" customHeight="1">
      <c r="D82" t="s">
        <v>424</v>
      </c>
      <c r="E82" t="s">
        <v>425</v>
      </c>
    </row>
    <row r="83" spans="4:5" ht="18" customHeight="1">
      <c r="D83" t="s">
        <v>426</v>
      </c>
      <c r="E83" t="s">
        <v>427</v>
      </c>
    </row>
    <row r="84" spans="4:5" ht="18" customHeight="1">
      <c r="D84" t="s">
        <v>428</v>
      </c>
      <c r="E84" t="s">
        <v>73</v>
      </c>
    </row>
    <row r="85" ht="18" customHeight="1">
      <c r="E85" t="s">
        <v>74</v>
      </c>
    </row>
    <row r="86" ht="18" customHeight="1">
      <c r="E86" t="s">
        <v>77</v>
      </c>
    </row>
    <row r="87" ht="18" customHeight="1">
      <c r="E87" t="s">
        <v>429</v>
      </c>
    </row>
    <row r="88" ht="18" customHeight="1">
      <c r="E88" t="s">
        <v>430</v>
      </c>
    </row>
    <row r="89" spans="4:5" ht="18" customHeight="1">
      <c r="D89" t="s">
        <v>431</v>
      </c>
      <c r="E89" t="s">
        <v>432</v>
      </c>
    </row>
    <row r="90" ht="0.75" customHeight="1"/>
    <row r="91" ht="18" customHeight="1"/>
    <row r="92" ht="18" customHeight="1"/>
    <row r="93" ht="18.75" customHeight="1"/>
    <row r="94" ht="18.75" customHeight="1"/>
    <row r="95" ht="18.75" customHeight="1"/>
    <row r="96" ht="18.75" customHeight="1"/>
    <row r="97" ht="18.75" customHeight="1">
      <c r="I97" s="42"/>
    </row>
    <row r="98" ht="18.75" customHeight="1"/>
    <row r="99" ht="18.75"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sheetData>
  <mergeCells count="1">
    <mergeCell ref="C66:K66"/>
  </mergeCells>
  <printOptions/>
  <pageMargins left="0.7874015748031497" right="0.5905511811023623" top="0.984251968503937" bottom="0.984251968503937" header="0.5118110236220472" footer="0.5118110236220472"/>
  <pageSetup horizontalDpi="600" verticalDpi="600" orientation="portrait" paperSize="9" scale="93" r:id="rId1"/>
  <rowBreaks count="2" manualBreakCount="2">
    <brk id="44" max="255" man="1"/>
    <brk id="89" max="13" man="1"/>
  </rowBreaks>
</worksheet>
</file>

<file path=xl/worksheets/sheet2.xml><?xml version="1.0" encoding="utf-8"?>
<worksheet xmlns="http://schemas.openxmlformats.org/spreadsheetml/2006/main" xmlns:r="http://schemas.openxmlformats.org/officeDocument/2006/relationships">
  <dimension ref="A1:E19"/>
  <sheetViews>
    <sheetView view="pageBreakPreview" zoomScale="60" zoomScaleNormal="75" workbookViewId="0" topLeftCell="A1">
      <selection activeCell="A1" sqref="A1"/>
    </sheetView>
  </sheetViews>
  <sheetFormatPr defaultColWidth="9.00390625" defaultRowHeight="13.5"/>
  <cols>
    <col min="1" max="1" width="12.50390625" style="0" customWidth="1"/>
    <col min="2" max="2" width="17.75390625" style="0" customWidth="1"/>
    <col min="3" max="5" width="16.50390625" style="0" customWidth="1"/>
    <col min="6" max="6" width="5.75390625" style="0" customWidth="1"/>
    <col min="7" max="7" width="0.5" style="0" customWidth="1"/>
    <col min="8" max="8" width="0.37109375" style="0" customWidth="1"/>
  </cols>
  <sheetData>
    <row r="1" ht="24" customHeight="1">
      <c r="B1" s="4" t="s">
        <v>5</v>
      </c>
    </row>
    <row r="2" ht="14.25" thickBot="1"/>
    <row r="3" spans="1:5" s="3" customFormat="1" ht="36.75" customHeight="1" thickBot="1">
      <c r="A3" s="16" t="s">
        <v>4</v>
      </c>
      <c r="B3" s="20" t="s">
        <v>107</v>
      </c>
      <c r="C3" s="6" t="s">
        <v>106</v>
      </c>
      <c r="D3" s="5" t="s">
        <v>108</v>
      </c>
      <c r="E3" s="7" t="s">
        <v>109</v>
      </c>
    </row>
    <row r="4" spans="1:5" ht="39.75" customHeight="1">
      <c r="A4" s="17" t="s">
        <v>65</v>
      </c>
      <c r="B4" s="21" t="s">
        <v>9</v>
      </c>
      <c r="C4" s="9"/>
      <c r="D4" s="8"/>
      <c r="E4" s="10"/>
    </row>
    <row r="5" spans="1:5" ht="39.75" customHeight="1">
      <c r="A5" s="17" t="s">
        <v>64</v>
      </c>
      <c r="B5" s="400" t="s">
        <v>79</v>
      </c>
      <c r="C5" s="14"/>
      <c r="D5" s="9"/>
      <c r="E5" s="44"/>
    </row>
    <row r="6" spans="1:5" ht="39.75" customHeight="1">
      <c r="A6" s="17" t="s">
        <v>66</v>
      </c>
      <c r="B6" s="400"/>
      <c r="C6" s="14" t="s">
        <v>71</v>
      </c>
      <c r="D6" s="40" t="s">
        <v>55</v>
      </c>
      <c r="E6" s="44" t="s">
        <v>46</v>
      </c>
    </row>
    <row r="7" spans="1:5" ht="39.75" customHeight="1">
      <c r="A7" s="17"/>
      <c r="B7" s="21" t="s">
        <v>70</v>
      </c>
      <c r="C7" s="14" t="s">
        <v>7</v>
      </c>
      <c r="D7" s="13" t="s">
        <v>6</v>
      </c>
      <c r="E7" s="44"/>
    </row>
    <row r="8" spans="1:5" ht="39.75" customHeight="1">
      <c r="A8" s="17"/>
      <c r="B8" s="21" t="s">
        <v>7</v>
      </c>
      <c r="C8" s="14"/>
      <c r="D8" s="13" t="s">
        <v>10</v>
      </c>
      <c r="E8" s="53"/>
    </row>
    <row r="9" spans="1:5" ht="39.75" customHeight="1">
      <c r="A9" s="17" t="s">
        <v>17</v>
      </c>
      <c r="B9" s="21"/>
      <c r="C9" s="14" t="s">
        <v>8</v>
      </c>
      <c r="D9" s="14" t="s">
        <v>13</v>
      </c>
      <c r="E9" s="44" t="s">
        <v>57</v>
      </c>
    </row>
    <row r="10" spans="1:5" ht="39.75" customHeight="1">
      <c r="A10" s="18"/>
      <c r="B10" s="21" t="s">
        <v>35</v>
      </c>
      <c r="C10" s="9"/>
      <c r="D10" s="14"/>
      <c r="E10" s="44" t="s">
        <v>47</v>
      </c>
    </row>
    <row r="11" spans="1:5" ht="39.75" customHeight="1">
      <c r="A11" s="18"/>
      <c r="B11" s="21"/>
      <c r="C11" s="14" t="s">
        <v>12</v>
      </c>
      <c r="D11" s="14" t="s">
        <v>14</v>
      </c>
      <c r="E11" s="53" t="s">
        <v>56</v>
      </c>
    </row>
    <row r="12" spans="1:5" ht="39.75" customHeight="1">
      <c r="A12" s="17"/>
      <c r="B12" s="21" t="s">
        <v>12</v>
      </c>
      <c r="C12" s="9"/>
      <c r="D12" s="14" t="s">
        <v>15</v>
      </c>
      <c r="E12" s="15" t="s">
        <v>51</v>
      </c>
    </row>
    <row r="13" spans="1:5" ht="39.75" customHeight="1">
      <c r="A13" s="18"/>
      <c r="B13" s="18"/>
      <c r="C13" s="9"/>
      <c r="D13" s="14" t="s">
        <v>16</v>
      </c>
      <c r="E13" s="45" t="s">
        <v>50</v>
      </c>
    </row>
    <row r="14" spans="1:5" ht="39.75" customHeight="1">
      <c r="A14" s="17" t="s">
        <v>49</v>
      </c>
      <c r="B14" s="21"/>
      <c r="C14" s="9"/>
      <c r="D14" s="14" t="s">
        <v>13</v>
      </c>
      <c r="E14" s="44"/>
    </row>
    <row r="15" spans="1:5" ht="39.75" customHeight="1">
      <c r="A15" s="17"/>
      <c r="B15" s="21"/>
      <c r="C15" s="14" t="s">
        <v>11</v>
      </c>
      <c r="D15" s="41" t="s">
        <v>39</v>
      </c>
      <c r="E15" s="45"/>
    </row>
    <row r="16" spans="1:5" ht="39.75" customHeight="1">
      <c r="A16" s="17" t="s">
        <v>48</v>
      </c>
      <c r="B16" s="21" t="s">
        <v>11</v>
      </c>
      <c r="C16" s="9" t="s">
        <v>44</v>
      </c>
      <c r="D16" s="49" t="s">
        <v>53</v>
      </c>
      <c r="E16" s="44"/>
    </row>
    <row r="17" spans="1:5" ht="39.75" customHeight="1">
      <c r="A17" s="18"/>
      <c r="B17" s="18" t="s">
        <v>44</v>
      </c>
      <c r="C17" s="9" t="s">
        <v>58</v>
      </c>
      <c r="D17" s="52" t="s">
        <v>54</v>
      </c>
      <c r="E17" s="43"/>
    </row>
    <row r="18" spans="1:5" ht="39.75" customHeight="1">
      <c r="A18" s="18"/>
      <c r="B18" s="18" t="s">
        <v>58</v>
      </c>
      <c r="C18" s="9"/>
      <c r="D18" s="8" t="s">
        <v>45</v>
      </c>
      <c r="E18" s="10"/>
    </row>
    <row r="19" spans="1:5" ht="39.75" customHeight="1" thickBot="1">
      <c r="A19" s="19"/>
      <c r="B19" s="19"/>
      <c r="C19" s="11"/>
      <c r="D19" s="46" t="s">
        <v>52</v>
      </c>
      <c r="E19" s="12"/>
    </row>
    <row r="20" ht="36.75" customHeight="1"/>
    <row r="21" ht="36.75" customHeight="1"/>
    <row r="22" ht="36.75" customHeight="1"/>
    <row r="23" ht="36.75"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sheetData>
  <mergeCells count="1">
    <mergeCell ref="B5:B6"/>
  </mergeCells>
  <printOptions/>
  <pageMargins left="1.1811023622047245"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39"/>
  <sheetViews>
    <sheetView view="pageBreakPreview" zoomScale="60" zoomScaleNormal="75" workbookViewId="0" topLeftCell="A1">
      <selection activeCell="A1" sqref="A1"/>
    </sheetView>
  </sheetViews>
  <sheetFormatPr defaultColWidth="9.00390625" defaultRowHeight="13.5"/>
  <cols>
    <col min="1" max="1" width="5.125" style="0" customWidth="1"/>
    <col min="5" max="5" width="6.125" style="0" customWidth="1"/>
    <col min="6" max="6" width="5.50390625" style="0" customWidth="1"/>
    <col min="10" max="10" width="6.25390625" style="0" customWidth="1"/>
    <col min="11" max="11" width="0.37109375" style="0" customWidth="1"/>
    <col min="12" max="12" width="11.75390625" style="0" customWidth="1"/>
    <col min="13" max="13" width="2.50390625" style="0" hidden="1" customWidth="1"/>
    <col min="14" max="14" width="1.25" style="0" hidden="1" customWidth="1"/>
    <col min="15" max="15" width="0.5" style="0" customWidth="1"/>
  </cols>
  <sheetData>
    <row r="1" ht="25.5" customHeight="1">
      <c r="A1" s="38" t="s">
        <v>104</v>
      </c>
    </row>
    <row r="2" ht="17.25">
      <c r="D2" s="39" t="s">
        <v>18</v>
      </c>
    </row>
    <row r="3" ht="9.75" customHeight="1"/>
    <row r="4" spans="1:10" ht="18.75" customHeight="1">
      <c r="A4" s="3"/>
      <c r="B4" s="3"/>
      <c r="C4" s="3"/>
      <c r="D4" s="3"/>
      <c r="E4" s="3"/>
      <c r="F4" s="3"/>
      <c r="G4" s="3"/>
      <c r="H4" s="3" t="s">
        <v>105</v>
      </c>
      <c r="I4" s="3"/>
      <c r="J4" s="3"/>
    </row>
    <row r="5" spans="1:10" ht="11.25" customHeight="1">
      <c r="A5" s="3"/>
      <c r="B5" s="3"/>
      <c r="C5" s="3"/>
      <c r="D5" s="3"/>
      <c r="E5" s="3"/>
      <c r="F5" s="3"/>
      <c r="G5" s="3"/>
      <c r="H5" s="3"/>
      <c r="I5" s="3"/>
      <c r="J5" s="3"/>
    </row>
    <row r="6" spans="1:10" ht="18.75" customHeight="1">
      <c r="A6" s="3" t="s">
        <v>19</v>
      </c>
      <c r="B6" s="3"/>
      <c r="C6" s="3"/>
      <c r="D6" s="3"/>
      <c r="E6" s="3"/>
      <c r="F6" s="3"/>
      <c r="G6" s="3"/>
      <c r="H6" s="3"/>
      <c r="I6" s="3"/>
      <c r="J6" s="3"/>
    </row>
    <row r="7" spans="1:10" ht="18.75" customHeight="1">
      <c r="A7" s="3"/>
      <c r="B7" s="3"/>
      <c r="C7" s="3"/>
      <c r="D7" s="3"/>
      <c r="E7" s="3"/>
      <c r="F7" s="3"/>
      <c r="G7" s="3"/>
      <c r="H7" s="3"/>
      <c r="I7" s="3"/>
      <c r="J7" s="3"/>
    </row>
    <row r="8" spans="1:10" ht="18.75" customHeight="1">
      <c r="A8" s="3"/>
      <c r="B8" s="3" t="s">
        <v>95</v>
      </c>
      <c r="C8" s="3"/>
      <c r="D8" s="3"/>
      <c r="E8" s="3"/>
      <c r="F8" s="3"/>
      <c r="G8" s="3"/>
      <c r="H8" s="3"/>
      <c r="I8" s="3"/>
      <c r="J8" s="3"/>
    </row>
    <row r="9" spans="1:10" ht="18.75" customHeight="1">
      <c r="A9" s="3"/>
      <c r="B9" s="3" t="s">
        <v>20</v>
      </c>
      <c r="C9" s="3"/>
      <c r="D9" s="3"/>
      <c r="E9" s="3"/>
      <c r="F9" s="3"/>
      <c r="G9" s="3"/>
      <c r="H9" s="3"/>
      <c r="I9" s="3"/>
      <c r="J9" s="3"/>
    </row>
    <row r="10" spans="1:10" ht="18.75" customHeight="1">
      <c r="A10" s="3"/>
      <c r="B10" s="3"/>
      <c r="C10" s="3"/>
      <c r="D10" s="3"/>
      <c r="E10" s="3"/>
      <c r="F10" s="3" t="s">
        <v>21</v>
      </c>
      <c r="H10" s="3"/>
      <c r="I10" s="3"/>
      <c r="J10" s="3"/>
    </row>
    <row r="11" spans="1:10" ht="18.75" customHeight="1">
      <c r="A11" s="3"/>
      <c r="B11" s="3"/>
      <c r="C11" s="3"/>
      <c r="D11" s="3"/>
      <c r="E11" s="3"/>
      <c r="F11" s="3" t="s">
        <v>22</v>
      </c>
      <c r="H11" s="3"/>
      <c r="I11" s="3"/>
      <c r="J11" s="3"/>
    </row>
    <row r="12" ht="18.75" customHeight="1" thickBot="1"/>
    <row r="13" spans="1:10" ht="21.75" customHeight="1">
      <c r="A13" s="78" t="s">
        <v>23</v>
      </c>
      <c r="B13" s="79"/>
      <c r="C13" s="79"/>
      <c r="D13" s="80"/>
      <c r="E13" s="81"/>
      <c r="F13" s="82"/>
      <c r="G13" s="54" t="s">
        <v>60</v>
      </c>
      <c r="H13" s="83"/>
      <c r="I13" s="83"/>
      <c r="J13" s="84"/>
    </row>
    <row r="14" spans="1:10" ht="21.75" customHeight="1">
      <c r="A14" s="85"/>
      <c r="B14" s="86"/>
      <c r="C14" s="86"/>
      <c r="D14" s="87"/>
      <c r="E14" s="379" t="s">
        <v>96</v>
      </c>
      <c r="F14" s="380"/>
      <c r="G14" s="55" t="s">
        <v>24</v>
      </c>
      <c r="H14" s="68"/>
      <c r="I14" s="68"/>
      <c r="J14" s="70"/>
    </row>
    <row r="15" spans="1:10" ht="21.75" customHeight="1">
      <c r="A15" s="85"/>
      <c r="B15" s="86"/>
      <c r="C15" s="88"/>
      <c r="D15" s="89"/>
      <c r="E15" s="90"/>
      <c r="F15" s="91"/>
      <c r="G15" s="55" t="s">
        <v>24</v>
      </c>
      <c r="H15" s="67"/>
      <c r="I15" s="68"/>
      <c r="J15" s="70"/>
    </row>
    <row r="16" spans="1:10" ht="21.75" customHeight="1">
      <c r="A16" s="75" t="s">
        <v>99</v>
      </c>
      <c r="B16" s="92"/>
      <c r="C16" s="72" t="s">
        <v>26</v>
      </c>
      <c r="D16" s="72"/>
      <c r="E16" s="72"/>
      <c r="F16" s="72"/>
      <c r="G16" s="72"/>
      <c r="H16" s="72"/>
      <c r="I16" s="72"/>
      <c r="J16" s="93"/>
    </row>
    <row r="17" spans="1:10" ht="21.75" customHeight="1">
      <c r="A17" s="94" t="s">
        <v>25</v>
      </c>
      <c r="B17" s="89"/>
      <c r="C17" s="88"/>
      <c r="D17" s="88"/>
      <c r="E17" s="88"/>
      <c r="F17" s="88"/>
      <c r="G17" s="88"/>
      <c r="H17" s="88"/>
      <c r="I17" s="88"/>
      <c r="J17" s="95"/>
    </row>
    <row r="18" spans="1:10" ht="21.75" customHeight="1">
      <c r="A18" s="101" t="s">
        <v>98</v>
      </c>
      <c r="B18" s="94"/>
      <c r="C18" s="68"/>
      <c r="D18" s="68"/>
      <c r="E18" s="69" t="s">
        <v>43</v>
      </c>
      <c r="F18" s="69"/>
      <c r="G18" s="69"/>
      <c r="H18" s="69" t="s">
        <v>59</v>
      </c>
      <c r="I18" s="69"/>
      <c r="J18" s="70"/>
    </row>
    <row r="19" spans="1:10" ht="21.75" customHeight="1">
      <c r="A19" s="71"/>
      <c r="B19" s="72"/>
      <c r="C19" s="68" t="s">
        <v>40</v>
      </c>
      <c r="D19" s="72"/>
      <c r="E19" s="47"/>
      <c r="F19" s="47"/>
      <c r="G19" s="72"/>
      <c r="H19" s="72" t="s">
        <v>41</v>
      </c>
      <c r="I19" s="73"/>
      <c r="J19" s="70"/>
    </row>
    <row r="20" spans="1:10" ht="21.75" customHeight="1">
      <c r="A20" s="71" t="s">
        <v>93</v>
      </c>
      <c r="B20" s="72"/>
      <c r="C20" s="72"/>
      <c r="D20" s="72"/>
      <c r="E20" s="74"/>
      <c r="F20" s="47"/>
      <c r="G20" s="72"/>
      <c r="H20" s="72"/>
      <c r="I20" s="73"/>
      <c r="J20" s="70"/>
    </row>
    <row r="21" spans="1:10" ht="21.75" customHeight="1">
      <c r="A21" s="66" t="s">
        <v>94</v>
      </c>
      <c r="B21" s="75"/>
      <c r="C21" s="72"/>
      <c r="D21" s="72"/>
      <c r="E21" s="69" t="s">
        <v>43</v>
      </c>
      <c r="F21" s="69"/>
      <c r="G21" s="76"/>
      <c r="H21" s="69" t="s">
        <v>59</v>
      </c>
      <c r="I21" s="76"/>
      <c r="J21" s="70"/>
    </row>
    <row r="22" spans="1:10" ht="21.75" customHeight="1">
      <c r="A22" s="56" t="s">
        <v>42</v>
      </c>
      <c r="B22" s="65" t="s">
        <v>27</v>
      </c>
      <c r="C22" s="57"/>
      <c r="D22" s="58"/>
      <c r="E22" s="59" t="s">
        <v>28</v>
      </c>
      <c r="F22" s="60" t="s">
        <v>42</v>
      </c>
      <c r="G22" s="65" t="s">
        <v>27</v>
      </c>
      <c r="H22" s="57"/>
      <c r="I22" s="58"/>
      <c r="J22" s="61" t="s">
        <v>28</v>
      </c>
    </row>
    <row r="23" spans="1:10" ht="21.75" customHeight="1">
      <c r="A23" s="62"/>
      <c r="B23" s="376"/>
      <c r="C23" s="377"/>
      <c r="D23" s="378"/>
      <c r="E23" s="55"/>
      <c r="F23" s="55"/>
      <c r="G23" s="376"/>
      <c r="H23" s="377"/>
      <c r="I23" s="378"/>
      <c r="J23" s="63"/>
    </row>
    <row r="24" spans="1:10" ht="21.75" customHeight="1">
      <c r="A24" s="62"/>
      <c r="B24" s="401"/>
      <c r="C24" s="402"/>
      <c r="D24" s="403"/>
      <c r="E24" s="55"/>
      <c r="F24" s="55"/>
      <c r="G24" s="401"/>
      <c r="H24" s="402"/>
      <c r="I24" s="403"/>
      <c r="J24" s="63"/>
    </row>
    <row r="25" spans="1:10" ht="21.75" customHeight="1">
      <c r="A25" s="62"/>
      <c r="B25" s="401"/>
      <c r="C25" s="402"/>
      <c r="D25" s="403"/>
      <c r="E25" s="55"/>
      <c r="F25" s="55"/>
      <c r="G25" s="401"/>
      <c r="H25" s="402"/>
      <c r="I25" s="403"/>
      <c r="J25" s="63"/>
    </row>
    <row r="26" spans="1:10" ht="21.75" customHeight="1">
      <c r="A26" s="62"/>
      <c r="B26" s="401"/>
      <c r="C26" s="402"/>
      <c r="D26" s="403"/>
      <c r="E26" s="55"/>
      <c r="F26" s="55"/>
      <c r="G26" s="401"/>
      <c r="H26" s="402"/>
      <c r="I26" s="403"/>
      <c r="J26" s="63"/>
    </row>
    <row r="27" spans="1:10" ht="21.75" customHeight="1">
      <c r="A27" s="62"/>
      <c r="B27" s="401"/>
      <c r="C27" s="402"/>
      <c r="D27" s="403"/>
      <c r="E27" s="55"/>
      <c r="F27" s="55"/>
      <c r="G27" s="401"/>
      <c r="H27" s="402"/>
      <c r="I27" s="403"/>
      <c r="J27" s="63"/>
    </row>
    <row r="28" spans="1:10" ht="21.75" customHeight="1">
      <c r="A28" s="62"/>
      <c r="B28" s="401"/>
      <c r="C28" s="402"/>
      <c r="D28" s="403"/>
      <c r="E28" s="55"/>
      <c r="F28" s="55"/>
      <c r="G28" s="401"/>
      <c r="H28" s="402"/>
      <c r="I28" s="403"/>
      <c r="J28" s="63"/>
    </row>
    <row r="29" spans="1:10" ht="21.75" customHeight="1">
      <c r="A29" s="62"/>
      <c r="B29" s="401"/>
      <c r="C29" s="402"/>
      <c r="D29" s="403"/>
      <c r="E29" s="55"/>
      <c r="F29" s="55"/>
      <c r="G29" s="401"/>
      <c r="H29" s="402"/>
      <c r="I29" s="403"/>
      <c r="J29" s="63"/>
    </row>
    <row r="30" spans="1:10" ht="21.75" customHeight="1">
      <c r="A30" s="62"/>
      <c r="B30" s="401"/>
      <c r="C30" s="402"/>
      <c r="D30" s="403"/>
      <c r="E30" s="55"/>
      <c r="F30" s="55"/>
      <c r="G30" s="401"/>
      <c r="H30" s="402"/>
      <c r="I30" s="403"/>
      <c r="J30" s="63"/>
    </row>
    <row r="31" spans="1:10" ht="21.75" customHeight="1">
      <c r="A31" s="62"/>
      <c r="B31" s="401"/>
      <c r="C31" s="402"/>
      <c r="D31" s="403"/>
      <c r="E31" s="55"/>
      <c r="F31" s="55"/>
      <c r="G31" s="401"/>
      <c r="H31" s="402"/>
      <c r="I31" s="403"/>
      <c r="J31" s="63"/>
    </row>
    <row r="32" spans="1:10" ht="21.75" customHeight="1">
      <c r="A32" s="62"/>
      <c r="B32" s="401"/>
      <c r="C32" s="402"/>
      <c r="D32" s="403"/>
      <c r="E32" s="55"/>
      <c r="F32" s="55"/>
      <c r="G32" s="401"/>
      <c r="H32" s="402"/>
      <c r="I32" s="403"/>
      <c r="J32" s="63"/>
    </row>
    <row r="33" spans="1:10" ht="21.75" customHeight="1">
      <c r="A33" s="365" t="s">
        <v>29</v>
      </c>
      <c r="B33" s="366"/>
      <c r="C33" s="55" t="s">
        <v>38</v>
      </c>
      <c r="D33" s="55" t="s">
        <v>30</v>
      </c>
      <c r="E33" s="369" t="s">
        <v>36</v>
      </c>
      <c r="F33" s="366"/>
      <c r="G33" s="60" t="s">
        <v>37</v>
      </c>
      <c r="H33" s="55" t="s">
        <v>38</v>
      </c>
      <c r="I33" s="55" t="s">
        <v>30</v>
      </c>
      <c r="J33" s="64" t="s">
        <v>31</v>
      </c>
    </row>
    <row r="34" spans="1:10" ht="21.75" customHeight="1">
      <c r="A34" s="367" t="s">
        <v>34</v>
      </c>
      <c r="B34" s="368"/>
      <c r="C34" s="28" t="s">
        <v>32</v>
      </c>
      <c r="D34" s="28" t="s">
        <v>32</v>
      </c>
      <c r="E34" s="31" t="s">
        <v>32</v>
      </c>
      <c r="F34" s="30"/>
      <c r="G34" s="41" t="s">
        <v>68</v>
      </c>
      <c r="H34" s="28"/>
      <c r="I34" s="28"/>
      <c r="J34" s="29"/>
    </row>
    <row r="35" spans="1:10" ht="21.75" customHeight="1">
      <c r="A35" s="404" t="s">
        <v>67</v>
      </c>
      <c r="B35" s="375"/>
      <c r="C35" s="28" t="s">
        <v>32</v>
      </c>
      <c r="D35" s="28" t="s">
        <v>32</v>
      </c>
      <c r="E35" s="31" t="s">
        <v>32</v>
      </c>
      <c r="F35" s="30"/>
      <c r="G35" s="77" t="s">
        <v>69</v>
      </c>
      <c r="H35" s="28"/>
      <c r="I35" s="28"/>
      <c r="J35" s="29"/>
    </row>
    <row r="36" spans="1:10" ht="18.75" customHeight="1">
      <c r="A36" s="27" t="s">
        <v>33</v>
      </c>
      <c r="B36" s="25"/>
      <c r="C36" s="25"/>
      <c r="D36" s="25"/>
      <c r="E36" s="25"/>
      <c r="F36" s="25"/>
      <c r="G36" s="25"/>
      <c r="H36" s="25"/>
      <c r="I36" s="25"/>
      <c r="J36" s="32"/>
    </row>
    <row r="37" spans="1:10" ht="18.75" customHeight="1">
      <c r="A37" s="33"/>
      <c r="B37" s="26"/>
      <c r="C37" s="26"/>
      <c r="D37" s="26"/>
      <c r="E37" s="26"/>
      <c r="F37" s="26"/>
      <c r="G37" s="26"/>
      <c r="H37" s="26"/>
      <c r="I37" s="26"/>
      <c r="J37" s="34"/>
    </row>
    <row r="38" spans="1:10" ht="18.75" customHeight="1" thickBot="1">
      <c r="A38" s="35"/>
      <c r="B38" s="36"/>
      <c r="C38" s="36"/>
      <c r="D38" s="36"/>
      <c r="E38" s="36"/>
      <c r="F38" s="36"/>
      <c r="G38" s="36"/>
      <c r="H38" s="36"/>
      <c r="I38" s="36"/>
      <c r="J38" s="37"/>
    </row>
    <row r="39" spans="1:6" ht="18.75" customHeight="1">
      <c r="A39" s="2" t="s">
        <v>61</v>
      </c>
      <c r="F39" s="2" t="s">
        <v>102</v>
      </c>
    </row>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sheetData>
  <mergeCells count="25">
    <mergeCell ref="E14:F14"/>
    <mergeCell ref="A33:B33"/>
    <mergeCell ref="A34:B34"/>
    <mergeCell ref="E33:F33"/>
    <mergeCell ref="B30:D30"/>
    <mergeCell ref="B31:D31"/>
    <mergeCell ref="B32:D32"/>
    <mergeCell ref="A35:B35"/>
    <mergeCell ref="B23:D23"/>
    <mergeCell ref="B24:D24"/>
    <mergeCell ref="G23:I23"/>
    <mergeCell ref="G24:I24"/>
    <mergeCell ref="B25:D25"/>
    <mergeCell ref="B26:D26"/>
    <mergeCell ref="B27:D27"/>
    <mergeCell ref="B28:D28"/>
    <mergeCell ref="B29:D29"/>
    <mergeCell ref="G25:I25"/>
    <mergeCell ref="G26:I26"/>
    <mergeCell ref="G27:I27"/>
    <mergeCell ref="G28:I28"/>
    <mergeCell ref="G29:I29"/>
    <mergeCell ref="G30:I30"/>
    <mergeCell ref="G31:I31"/>
    <mergeCell ref="G32:I32"/>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V46"/>
  <sheetViews>
    <sheetView view="pageBreakPreview" zoomScale="60" zoomScaleNormal="55" workbookViewId="0" topLeftCell="A1">
      <selection activeCell="A1" sqref="A1"/>
    </sheetView>
  </sheetViews>
  <sheetFormatPr defaultColWidth="9.00390625" defaultRowHeight="13.5"/>
  <cols>
    <col min="1" max="1" width="3.25390625" style="223" customWidth="1"/>
    <col min="2" max="16" width="12.375" style="223" customWidth="1"/>
    <col min="17" max="17" width="12.25390625" style="223" customWidth="1"/>
    <col min="18" max="18" width="0.6171875" style="223" customWidth="1"/>
    <col min="19" max="19" width="0.74609375" style="223" customWidth="1"/>
    <col min="20" max="20" width="0.875" style="223" customWidth="1"/>
    <col min="21" max="21" width="8.625" style="223" customWidth="1"/>
    <col min="22" max="26" width="12.375" style="223" customWidth="1"/>
    <col min="27" max="16384" width="9.00390625" style="223" customWidth="1"/>
  </cols>
  <sheetData>
    <row r="1" spans="1:18" ht="30.75">
      <c r="A1" s="218"/>
      <c r="B1" s="219"/>
      <c r="C1" s="220"/>
      <c r="D1" s="221"/>
      <c r="E1" s="222" t="s">
        <v>556</v>
      </c>
      <c r="F1" s="221"/>
      <c r="G1" s="221"/>
      <c r="H1" s="221"/>
      <c r="I1" s="221"/>
      <c r="J1" s="220"/>
      <c r="K1" s="220"/>
      <c r="L1" s="220"/>
      <c r="M1" s="220"/>
      <c r="N1" s="220"/>
      <c r="O1" s="220"/>
      <c r="P1" s="220"/>
      <c r="Q1" s="220"/>
      <c r="R1" s="220"/>
    </row>
    <row r="2" spans="1:18" ht="21" customHeight="1">
      <c r="A2" s="224"/>
      <c r="B2" s="225"/>
      <c r="C2" s="220"/>
      <c r="D2" s="220"/>
      <c r="E2" s="220"/>
      <c r="F2" s="220"/>
      <c r="G2" s="220"/>
      <c r="H2" s="220"/>
      <c r="I2" s="220"/>
      <c r="J2" s="220"/>
      <c r="K2" s="220"/>
      <c r="L2" s="220"/>
      <c r="M2" s="220"/>
      <c r="N2" s="220"/>
      <c r="O2" s="220"/>
      <c r="P2" s="220"/>
      <c r="Q2" s="220"/>
      <c r="R2" s="220"/>
    </row>
    <row r="3" spans="1:18" ht="21" customHeight="1">
      <c r="A3" s="226" t="s">
        <v>119</v>
      </c>
      <c r="B3" s="227"/>
      <c r="C3" s="220"/>
      <c r="D3" s="220"/>
      <c r="E3" s="220"/>
      <c r="F3" s="220"/>
      <c r="G3" s="220"/>
      <c r="H3" s="220"/>
      <c r="I3" s="220"/>
      <c r="J3" s="220"/>
      <c r="K3" s="220"/>
      <c r="L3" s="220"/>
      <c r="M3" s="220"/>
      <c r="N3" s="220"/>
      <c r="O3" s="220"/>
      <c r="P3" s="220"/>
      <c r="Q3" s="220"/>
      <c r="R3" s="220"/>
    </row>
    <row r="4" spans="1:18" ht="10.5" customHeight="1">
      <c r="A4" s="226"/>
      <c r="B4" s="227"/>
      <c r="C4" s="220"/>
      <c r="D4" s="220"/>
      <c r="E4" s="220"/>
      <c r="F4" s="220"/>
      <c r="G4" s="220"/>
      <c r="H4" s="220"/>
      <c r="I4" s="220"/>
      <c r="J4" s="220"/>
      <c r="K4" s="220"/>
      <c r="L4" s="220"/>
      <c r="M4" s="220"/>
      <c r="N4" s="220"/>
      <c r="O4" s="220"/>
      <c r="P4" s="220"/>
      <c r="Q4" s="220"/>
      <c r="R4" s="220"/>
    </row>
    <row r="5" spans="1:18" ht="21" customHeight="1">
      <c r="A5" s="228">
        <v>1</v>
      </c>
      <c r="B5" s="229" t="s">
        <v>557</v>
      </c>
      <c r="C5" s="220"/>
      <c r="D5" s="220"/>
      <c r="E5" s="220"/>
      <c r="F5" s="220"/>
      <c r="G5" s="220"/>
      <c r="H5" s="220"/>
      <c r="I5" s="220"/>
      <c r="J5" s="220"/>
      <c r="K5" s="220"/>
      <c r="L5" s="220"/>
      <c r="M5" s="220"/>
      <c r="N5" s="220"/>
      <c r="O5" s="220"/>
      <c r="P5" s="220"/>
      <c r="Q5" s="220"/>
      <c r="R5" s="220"/>
    </row>
    <row r="6" spans="1:18" ht="11.25" customHeight="1">
      <c r="A6" s="228"/>
      <c r="B6" s="229"/>
      <c r="C6" s="220"/>
      <c r="D6" s="220"/>
      <c r="E6" s="220"/>
      <c r="F6" s="220"/>
      <c r="G6" s="220"/>
      <c r="H6" s="220"/>
      <c r="I6" s="220"/>
      <c r="J6" s="220"/>
      <c r="K6" s="220"/>
      <c r="L6" s="220"/>
      <c r="M6" s="220"/>
      <c r="N6" s="220"/>
      <c r="O6" s="220"/>
      <c r="P6" s="220"/>
      <c r="Q6" s="220"/>
      <c r="R6" s="220"/>
    </row>
    <row r="7" spans="1:18" ht="21" customHeight="1">
      <c r="A7" s="228">
        <v>2</v>
      </c>
      <c r="B7" s="230" t="s">
        <v>459</v>
      </c>
      <c r="C7" s="220"/>
      <c r="D7" s="220"/>
      <c r="E7" s="220"/>
      <c r="F7" s="220"/>
      <c r="G7" s="220"/>
      <c r="H7" s="220"/>
      <c r="I7" s="220"/>
      <c r="J7" s="220"/>
      <c r="K7" s="220"/>
      <c r="L7" s="220"/>
      <c r="M7" s="220"/>
      <c r="N7" s="220"/>
      <c r="O7" s="220"/>
      <c r="P7" s="220"/>
      <c r="Q7" s="220"/>
      <c r="R7" s="220"/>
    </row>
    <row r="8" spans="1:18" ht="21" customHeight="1">
      <c r="A8" s="230"/>
      <c r="B8" s="231"/>
      <c r="C8" s="220"/>
      <c r="D8" s="220"/>
      <c r="E8" s="220"/>
      <c r="F8" s="220"/>
      <c r="G8" s="220"/>
      <c r="H8" s="220"/>
      <c r="I8" s="220"/>
      <c r="J8" s="220"/>
      <c r="K8" s="220"/>
      <c r="L8" s="220"/>
      <c r="M8" s="220"/>
      <c r="N8" s="220"/>
      <c r="O8" s="220"/>
      <c r="P8" s="220"/>
      <c r="Q8" s="220"/>
      <c r="R8" s="220"/>
    </row>
    <row r="9" spans="1:18" ht="21" customHeight="1">
      <c r="A9" s="226" t="s">
        <v>120</v>
      </c>
      <c r="B9" s="225"/>
      <c r="C9" s="231"/>
      <c r="D9" s="220"/>
      <c r="E9" s="220"/>
      <c r="F9" s="220"/>
      <c r="G9" s="220"/>
      <c r="H9" s="220"/>
      <c r="I9" s="220"/>
      <c r="J9" s="220"/>
      <c r="K9" s="220"/>
      <c r="M9" s="232" t="s">
        <v>460</v>
      </c>
      <c r="N9" s="220"/>
      <c r="O9" s="220"/>
      <c r="P9" s="220"/>
      <c r="Q9" s="220"/>
      <c r="R9" s="220"/>
    </row>
    <row r="10" spans="1:18" ht="11.25" customHeight="1">
      <c r="A10" s="226"/>
      <c r="B10" s="225"/>
      <c r="C10" s="231"/>
      <c r="D10" s="220"/>
      <c r="E10" s="220"/>
      <c r="F10" s="220"/>
      <c r="G10" s="220"/>
      <c r="H10" s="220"/>
      <c r="I10" s="220"/>
      <c r="J10" s="220"/>
      <c r="K10" s="220"/>
      <c r="L10" s="220"/>
      <c r="N10" s="220"/>
      <c r="O10" s="220"/>
      <c r="P10" s="220"/>
      <c r="Q10" s="220"/>
      <c r="R10" s="220"/>
    </row>
    <row r="11" spans="2:18" ht="21" customHeight="1">
      <c r="B11" s="225"/>
      <c r="C11" s="220" t="s">
        <v>558</v>
      </c>
      <c r="D11" s="220"/>
      <c r="E11" s="220" t="s">
        <v>461</v>
      </c>
      <c r="F11" s="220"/>
      <c r="G11" s="220" t="s">
        <v>121</v>
      </c>
      <c r="H11" s="220"/>
      <c r="I11" s="220"/>
      <c r="J11" s="220"/>
      <c r="M11" s="233" t="s">
        <v>492</v>
      </c>
      <c r="N11" s="234"/>
      <c r="O11" s="234"/>
      <c r="P11" s="234"/>
      <c r="Q11" s="234"/>
      <c r="R11" s="235"/>
    </row>
    <row r="12" spans="2:18" ht="11.25" customHeight="1">
      <c r="B12" s="225"/>
      <c r="C12" s="220"/>
      <c r="D12" s="220"/>
      <c r="E12" s="220"/>
      <c r="F12" s="220"/>
      <c r="G12" s="220"/>
      <c r="H12" s="220"/>
      <c r="I12" s="220"/>
      <c r="J12" s="220"/>
      <c r="K12" s="220"/>
      <c r="M12" s="234"/>
      <c r="N12" s="234"/>
      <c r="O12" s="234"/>
      <c r="P12" s="234"/>
      <c r="Q12" s="234"/>
      <c r="R12" s="235"/>
    </row>
    <row r="13" spans="1:18" ht="21" customHeight="1">
      <c r="A13" s="236"/>
      <c r="B13" s="230"/>
      <c r="C13" s="237">
        <v>40048</v>
      </c>
      <c r="D13" s="220"/>
      <c r="E13" s="220" t="s">
        <v>462</v>
      </c>
      <c r="F13" s="220"/>
      <c r="G13" s="220" t="s">
        <v>463</v>
      </c>
      <c r="H13" s="220"/>
      <c r="I13" s="220"/>
      <c r="J13" s="220"/>
      <c r="K13" s="220"/>
      <c r="M13" s="234" t="s">
        <v>493</v>
      </c>
      <c r="N13" s="238"/>
      <c r="O13" s="238"/>
      <c r="P13" s="238"/>
      <c r="Q13" s="238"/>
      <c r="R13" s="235"/>
    </row>
    <row r="14" spans="1:18" ht="10.5" customHeight="1">
      <c r="A14" s="236"/>
      <c r="B14" s="230"/>
      <c r="C14" s="237"/>
      <c r="D14" s="220"/>
      <c r="E14" s="220"/>
      <c r="F14" s="220"/>
      <c r="G14" s="220"/>
      <c r="H14" s="220"/>
      <c r="I14" s="220"/>
      <c r="J14" s="220"/>
      <c r="K14" s="220"/>
      <c r="M14" s="238"/>
      <c r="N14" s="238"/>
      <c r="O14" s="238"/>
      <c r="P14" s="238"/>
      <c r="Q14" s="238"/>
      <c r="R14" s="235"/>
    </row>
    <row r="15" spans="1:18" ht="21" customHeight="1">
      <c r="A15" s="236"/>
      <c r="B15" s="230"/>
      <c r="C15" s="239">
        <v>40049</v>
      </c>
      <c r="D15" s="220"/>
      <c r="E15" s="230" t="s">
        <v>464</v>
      </c>
      <c r="F15" s="220"/>
      <c r="G15" s="220" t="s">
        <v>465</v>
      </c>
      <c r="H15" s="220"/>
      <c r="I15" s="220"/>
      <c r="J15" s="220"/>
      <c r="K15" s="220"/>
      <c r="M15" s="238" t="s">
        <v>466</v>
      </c>
      <c r="N15" s="238"/>
      <c r="O15" s="238"/>
      <c r="P15" s="238"/>
      <c r="Q15" s="238"/>
      <c r="R15" s="235"/>
    </row>
    <row r="16" spans="1:18" ht="10.5" customHeight="1">
      <c r="A16" s="236"/>
      <c r="B16" s="230"/>
      <c r="C16" s="240"/>
      <c r="D16" s="220"/>
      <c r="E16" s="230"/>
      <c r="F16" s="220"/>
      <c r="G16" s="220"/>
      <c r="H16" s="220"/>
      <c r="I16" s="220"/>
      <c r="J16" s="220"/>
      <c r="K16" s="220"/>
      <c r="L16" s="238"/>
      <c r="M16" s="241"/>
      <c r="N16" s="238"/>
      <c r="O16" s="238"/>
      <c r="P16" s="238"/>
      <c r="Q16" s="238"/>
      <c r="R16" s="235"/>
    </row>
    <row r="17" spans="1:18" ht="21" customHeight="1">
      <c r="A17" s="236"/>
      <c r="B17" s="225"/>
      <c r="C17" s="230"/>
      <c r="D17" s="220" t="s">
        <v>467</v>
      </c>
      <c r="E17" s="220"/>
      <c r="F17" s="220"/>
      <c r="G17" s="220"/>
      <c r="H17" s="220"/>
      <c r="I17" s="220"/>
      <c r="J17" s="220"/>
      <c r="K17" s="220"/>
      <c r="L17" s="242"/>
      <c r="M17" s="234"/>
      <c r="N17" s="235"/>
      <c r="O17" s="235"/>
      <c r="P17" s="235"/>
      <c r="Q17" s="235"/>
      <c r="R17" s="220"/>
    </row>
    <row r="18" spans="2:18" ht="21" customHeight="1">
      <c r="B18" s="225"/>
      <c r="C18" s="220"/>
      <c r="D18" s="220"/>
      <c r="E18" s="220"/>
      <c r="O18" s="220"/>
      <c r="P18" s="220"/>
      <c r="Q18" s="220"/>
      <c r="R18" s="220"/>
    </row>
    <row r="19" spans="1:18" ht="19.5" customHeight="1" thickBot="1">
      <c r="A19" s="243" t="s">
        <v>122</v>
      </c>
      <c r="B19" s="244"/>
      <c r="C19" s="245"/>
      <c r="D19" s="220"/>
      <c r="E19" s="220"/>
      <c r="F19" s="220"/>
      <c r="G19" s="220"/>
      <c r="H19" s="220"/>
      <c r="I19" s="220"/>
      <c r="J19" s="220"/>
      <c r="K19" s="220"/>
      <c r="L19" s="220"/>
      <c r="M19" s="220"/>
      <c r="N19" s="220"/>
      <c r="O19" s="220"/>
      <c r="P19" s="220"/>
      <c r="Q19" s="220"/>
      <c r="R19" s="220"/>
    </row>
    <row r="20" spans="1:18" ht="19.5" thickBot="1">
      <c r="A20" s="246"/>
      <c r="B20" s="247" t="s">
        <v>468</v>
      </c>
      <c r="C20" s="248" t="s">
        <v>469</v>
      </c>
      <c r="D20" s="248" t="s">
        <v>470</v>
      </c>
      <c r="E20" s="248" t="s">
        <v>471</v>
      </c>
      <c r="F20" s="248" t="s">
        <v>472</v>
      </c>
      <c r="G20" s="248" t="s">
        <v>473</v>
      </c>
      <c r="H20" s="248" t="s">
        <v>474</v>
      </c>
      <c r="I20" s="248" t="s">
        <v>475</v>
      </c>
      <c r="J20" s="248" t="s">
        <v>476</v>
      </c>
      <c r="K20" s="248" t="s">
        <v>477</v>
      </c>
      <c r="L20" s="249" t="s">
        <v>478</v>
      </c>
      <c r="M20" s="249" t="s">
        <v>479</v>
      </c>
      <c r="N20" s="248" t="s">
        <v>480</v>
      </c>
      <c r="O20" s="248" t="s">
        <v>481</v>
      </c>
      <c r="P20" s="250" t="s">
        <v>482</v>
      </c>
      <c r="Q20" s="251"/>
      <c r="R20" s="251"/>
    </row>
    <row r="21" spans="1:22" s="261" customFormat="1" ht="19.5" thickBot="1">
      <c r="A21" s="252"/>
      <c r="B21" s="253" t="s">
        <v>307</v>
      </c>
      <c r="C21" s="254" t="s">
        <v>202</v>
      </c>
      <c r="D21" s="254" t="s">
        <v>129</v>
      </c>
      <c r="E21" s="254" t="s">
        <v>494</v>
      </c>
      <c r="F21" s="254" t="s">
        <v>308</v>
      </c>
      <c r="G21" s="254" t="s">
        <v>495</v>
      </c>
      <c r="H21" s="254" t="s">
        <v>496</v>
      </c>
      <c r="I21" s="254" t="s">
        <v>497</v>
      </c>
      <c r="J21" s="254" t="s">
        <v>498</v>
      </c>
      <c r="K21" s="255" t="s">
        <v>499</v>
      </c>
      <c r="L21" s="254" t="s">
        <v>500</v>
      </c>
      <c r="M21" s="256" t="s">
        <v>501</v>
      </c>
      <c r="N21" s="257" t="s">
        <v>458</v>
      </c>
      <c r="O21" s="254" t="s">
        <v>502</v>
      </c>
      <c r="P21" s="258" t="s">
        <v>503</v>
      </c>
      <c r="Q21" s="259"/>
      <c r="R21" s="260"/>
      <c r="V21" s="262"/>
    </row>
    <row r="22" spans="1:22" ht="19.5" thickBot="1">
      <c r="A22" s="263"/>
      <c r="B22" s="264" t="s">
        <v>504</v>
      </c>
      <c r="C22" s="265" t="s">
        <v>505</v>
      </c>
      <c r="D22" s="265" t="s">
        <v>123</v>
      </c>
      <c r="E22" s="265" t="s">
        <v>123</v>
      </c>
      <c r="F22" s="265" t="s">
        <v>123</v>
      </c>
      <c r="G22" s="265" t="s">
        <v>123</v>
      </c>
      <c r="H22" s="265" t="s">
        <v>123</v>
      </c>
      <c r="I22" s="265" t="s">
        <v>123</v>
      </c>
      <c r="J22" s="265" t="s">
        <v>123</v>
      </c>
      <c r="K22" s="265" t="s">
        <v>123</v>
      </c>
      <c r="L22" s="265" t="s">
        <v>506</v>
      </c>
      <c r="M22" s="265" t="s">
        <v>123</v>
      </c>
      <c r="N22" s="265" t="s">
        <v>507</v>
      </c>
      <c r="O22" s="265" t="s">
        <v>123</v>
      </c>
      <c r="P22" s="266" t="s">
        <v>123</v>
      </c>
      <c r="Q22" s="262"/>
      <c r="R22" s="267"/>
      <c r="V22" s="256"/>
    </row>
    <row r="23" spans="1:22" ht="36" customHeight="1" thickBot="1">
      <c r="A23" s="268">
        <v>1</v>
      </c>
      <c r="B23" s="269" t="s">
        <v>130</v>
      </c>
      <c r="C23" s="270" t="s">
        <v>131</v>
      </c>
      <c r="D23" s="270" t="s">
        <v>205</v>
      </c>
      <c r="E23" s="270" t="s">
        <v>508</v>
      </c>
      <c r="F23" s="270" t="s">
        <v>509</v>
      </c>
      <c r="G23" s="270" t="s">
        <v>157</v>
      </c>
      <c r="H23" s="270" t="s">
        <v>134</v>
      </c>
      <c r="I23" s="270" t="s">
        <v>135</v>
      </c>
      <c r="J23" s="270" t="s">
        <v>136</v>
      </c>
      <c r="K23" s="270" t="s">
        <v>137</v>
      </c>
      <c r="L23" s="270" t="s">
        <v>138</v>
      </c>
      <c r="M23" s="270" t="s">
        <v>188</v>
      </c>
      <c r="N23" s="270" t="s">
        <v>510</v>
      </c>
      <c r="O23" s="270" t="s">
        <v>140</v>
      </c>
      <c r="P23" s="271" t="s">
        <v>511</v>
      </c>
      <c r="Q23" s="256"/>
      <c r="R23" s="251"/>
      <c r="V23" s="262"/>
    </row>
    <row r="24" spans="1:22" ht="20.25" customHeight="1">
      <c r="A24" s="272"/>
      <c r="B24" s="273" t="s">
        <v>141</v>
      </c>
      <c r="C24" s="265" t="s">
        <v>141</v>
      </c>
      <c r="D24" s="265" t="s">
        <v>141</v>
      </c>
      <c r="E24" s="265" t="s">
        <v>142</v>
      </c>
      <c r="F24" s="265" t="s">
        <v>142</v>
      </c>
      <c r="G24" s="265" t="s">
        <v>142</v>
      </c>
      <c r="H24" s="265" t="s">
        <v>142</v>
      </c>
      <c r="I24" s="265" t="s">
        <v>141</v>
      </c>
      <c r="J24" s="265" t="s">
        <v>141</v>
      </c>
      <c r="K24" s="265" t="s">
        <v>141</v>
      </c>
      <c r="L24" s="265" t="s">
        <v>141</v>
      </c>
      <c r="M24" s="265" t="s">
        <v>141</v>
      </c>
      <c r="N24" s="265" t="s">
        <v>124</v>
      </c>
      <c r="O24" s="265" t="s">
        <v>141</v>
      </c>
      <c r="P24" s="266" t="s">
        <v>124</v>
      </c>
      <c r="Q24" s="262"/>
      <c r="R24" s="267"/>
      <c r="V24" s="256"/>
    </row>
    <row r="25" spans="1:22" ht="37.5" customHeight="1" thickBot="1">
      <c r="A25" s="274">
        <v>2</v>
      </c>
      <c r="B25" s="269" t="s">
        <v>143</v>
      </c>
      <c r="C25" s="270" t="s">
        <v>144</v>
      </c>
      <c r="D25" s="270" t="s">
        <v>145</v>
      </c>
      <c r="E25" s="270" t="s">
        <v>204</v>
      </c>
      <c r="F25" s="275" t="s">
        <v>125</v>
      </c>
      <c r="G25" s="270" t="s">
        <v>146</v>
      </c>
      <c r="H25" s="270" t="s">
        <v>147</v>
      </c>
      <c r="I25" s="270" t="s">
        <v>148</v>
      </c>
      <c r="J25" s="276" t="s">
        <v>149</v>
      </c>
      <c r="K25" s="277" t="s">
        <v>512</v>
      </c>
      <c r="L25" s="270" t="s">
        <v>150</v>
      </c>
      <c r="M25" s="270" t="s">
        <v>151</v>
      </c>
      <c r="N25" s="270" t="s">
        <v>152</v>
      </c>
      <c r="O25" s="270" t="s">
        <v>153</v>
      </c>
      <c r="P25" s="271" t="s">
        <v>513</v>
      </c>
      <c r="Q25" s="256"/>
      <c r="R25" s="251"/>
      <c r="V25" s="262"/>
    </row>
    <row r="26" spans="1:22" ht="19.5" customHeight="1">
      <c r="A26" s="278"/>
      <c r="B26" s="273" t="s">
        <v>123</v>
      </c>
      <c r="C26" s="265" t="s">
        <v>123</v>
      </c>
      <c r="D26" s="265" t="s">
        <v>123</v>
      </c>
      <c r="E26" s="265" t="s">
        <v>123</v>
      </c>
      <c r="F26" s="265" t="s">
        <v>123</v>
      </c>
      <c r="G26" s="265" t="s">
        <v>123</v>
      </c>
      <c r="H26" s="265" t="s">
        <v>123</v>
      </c>
      <c r="I26" s="265" t="s">
        <v>123</v>
      </c>
      <c r="J26" s="265" t="s">
        <v>123</v>
      </c>
      <c r="K26" s="279" t="s">
        <v>505</v>
      </c>
      <c r="L26" s="273" t="s">
        <v>123</v>
      </c>
      <c r="M26" s="265" t="s">
        <v>123</v>
      </c>
      <c r="N26" s="265" t="s">
        <v>123</v>
      </c>
      <c r="O26" s="265" t="s">
        <v>123</v>
      </c>
      <c r="P26" s="266" t="s">
        <v>123</v>
      </c>
      <c r="Q26" s="262"/>
      <c r="R26" s="267"/>
      <c r="V26" s="256"/>
    </row>
    <row r="27" spans="1:22" ht="36" customHeight="1" thickBot="1">
      <c r="A27" s="280">
        <v>3</v>
      </c>
      <c r="B27" s="269" t="s">
        <v>215</v>
      </c>
      <c r="C27" s="270" t="s">
        <v>154</v>
      </c>
      <c r="D27" s="270" t="s">
        <v>155</v>
      </c>
      <c r="E27" s="270" t="s">
        <v>156</v>
      </c>
      <c r="F27" s="270" t="s">
        <v>514</v>
      </c>
      <c r="G27" s="270" t="s">
        <v>133</v>
      </c>
      <c r="H27" s="270" t="s">
        <v>158</v>
      </c>
      <c r="I27" s="270" t="s">
        <v>159</v>
      </c>
      <c r="J27" s="270" t="s">
        <v>160</v>
      </c>
      <c r="K27" s="270" t="s">
        <v>161</v>
      </c>
      <c r="L27" s="270" t="s">
        <v>162</v>
      </c>
      <c r="M27" s="270" t="s">
        <v>163</v>
      </c>
      <c r="N27" s="270" t="s">
        <v>164</v>
      </c>
      <c r="O27" s="270" t="s">
        <v>515</v>
      </c>
      <c r="P27" s="271" t="s">
        <v>516</v>
      </c>
      <c r="Q27" s="256"/>
      <c r="R27" s="251"/>
      <c r="V27" s="262"/>
    </row>
    <row r="28" spans="1:22" ht="18.75" customHeight="1">
      <c r="A28" s="272"/>
      <c r="B28" s="273" t="s">
        <v>165</v>
      </c>
      <c r="C28" s="265" t="s">
        <v>165</v>
      </c>
      <c r="D28" s="265" t="s">
        <v>126</v>
      </c>
      <c r="E28" s="265" t="s">
        <v>507</v>
      </c>
      <c r="F28" s="265" t="s">
        <v>168</v>
      </c>
      <c r="G28" s="265" t="s">
        <v>166</v>
      </c>
      <c r="H28" s="265" t="s">
        <v>507</v>
      </c>
      <c r="I28" s="265" t="s">
        <v>167</v>
      </c>
      <c r="J28" s="265" t="s">
        <v>165</v>
      </c>
      <c r="K28" s="265" t="s">
        <v>165</v>
      </c>
      <c r="L28" s="265" t="s">
        <v>168</v>
      </c>
      <c r="M28" s="265" t="s">
        <v>507</v>
      </c>
      <c r="N28" s="265" t="s">
        <v>517</v>
      </c>
      <c r="O28" s="265" t="s">
        <v>167</v>
      </c>
      <c r="P28" s="266" t="s">
        <v>166</v>
      </c>
      <c r="Q28" s="262"/>
      <c r="R28" s="267"/>
      <c r="V28" s="256"/>
    </row>
    <row r="29" spans="1:22" ht="36" customHeight="1" thickBot="1">
      <c r="A29" s="280">
        <v>4</v>
      </c>
      <c r="B29" s="269" t="s">
        <v>169</v>
      </c>
      <c r="C29" s="270" t="s">
        <v>170</v>
      </c>
      <c r="D29" s="270" t="s">
        <v>171</v>
      </c>
      <c r="E29" s="276" t="s">
        <v>172</v>
      </c>
      <c r="F29" s="281" t="s">
        <v>518</v>
      </c>
      <c r="G29" s="269" t="s">
        <v>173</v>
      </c>
      <c r="H29" s="270" t="s">
        <v>174</v>
      </c>
      <c r="I29" s="270" t="s">
        <v>519</v>
      </c>
      <c r="J29" s="270" t="s">
        <v>175</v>
      </c>
      <c r="K29" s="270" t="s">
        <v>176</v>
      </c>
      <c r="L29" s="270" t="s">
        <v>177</v>
      </c>
      <c r="M29" s="270" t="s">
        <v>178</v>
      </c>
      <c r="N29" s="270" t="s">
        <v>520</v>
      </c>
      <c r="O29" s="270" t="s">
        <v>179</v>
      </c>
      <c r="P29" s="271" t="s">
        <v>166</v>
      </c>
      <c r="Q29" s="256"/>
      <c r="R29" s="251"/>
      <c r="V29" s="262"/>
    </row>
    <row r="30" spans="1:22" ht="20.25" customHeight="1">
      <c r="A30" s="272"/>
      <c r="B30" s="273" t="s">
        <v>521</v>
      </c>
      <c r="C30" s="279" t="s">
        <v>521</v>
      </c>
      <c r="D30" s="279" t="s">
        <v>521</v>
      </c>
      <c r="E30" s="273" t="s">
        <v>521</v>
      </c>
      <c r="F30" s="265" t="s">
        <v>521</v>
      </c>
      <c r="G30" s="265" t="s">
        <v>168</v>
      </c>
      <c r="H30" s="265" t="s">
        <v>506</v>
      </c>
      <c r="I30" s="265" t="s">
        <v>517</v>
      </c>
      <c r="J30" s="265" t="s">
        <v>506</v>
      </c>
      <c r="K30" s="265" t="s">
        <v>127</v>
      </c>
      <c r="L30" s="265" t="s">
        <v>517</v>
      </c>
      <c r="M30" s="265" t="s">
        <v>517</v>
      </c>
      <c r="N30" s="265" t="s">
        <v>483</v>
      </c>
      <c r="O30" s="265" t="s">
        <v>517</v>
      </c>
      <c r="P30" s="266" t="s">
        <v>517</v>
      </c>
      <c r="Q30" s="262"/>
      <c r="R30" s="267"/>
      <c r="V30" s="256"/>
    </row>
    <row r="31" spans="1:22" ht="36" customHeight="1" thickBot="1">
      <c r="A31" s="280">
        <v>5</v>
      </c>
      <c r="B31" s="269" t="s">
        <v>180</v>
      </c>
      <c r="C31" s="270" t="s">
        <v>181</v>
      </c>
      <c r="D31" s="270" t="s">
        <v>182</v>
      </c>
      <c r="E31" s="270" t="s">
        <v>183</v>
      </c>
      <c r="F31" s="270" t="s">
        <v>522</v>
      </c>
      <c r="G31" s="270" t="s">
        <v>184</v>
      </c>
      <c r="H31" s="270" t="s">
        <v>185</v>
      </c>
      <c r="I31" s="282" t="s">
        <v>562</v>
      </c>
      <c r="J31" s="270" t="s">
        <v>186</v>
      </c>
      <c r="K31" s="270" t="s">
        <v>213</v>
      </c>
      <c r="L31" s="270" t="s">
        <v>187</v>
      </c>
      <c r="M31" s="270" t="s">
        <v>139</v>
      </c>
      <c r="N31" s="270" t="s">
        <v>214</v>
      </c>
      <c r="O31" s="270" t="s">
        <v>189</v>
      </c>
      <c r="P31" s="271" t="s">
        <v>523</v>
      </c>
      <c r="Q31" s="256"/>
      <c r="R31" s="251"/>
      <c r="V31" s="283"/>
    </row>
    <row r="32" spans="1:22" ht="20.25" customHeight="1">
      <c r="A32" s="272"/>
      <c r="B32" s="273" t="s">
        <v>168</v>
      </c>
      <c r="C32" s="265" t="s">
        <v>507</v>
      </c>
      <c r="D32" s="265"/>
      <c r="E32" s="265"/>
      <c r="F32" s="265"/>
      <c r="G32" s="265"/>
      <c r="H32" s="265"/>
      <c r="I32" s="265" t="s">
        <v>168</v>
      </c>
      <c r="J32" s="265"/>
      <c r="K32" s="265"/>
      <c r="L32" s="265"/>
      <c r="M32" s="265"/>
      <c r="N32" s="265"/>
      <c r="O32" s="265"/>
      <c r="P32" s="266"/>
      <c r="Q32" s="262"/>
      <c r="R32" s="267"/>
      <c r="V32" s="283"/>
    </row>
    <row r="33" spans="1:22" ht="36" customHeight="1" thickBot="1">
      <c r="A33" s="280">
        <v>6</v>
      </c>
      <c r="B33" s="269" t="s">
        <v>190</v>
      </c>
      <c r="C33" s="270" t="s">
        <v>191</v>
      </c>
      <c r="D33" s="270"/>
      <c r="E33" s="270"/>
      <c r="F33" s="270"/>
      <c r="G33" s="270"/>
      <c r="H33" s="270"/>
      <c r="I33" s="270" t="s">
        <v>192</v>
      </c>
      <c r="J33" s="282"/>
      <c r="K33" s="270"/>
      <c r="L33" s="270"/>
      <c r="M33" s="270"/>
      <c r="N33" s="270"/>
      <c r="O33" s="270"/>
      <c r="P33" s="271"/>
      <c r="Q33" s="256"/>
      <c r="R33" s="251"/>
      <c r="V33" s="283"/>
    </row>
    <row r="34" spans="1:18" ht="19.5" customHeight="1">
      <c r="A34" s="224"/>
      <c r="B34" s="220" t="s">
        <v>484</v>
      </c>
      <c r="D34" s="284" t="s">
        <v>524</v>
      </c>
      <c r="E34" s="230"/>
      <c r="F34" s="220"/>
      <c r="G34" s="220" t="s">
        <v>485</v>
      </c>
      <c r="H34" s="285"/>
      <c r="I34" s="286"/>
      <c r="J34" s="286"/>
      <c r="K34" s="286"/>
      <c r="L34" s="286"/>
      <c r="M34" s="286"/>
      <c r="N34" s="286"/>
      <c r="O34" s="286"/>
      <c r="P34" s="286"/>
      <c r="Q34" s="286"/>
      <c r="R34" s="286"/>
    </row>
    <row r="35" spans="1:18" ht="19.5" customHeight="1">
      <c r="A35" s="224"/>
      <c r="B35" s="231"/>
      <c r="C35" s="220"/>
      <c r="D35" s="284"/>
      <c r="E35" s="230"/>
      <c r="F35" s="220"/>
      <c r="G35" s="220"/>
      <c r="H35" s="285"/>
      <c r="I35" s="286"/>
      <c r="J35" s="286"/>
      <c r="K35" s="286"/>
      <c r="L35" s="286"/>
      <c r="M35" s="286"/>
      <c r="N35" s="286"/>
      <c r="O35" s="286"/>
      <c r="P35" s="286"/>
      <c r="Q35" s="286"/>
      <c r="R35" s="286"/>
    </row>
    <row r="36" spans="1:18" ht="19.5" customHeight="1">
      <c r="A36" s="230"/>
      <c r="B36" s="220" t="s">
        <v>486</v>
      </c>
      <c r="D36" s="284" t="s">
        <v>525</v>
      </c>
      <c r="E36" s="230"/>
      <c r="F36" s="220"/>
      <c r="G36" s="220"/>
      <c r="H36" s="220"/>
      <c r="I36" s="220"/>
      <c r="J36" s="220"/>
      <c r="K36" s="220"/>
      <c r="L36" s="220"/>
      <c r="M36" s="220"/>
      <c r="N36" s="220"/>
      <c r="O36" s="220"/>
      <c r="P36" s="220"/>
      <c r="Q36" s="220"/>
      <c r="R36" s="220"/>
    </row>
    <row r="37" spans="4:18" ht="19.5" customHeight="1">
      <c r="D37" s="223" t="s">
        <v>526</v>
      </c>
      <c r="G37" s="220"/>
      <c r="H37" s="220"/>
      <c r="I37" s="220"/>
      <c r="J37" s="220"/>
      <c r="K37" s="220"/>
      <c r="L37" s="220"/>
      <c r="M37" s="220"/>
      <c r="N37" s="220"/>
      <c r="O37" s="220"/>
      <c r="P37" s="220"/>
      <c r="Q37" s="220"/>
      <c r="R37" s="220"/>
    </row>
    <row r="38" spans="2:18" ht="19.5" customHeight="1">
      <c r="B38" s="231"/>
      <c r="D38" s="231" t="s">
        <v>487</v>
      </c>
      <c r="E38" s="230"/>
      <c r="F38" s="220"/>
      <c r="G38" s="220"/>
      <c r="H38" s="220"/>
      <c r="K38" s="220" t="s">
        <v>488</v>
      </c>
      <c r="L38" s="220"/>
      <c r="M38" s="220"/>
      <c r="N38" s="220"/>
      <c r="O38" s="220"/>
      <c r="P38" s="220"/>
      <c r="Q38" s="220"/>
      <c r="R38" s="220"/>
    </row>
    <row r="39" spans="4:18" ht="19.5" customHeight="1">
      <c r="D39" s="231" t="s">
        <v>489</v>
      </c>
      <c r="G39" s="220"/>
      <c r="H39" s="220"/>
      <c r="I39" s="220"/>
      <c r="J39" s="220" t="s">
        <v>128</v>
      </c>
      <c r="K39" s="220"/>
      <c r="L39" s="220"/>
      <c r="M39" s="220"/>
      <c r="N39" s="220"/>
      <c r="O39" s="220"/>
      <c r="P39" s="220"/>
      <c r="Q39" s="220"/>
      <c r="R39" s="220"/>
    </row>
    <row r="40" spans="8:18" ht="19.5" customHeight="1">
      <c r="H40" s="220"/>
      <c r="I40" s="220"/>
      <c r="J40" s="220"/>
      <c r="K40" s="220"/>
      <c r="L40" s="220"/>
      <c r="M40" s="220"/>
      <c r="N40" s="220"/>
      <c r="O40" s="220"/>
      <c r="P40" s="220"/>
      <c r="Q40" s="220"/>
      <c r="R40" s="220"/>
    </row>
    <row r="41" spans="4:18" ht="19.5" customHeight="1">
      <c r="D41" s="231"/>
      <c r="H41" s="220"/>
      <c r="I41" s="220"/>
      <c r="J41" s="220"/>
      <c r="K41" s="220"/>
      <c r="L41" s="220"/>
      <c r="M41" s="220"/>
      <c r="N41" s="220"/>
      <c r="O41" s="220"/>
      <c r="P41" s="220"/>
      <c r="Q41" s="220"/>
      <c r="R41" s="220"/>
    </row>
    <row r="42" ht="19.5" customHeight="1">
      <c r="A42" s="287"/>
    </row>
    <row r="43" ht="19.5" customHeight="1"/>
    <row r="44" ht="19.5" customHeight="1"/>
    <row r="45" ht="19.5" customHeight="1"/>
    <row r="46" ht="19.5" customHeight="1">
      <c r="R46" s="288"/>
    </row>
    <row r="47" ht="19.5" customHeight="1"/>
    <row r="48" ht="19.5" customHeight="1"/>
    <row r="49" ht="19.5" customHeight="1"/>
  </sheetData>
  <printOptions horizontalCentered="1" verticalCentered="1"/>
  <pageMargins left="0" right="0" top="0" bottom="0" header="0.5118110236220472" footer="0.5118110236220472"/>
  <pageSetup fitToHeight="1" fitToWidth="1" horizontalDpi="600" verticalDpi="600" orientation="landscape" paperSize="9" scale="7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X46"/>
  <sheetViews>
    <sheetView view="pageBreakPreview" zoomScale="60" zoomScaleNormal="70" workbookViewId="0" topLeftCell="A1">
      <selection activeCell="A1" sqref="A1"/>
    </sheetView>
  </sheetViews>
  <sheetFormatPr defaultColWidth="9.00390625" defaultRowHeight="13.5"/>
  <cols>
    <col min="1" max="1" width="3.625" style="128" customWidth="1"/>
    <col min="2" max="2" width="14.625" style="128" customWidth="1"/>
    <col min="3" max="3" width="8.625" style="128" customWidth="1"/>
    <col min="4" max="4" width="3.625" style="130" customWidth="1"/>
    <col min="5" max="5" width="2.125" style="128" customWidth="1"/>
    <col min="6" max="6" width="3.625" style="130" customWidth="1"/>
    <col min="7" max="7" width="8.625" style="128" customWidth="1"/>
    <col min="8" max="8" width="7.375" style="128" customWidth="1"/>
    <col min="9" max="9" width="8.625" style="128" customWidth="1"/>
    <col min="10" max="10" width="3.625" style="130" customWidth="1"/>
    <col min="11" max="11" width="2.125" style="128" customWidth="1"/>
    <col min="12" max="12" width="3.625" style="130" customWidth="1"/>
    <col min="13" max="13" width="8.625" style="128" customWidth="1"/>
    <col min="14" max="14" width="7.375" style="128" customWidth="1"/>
    <col min="15" max="15" width="8.625" style="128" customWidth="1"/>
    <col min="16" max="16" width="3.625" style="130" customWidth="1"/>
    <col min="17" max="17" width="2.125" style="128" customWidth="1"/>
    <col min="18" max="18" width="3.625" style="130" customWidth="1"/>
    <col min="19" max="19" width="8.625" style="128" customWidth="1"/>
    <col min="20" max="20" width="7.25390625" style="128" customWidth="1"/>
    <col min="21" max="21" width="8.625" style="128" customWidth="1"/>
    <col min="22" max="22" width="3.625" style="130" customWidth="1"/>
    <col min="23" max="23" width="2.125" style="128" customWidth="1"/>
    <col min="24" max="24" width="3.625" style="130" customWidth="1"/>
    <col min="25" max="25" width="8.625" style="128" customWidth="1"/>
    <col min="26" max="26" width="7.375" style="128" customWidth="1"/>
    <col min="27" max="27" width="8.625" style="128" customWidth="1"/>
    <col min="28" max="28" width="3.625" style="130" customWidth="1"/>
    <col min="29" max="29" width="2.125" style="128" customWidth="1"/>
    <col min="30" max="30" width="3.625" style="130" customWidth="1"/>
    <col min="31" max="31" width="8.625" style="128" customWidth="1"/>
    <col min="32" max="32" width="7.375" style="128" customWidth="1"/>
    <col min="33" max="33" width="8.625" style="128" customWidth="1"/>
    <col min="34" max="34" width="3.625" style="130" customWidth="1"/>
    <col min="35" max="35" width="2.125" style="128" customWidth="1"/>
    <col min="36" max="36" width="3.625" style="130" customWidth="1"/>
    <col min="37" max="37" width="8.625" style="128" customWidth="1"/>
    <col min="38" max="38" width="7.375" style="128" customWidth="1"/>
    <col min="39" max="39" width="8.625" style="128" customWidth="1"/>
    <col min="40" max="40" width="3.625" style="130" customWidth="1"/>
    <col min="41" max="41" width="2.125" style="128" customWidth="1"/>
    <col min="42" max="42" width="3.625" style="130" customWidth="1"/>
    <col min="43" max="43" width="8.625" style="128" customWidth="1"/>
    <col min="44" max="44" width="7.375" style="128" customWidth="1"/>
    <col min="45" max="45" width="8.625" style="128" customWidth="1"/>
    <col min="46" max="46" width="3.625" style="130" customWidth="1"/>
    <col min="47" max="47" width="2.125" style="128" customWidth="1"/>
    <col min="48" max="48" width="3.625" style="130" customWidth="1"/>
    <col min="49" max="49" width="8.625" style="128" customWidth="1"/>
    <col min="50" max="50" width="7.50390625" style="128" customWidth="1"/>
    <col min="51" max="51" width="3.625" style="128" customWidth="1"/>
    <col min="52" max="52" width="0.2421875" style="128" customWidth="1"/>
    <col min="53" max="53" width="0.37109375" style="128" customWidth="1"/>
    <col min="54" max="54" width="1.75390625" style="128" customWidth="1"/>
    <col min="55" max="55" width="1.4921875" style="128" customWidth="1"/>
    <col min="56" max="57" width="9.00390625" style="128" customWidth="1"/>
    <col min="58" max="58" width="15.625" style="128" customWidth="1"/>
    <col min="59" max="59" width="5.625" style="128" customWidth="1"/>
    <col min="60" max="60" width="15.625" style="128" customWidth="1"/>
    <col min="61" max="61" width="5.625" style="128" customWidth="1"/>
    <col min="62" max="62" width="15.625" style="128" customWidth="1"/>
    <col min="63" max="63" width="5.625" style="128" customWidth="1"/>
    <col min="64" max="16384" width="9.00390625" style="128" customWidth="1"/>
  </cols>
  <sheetData>
    <row r="1" spans="2:50" ht="42" customHeight="1">
      <c r="B1" s="129" t="s">
        <v>193</v>
      </c>
      <c r="C1" s="129"/>
      <c r="E1" s="129"/>
      <c r="N1" s="422"/>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row>
    <row r="2" spans="2:5" ht="15" customHeight="1" thickBot="1">
      <c r="B2" s="129"/>
      <c r="C2" s="129"/>
      <c r="E2" s="129"/>
    </row>
    <row r="3" spans="1:50" ht="33" customHeight="1">
      <c r="A3" s="420" t="s">
        <v>194</v>
      </c>
      <c r="B3" s="131" t="s">
        <v>195</v>
      </c>
      <c r="C3" s="413" t="s">
        <v>531</v>
      </c>
      <c r="D3" s="414"/>
      <c r="E3" s="414"/>
      <c r="F3" s="414"/>
      <c r="G3" s="414"/>
      <c r="H3" s="415"/>
      <c r="I3" s="413" t="s">
        <v>196</v>
      </c>
      <c r="J3" s="414"/>
      <c r="K3" s="414"/>
      <c r="L3" s="414"/>
      <c r="M3" s="414"/>
      <c r="N3" s="415"/>
      <c r="O3" s="413" t="s">
        <v>433</v>
      </c>
      <c r="P3" s="414"/>
      <c r="Q3" s="414"/>
      <c r="R3" s="414"/>
      <c r="S3" s="414"/>
      <c r="T3" s="415"/>
      <c r="U3" s="413" t="s">
        <v>197</v>
      </c>
      <c r="V3" s="414"/>
      <c r="W3" s="414"/>
      <c r="X3" s="414"/>
      <c r="Y3" s="414"/>
      <c r="Z3" s="415"/>
      <c r="AA3" s="413" t="s">
        <v>559</v>
      </c>
      <c r="AB3" s="414"/>
      <c r="AC3" s="414"/>
      <c r="AD3" s="414"/>
      <c r="AE3" s="414"/>
      <c r="AF3" s="415"/>
      <c r="AG3" s="413" t="s">
        <v>198</v>
      </c>
      <c r="AH3" s="414"/>
      <c r="AI3" s="414"/>
      <c r="AJ3" s="414"/>
      <c r="AK3" s="414"/>
      <c r="AL3" s="415"/>
      <c r="AM3" s="413" t="s">
        <v>199</v>
      </c>
      <c r="AN3" s="414"/>
      <c r="AO3" s="414"/>
      <c r="AP3" s="414"/>
      <c r="AQ3" s="414"/>
      <c r="AR3" s="415"/>
      <c r="AS3" s="414" t="s">
        <v>560</v>
      </c>
      <c r="AT3" s="414"/>
      <c r="AU3" s="414"/>
      <c r="AV3" s="414"/>
      <c r="AW3" s="414"/>
      <c r="AX3" s="415"/>
    </row>
    <row r="4" spans="1:50" s="130" customFormat="1" ht="33" customHeight="1">
      <c r="A4" s="421"/>
      <c r="B4" s="132" t="s">
        <v>200</v>
      </c>
      <c r="C4" s="416" t="str">
        <f>'組合せ'!B21</f>
        <v>大在西小</v>
      </c>
      <c r="D4" s="417"/>
      <c r="E4" s="417"/>
      <c r="F4" s="417"/>
      <c r="G4" s="418"/>
      <c r="H4" s="134" t="s">
        <v>201</v>
      </c>
      <c r="I4" s="416" t="str">
        <f>'組合せ'!C21</f>
        <v>西部A</v>
      </c>
      <c r="J4" s="417"/>
      <c r="K4" s="417"/>
      <c r="L4" s="417"/>
      <c r="M4" s="418"/>
      <c r="N4" s="134" t="s">
        <v>201</v>
      </c>
      <c r="O4" s="416" t="str">
        <f>'組合せ'!D21</f>
        <v>南大分南</v>
      </c>
      <c r="P4" s="417"/>
      <c r="Q4" s="417"/>
      <c r="R4" s="417"/>
      <c r="S4" s="418"/>
      <c r="T4" s="134" t="s">
        <v>201</v>
      </c>
      <c r="U4" s="416" t="str">
        <f>'組合せ'!E21</f>
        <v>南大分北</v>
      </c>
      <c r="V4" s="417"/>
      <c r="W4" s="417"/>
      <c r="X4" s="417"/>
      <c r="Y4" s="419"/>
      <c r="Z4" s="135" t="s">
        <v>201</v>
      </c>
      <c r="AA4" s="416" t="str">
        <f>'組合せ'!F21</f>
        <v>日岡G</v>
      </c>
      <c r="AB4" s="417"/>
      <c r="AC4" s="417"/>
      <c r="AD4" s="417"/>
      <c r="AE4" s="418"/>
      <c r="AF4" s="134" t="s">
        <v>201</v>
      </c>
      <c r="AG4" s="416" t="str">
        <f>'組合せ'!G21</f>
        <v>西部B</v>
      </c>
      <c r="AH4" s="417"/>
      <c r="AI4" s="417"/>
      <c r="AJ4" s="417"/>
      <c r="AK4" s="418"/>
      <c r="AL4" s="134" t="s">
        <v>201</v>
      </c>
      <c r="AM4" s="417" t="str">
        <f>'組合せ'!H21</f>
        <v>田尻小</v>
      </c>
      <c r="AN4" s="417"/>
      <c r="AO4" s="417"/>
      <c r="AP4" s="417"/>
      <c r="AQ4" s="418"/>
      <c r="AR4" s="134" t="s">
        <v>201</v>
      </c>
      <c r="AS4" s="416" t="str">
        <f>'組合せ'!I21</f>
        <v>三佐小</v>
      </c>
      <c r="AT4" s="417"/>
      <c r="AU4" s="417"/>
      <c r="AV4" s="417"/>
      <c r="AW4" s="418"/>
      <c r="AX4" s="134" t="s">
        <v>201</v>
      </c>
    </row>
    <row r="5" spans="1:50" s="130" customFormat="1" ht="33" customHeight="1">
      <c r="A5" s="136">
        <v>8</v>
      </c>
      <c r="B5" s="137" t="s">
        <v>455</v>
      </c>
      <c r="C5" s="370" t="s">
        <v>449</v>
      </c>
      <c r="D5" s="361"/>
      <c r="E5" s="361"/>
      <c r="F5" s="361"/>
      <c r="G5" s="361"/>
      <c r="H5" s="362"/>
      <c r="I5" s="370" t="s">
        <v>449</v>
      </c>
      <c r="J5" s="361"/>
      <c r="K5" s="361"/>
      <c r="L5" s="361"/>
      <c r="M5" s="361"/>
      <c r="N5" s="362"/>
      <c r="O5" s="141" t="str">
        <f>'組合せ'!D23</f>
        <v>明野西</v>
      </c>
      <c r="P5" s="142">
        <v>1</v>
      </c>
      <c r="Q5" s="142" t="s">
        <v>434</v>
      </c>
      <c r="R5" s="142">
        <v>0</v>
      </c>
      <c r="S5" s="143" t="str">
        <f>'組合せ'!D25</f>
        <v>三　保</v>
      </c>
      <c r="T5" s="144" t="str">
        <f>O7</f>
        <v>滝尾下郡</v>
      </c>
      <c r="U5" s="138" t="str">
        <f>'組合せ'!E23</f>
        <v>　城　南</v>
      </c>
      <c r="V5" s="139">
        <v>1</v>
      </c>
      <c r="W5" s="139" t="s">
        <v>450</v>
      </c>
      <c r="X5" s="145">
        <v>0</v>
      </c>
      <c r="Y5" s="146" t="str">
        <f>'組合せ'!E25</f>
        <v>渡町台</v>
      </c>
      <c r="Z5" s="140" t="str">
        <f>U7</f>
        <v>森　岡</v>
      </c>
      <c r="AA5" s="141" t="str">
        <f>'組合せ'!F23</f>
        <v>鴛　野</v>
      </c>
      <c r="AB5" s="142">
        <v>3</v>
      </c>
      <c r="AC5" s="142" t="s">
        <v>450</v>
      </c>
      <c r="AD5" s="142">
        <v>0</v>
      </c>
      <c r="AE5" s="143" t="str">
        <f>'組合せ'!F25</f>
        <v>上堅田</v>
      </c>
      <c r="AF5" s="144" t="str">
        <f>AE7</f>
        <v>東稙田</v>
      </c>
      <c r="AG5" s="141" t="str">
        <f>'組合せ'!G23</f>
        <v>大　道</v>
      </c>
      <c r="AH5" s="142">
        <v>2</v>
      </c>
      <c r="AI5" s="142" t="s">
        <v>450</v>
      </c>
      <c r="AJ5" s="142">
        <v>1</v>
      </c>
      <c r="AK5" s="143" t="str">
        <f>'組合せ'!G25</f>
        <v>弥　生</v>
      </c>
      <c r="AL5" s="144" t="str">
        <f>AG7</f>
        <v>四日市北</v>
      </c>
      <c r="AM5" s="141" t="str">
        <f>'組合せ'!H23</f>
        <v>東大分</v>
      </c>
      <c r="AN5" s="142">
        <v>0</v>
      </c>
      <c r="AO5" s="142" t="s">
        <v>450</v>
      </c>
      <c r="AP5" s="142">
        <v>3</v>
      </c>
      <c r="AQ5" s="143" t="str">
        <f>'組合せ'!H25</f>
        <v>鶴　岡</v>
      </c>
      <c r="AR5" s="144" t="str">
        <f>AM7</f>
        <v>湯布院</v>
      </c>
      <c r="AS5" s="370" t="s">
        <v>449</v>
      </c>
      <c r="AT5" s="361"/>
      <c r="AU5" s="361"/>
      <c r="AV5" s="361"/>
      <c r="AW5" s="361"/>
      <c r="AX5" s="362"/>
    </row>
    <row r="6" spans="1:50" s="130" customFormat="1" ht="33" customHeight="1">
      <c r="A6" s="136" t="s">
        <v>203</v>
      </c>
      <c r="B6" s="137" t="s">
        <v>451</v>
      </c>
      <c r="C6" s="363"/>
      <c r="D6" s="364"/>
      <c r="E6" s="364"/>
      <c r="F6" s="364"/>
      <c r="G6" s="364"/>
      <c r="H6" s="354"/>
      <c r="I6" s="363"/>
      <c r="J6" s="364"/>
      <c r="K6" s="364"/>
      <c r="L6" s="364"/>
      <c r="M6" s="364"/>
      <c r="N6" s="354"/>
      <c r="O6" s="141" t="str">
        <f>'組合せ'!D27</f>
        <v>南大分</v>
      </c>
      <c r="P6" s="142">
        <v>2</v>
      </c>
      <c r="Q6" s="142" t="s">
        <v>434</v>
      </c>
      <c r="R6" s="142">
        <v>0</v>
      </c>
      <c r="S6" s="143" t="str">
        <f>'組合せ'!D29</f>
        <v>千　怒</v>
      </c>
      <c r="T6" s="144" t="str">
        <f>S5</f>
        <v>三　保</v>
      </c>
      <c r="U6" s="141" t="str">
        <f>'組合せ'!E27</f>
        <v>寒　田</v>
      </c>
      <c r="V6" s="142">
        <v>6</v>
      </c>
      <c r="W6" s="142" t="s">
        <v>450</v>
      </c>
      <c r="X6" s="142">
        <v>0</v>
      </c>
      <c r="Y6" s="150" t="str">
        <f>'組合せ'!E29</f>
        <v>安　岐</v>
      </c>
      <c r="Z6" s="151" t="str">
        <f>U8</f>
        <v>渡町台</v>
      </c>
      <c r="AA6" s="141" t="str">
        <f>'組合せ'!F27</f>
        <v>明　治</v>
      </c>
      <c r="AB6" s="142">
        <v>2</v>
      </c>
      <c r="AC6" s="142" t="s">
        <v>450</v>
      </c>
      <c r="AD6" s="142">
        <v>3</v>
      </c>
      <c r="AE6" s="143" t="str">
        <f>'組合せ'!F29</f>
        <v>WAYS</v>
      </c>
      <c r="AF6" s="144" t="str">
        <f>AE5</f>
        <v>上堅田</v>
      </c>
      <c r="AG6" s="141" t="str">
        <f>'組合せ'!G27</f>
        <v>明治北</v>
      </c>
      <c r="AH6" s="139">
        <v>6</v>
      </c>
      <c r="AI6" s="142" t="s">
        <v>450</v>
      </c>
      <c r="AJ6" s="142">
        <v>1</v>
      </c>
      <c r="AK6" s="143" t="str">
        <f>'組合せ'!G29</f>
        <v>青　江</v>
      </c>
      <c r="AL6" s="144" t="str">
        <f>AK5</f>
        <v>弥　生</v>
      </c>
      <c r="AM6" s="141" t="str">
        <f>'組合せ'!H27</f>
        <v>田　尻</v>
      </c>
      <c r="AN6" s="142">
        <v>1</v>
      </c>
      <c r="AO6" s="142" t="s">
        <v>450</v>
      </c>
      <c r="AP6" s="142">
        <v>0</v>
      </c>
      <c r="AQ6" s="143" t="str">
        <f>'組合せ'!H29</f>
        <v>武　蔵</v>
      </c>
      <c r="AR6" s="144" t="str">
        <f>AQ5</f>
        <v>鶴　岡</v>
      </c>
      <c r="AS6" s="363"/>
      <c r="AT6" s="364"/>
      <c r="AU6" s="364"/>
      <c r="AV6" s="364"/>
      <c r="AW6" s="364"/>
      <c r="AX6" s="354"/>
    </row>
    <row r="7" spans="1:50" s="130" customFormat="1" ht="33" customHeight="1">
      <c r="A7" s="136">
        <v>21</v>
      </c>
      <c r="B7" s="137" t="s">
        <v>452</v>
      </c>
      <c r="C7" s="363"/>
      <c r="D7" s="364"/>
      <c r="E7" s="364"/>
      <c r="F7" s="364"/>
      <c r="G7" s="364"/>
      <c r="H7" s="354"/>
      <c r="I7" s="363"/>
      <c r="J7" s="364"/>
      <c r="K7" s="364"/>
      <c r="L7" s="364"/>
      <c r="M7" s="364"/>
      <c r="N7" s="354"/>
      <c r="O7" s="141" t="str">
        <f>'組合せ'!D31</f>
        <v>滝尾下郡</v>
      </c>
      <c r="P7" s="142">
        <v>0</v>
      </c>
      <c r="Q7" s="142" t="s">
        <v>434</v>
      </c>
      <c r="R7" s="142">
        <v>2</v>
      </c>
      <c r="S7" s="143" t="str">
        <f>O5</f>
        <v>明野西</v>
      </c>
      <c r="T7" s="144" t="str">
        <f>S6</f>
        <v>千　怒</v>
      </c>
      <c r="U7" s="147" t="str">
        <f>'組合せ'!E31</f>
        <v>森　岡</v>
      </c>
      <c r="V7" s="148">
        <v>0</v>
      </c>
      <c r="W7" s="148" t="s">
        <v>450</v>
      </c>
      <c r="X7" s="148">
        <v>6</v>
      </c>
      <c r="Y7" s="152" t="str">
        <f>U5</f>
        <v>　城　南</v>
      </c>
      <c r="Z7" s="149" t="str">
        <f>Y6</f>
        <v>安　岐</v>
      </c>
      <c r="AA7" s="141" t="str">
        <f>AA5</f>
        <v>鴛　野</v>
      </c>
      <c r="AB7" s="142">
        <v>4</v>
      </c>
      <c r="AC7" s="142" t="s">
        <v>450</v>
      </c>
      <c r="AD7" s="142">
        <v>0</v>
      </c>
      <c r="AE7" s="143" t="str">
        <f>'組合せ'!F31</f>
        <v>東稙田</v>
      </c>
      <c r="AF7" s="144" t="str">
        <f>AE6</f>
        <v>WAYS</v>
      </c>
      <c r="AG7" s="142" t="str">
        <f>'組合せ'!G31</f>
        <v>四日市北</v>
      </c>
      <c r="AH7" s="142">
        <v>0</v>
      </c>
      <c r="AI7" s="142" t="s">
        <v>450</v>
      </c>
      <c r="AJ7" s="142">
        <v>0</v>
      </c>
      <c r="AK7" s="143" t="str">
        <f>AG5</f>
        <v>大　道</v>
      </c>
      <c r="AL7" s="144" t="str">
        <f>AK6</f>
        <v>青　江</v>
      </c>
      <c r="AM7" s="141" t="str">
        <f>'組合せ'!H31</f>
        <v>湯布院</v>
      </c>
      <c r="AN7" s="142">
        <v>0</v>
      </c>
      <c r="AO7" s="142" t="s">
        <v>450</v>
      </c>
      <c r="AP7" s="142">
        <v>3</v>
      </c>
      <c r="AQ7" s="143" t="str">
        <f>AM5</f>
        <v>東大分</v>
      </c>
      <c r="AR7" s="144" t="str">
        <f>AQ6</f>
        <v>武　蔵</v>
      </c>
      <c r="AS7" s="363"/>
      <c r="AT7" s="364"/>
      <c r="AU7" s="364"/>
      <c r="AV7" s="364"/>
      <c r="AW7" s="364"/>
      <c r="AX7" s="354"/>
    </row>
    <row r="8" spans="1:50" s="130" customFormat="1" ht="33" customHeight="1">
      <c r="A8" s="153" t="s">
        <v>194</v>
      </c>
      <c r="B8" s="137" t="s">
        <v>453</v>
      </c>
      <c r="C8" s="363"/>
      <c r="D8" s="364"/>
      <c r="E8" s="364"/>
      <c r="F8" s="364"/>
      <c r="G8" s="364"/>
      <c r="H8" s="354"/>
      <c r="I8" s="363"/>
      <c r="J8" s="364"/>
      <c r="K8" s="364"/>
      <c r="L8" s="364"/>
      <c r="M8" s="364"/>
      <c r="N8" s="354"/>
      <c r="O8" s="141" t="str">
        <f>S5</f>
        <v>三　保</v>
      </c>
      <c r="P8" s="142">
        <v>0</v>
      </c>
      <c r="Q8" s="142" t="s">
        <v>434</v>
      </c>
      <c r="R8" s="142">
        <v>1</v>
      </c>
      <c r="S8" s="143" t="str">
        <f>O6</f>
        <v>南大分</v>
      </c>
      <c r="T8" s="144" t="str">
        <f>O5</f>
        <v>明野西</v>
      </c>
      <c r="U8" s="141" t="str">
        <f>Y5</f>
        <v>渡町台</v>
      </c>
      <c r="V8" s="142">
        <v>0</v>
      </c>
      <c r="W8" s="142" t="s">
        <v>450</v>
      </c>
      <c r="X8" s="142">
        <v>0</v>
      </c>
      <c r="Y8" s="150" t="str">
        <f>U6</f>
        <v>寒　田</v>
      </c>
      <c r="Z8" s="151" t="str">
        <f>U5</f>
        <v>　城　南</v>
      </c>
      <c r="AA8" s="141" t="str">
        <f>AE5</f>
        <v>上堅田</v>
      </c>
      <c r="AB8" s="142">
        <v>0</v>
      </c>
      <c r="AC8" s="142" t="s">
        <v>450</v>
      </c>
      <c r="AD8" s="142">
        <v>2</v>
      </c>
      <c r="AE8" s="143" t="str">
        <f>AA6</f>
        <v>明　治</v>
      </c>
      <c r="AF8" s="144" t="str">
        <f>AA7</f>
        <v>鴛　野</v>
      </c>
      <c r="AG8" s="141" t="str">
        <f>AK5</f>
        <v>弥　生</v>
      </c>
      <c r="AH8" s="154">
        <v>0</v>
      </c>
      <c r="AI8" s="142" t="s">
        <v>450</v>
      </c>
      <c r="AJ8" s="142">
        <v>6</v>
      </c>
      <c r="AK8" s="143" t="str">
        <f>AG6</f>
        <v>明治北</v>
      </c>
      <c r="AL8" s="144" t="str">
        <f>AG5</f>
        <v>大　道</v>
      </c>
      <c r="AM8" s="141" t="str">
        <f>AQ5</f>
        <v>鶴　岡</v>
      </c>
      <c r="AN8" s="142">
        <v>6</v>
      </c>
      <c r="AO8" s="142" t="s">
        <v>450</v>
      </c>
      <c r="AP8" s="142">
        <v>0</v>
      </c>
      <c r="AQ8" s="143" t="str">
        <f>AM6</f>
        <v>田　尻</v>
      </c>
      <c r="AR8" s="144" t="str">
        <f>AQ7</f>
        <v>東大分</v>
      </c>
      <c r="AS8" s="363"/>
      <c r="AT8" s="364"/>
      <c r="AU8" s="364"/>
      <c r="AV8" s="364"/>
      <c r="AW8" s="364"/>
      <c r="AX8" s="354"/>
    </row>
    <row r="9" spans="1:50" s="130" customFormat="1" ht="33" customHeight="1" thickBot="1">
      <c r="A9" s="155"/>
      <c r="B9" s="156" t="s">
        <v>454</v>
      </c>
      <c r="C9" s="363"/>
      <c r="D9" s="364"/>
      <c r="E9" s="364"/>
      <c r="F9" s="364"/>
      <c r="G9" s="364"/>
      <c r="H9" s="354"/>
      <c r="I9" s="363"/>
      <c r="J9" s="364"/>
      <c r="K9" s="364"/>
      <c r="L9" s="364"/>
      <c r="M9" s="364"/>
      <c r="N9" s="354"/>
      <c r="O9" s="138" t="str">
        <f>S6</f>
        <v>千　怒</v>
      </c>
      <c r="P9" s="139">
        <v>0</v>
      </c>
      <c r="Q9" s="139" t="s">
        <v>434</v>
      </c>
      <c r="R9" s="139">
        <v>1</v>
      </c>
      <c r="S9" s="159" t="str">
        <f>O7</f>
        <v>滝尾下郡</v>
      </c>
      <c r="T9" s="160" t="str">
        <f>O6</f>
        <v>南大分</v>
      </c>
      <c r="U9" s="161" t="str">
        <f>Y6</f>
        <v>安　岐</v>
      </c>
      <c r="V9" s="162">
        <v>0</v>
      </c>
      <c r="W9" s="162" t="s">
        <v>450</v>
      </c>
      <c r="X9" s="162">
        <v>4</v>
      </c>
      <c r="Y9" s="163" t="str">
        <f>U7</f>
        <v>森　岡</v>
      </c>
      <c r="Z9" s="164" t="str">
        <f>U6</f>
        <v>寒　田</v>
      </c>
      <c r="AA9" s="138" t="str">
        <f>AE6</f>
        <v>WAYS</v>
      </c>
      <c r="AB9" s="139">
        <v>2</v>
      </c>
      <c r="AC9" s="139" t="s">
        <v>450</v>
      </c>
      <c r="AD9" s="139">
        <v>1</v>
      </c>
      <c r="AE9" s="159" t="str">
        <f>AE7</f>
        <v>東稙田</v>
      </c>
      <c r="AF9" s="160" t="str">
        <f>AE8</f>
        <v>明　治</v>
      </c>
      <c r="AG9" s="138" t="str">
        <f>AK6</f>
        <v>青　江</v>
      </c>
      <c r="AH9" s="139">
        <v>0</v>
      </c>
      <c r="AI9" s="139" t="s">
        <v>450</v>
      </c>
      <c r="AJ9" s="139">
        <v>1</v>
      </c>
      <c r="AK9" s="159" t="str">
        <f>AG7</f>
        <v>四日市北</v>
      </c>
      <c r="AL9" s="160" t="str">
        <f>AK8</f>
        <v>明治北</v>
      </c>
      <c r="AM9" s="138" t="str">
        <f>'組合せ'!H29</f>
        <v>武　蔵</v>
      </c>
      <c r="AN9" s="139">
        <v>1</v>
      </c>
      <c r="AO9" s="139" t="s">
        <v>450</v>
      </c>
      <c r="AP9" s="139">
        <v>4</v>
      </c>
      <c r="AQ9" s="159" t="str">
        <f>'組合せ'!H31</f>
        <v>湯布院</v>
      </c>
      <c r="AR9" s="160" t="str">
        <f>AQ8</f>
        <v>田　尻</v>
      </c>
      <c r="AS9" s="363"/>
      <c r="AT9" s="364"/>
      <c r="AU9" s="364"/>
      <c r="AV9" s="364"/>
      <c r="AW9" s="364"/>
      <c r="AX9" s="354"/>
    </row>
    <row r="10" spans="1:50" s="130" customFormat="1" ht="33" customHeight="1">
      <c r="A10" s="165">
        <v>8</v>
      </c>
      <c r="B10" s="137" t="s">
        <v>435</v>
      </c>
      <c r="C10" s="363"/>
      <c r="D10" s="364"/>
      <c r="E10" s="364"/>
      <c r="F10" s="364"/>
      <c r="G10" s="364"/>
      <c r="H10" s="354"/>
      <c r="I10" s="363"/>
      <c r="J10" s="364"/>
      <c r="K10" s="364"/>
      <c r="L10" s="364"/>
      <c r="M10" s="364"/>
      <c r="N10" s="354"/>
      <c r="O10" s="166" t="str">
        <f>O6</f>
        <v>南大分</v>
      </c>
      <c r="P10" s="167">
        <v>4</v>
      </c>
      <c r="Q10" s="167" t="s">
        <v>450</v>
      </c>
      <c r="R10" s="167">
        <v>0</v>
      </c>
      <c r="S10" s="168" t="str">
        <f>O7</f>
        <v>滝尾下郡</v>
      </c>
      <c r="T10" s="169" t="str">
        <f>O5</f>
        <v>明野西</v>
      </c>
      <c r="U10" s="147" t="str">
        <f>U6</f>
        <v>寒　田</v>
      </c>
      <c r="V10" s="148">
        <v>3</v>
      </c>
      <c r="W10" s="148" t="s">
        <v>450</v>
      </c>
      <c r="X10" s="148">
        <v>0</v>
      </c>
      <c r="Y10" s="152" t="str">
        <f>Y9</f>
        <v>森　岡</v>
      </c>
      <c r="Z10" s="149" t="str">
        <f>U5</f>
        <v>　城　南</v>
      </c>
      <c r="AA10" s="166" t="str">
        <f>AA6</f>
        <v>明　治</v>
      </c>
      <c r="AB10" s="167">
        <v>3</v>
      </c>
      <c r="AC10" s="167" t="s">
        <v>450</v>
      </c>
      <c r="AD10" s="167">
        <v>0</v>
      </c>
      <c r="AE10" s="168" t="str">
        <f>AE9</f>
        <v>東稙田</v>
      </c>
      <c r="AF10" s="169" t="str">
        <f>AA5</f>
        <v>鴛　野</v>
      </c>
      <c r="AG10" s="166" t="str">
        <f>AK8</f>
        <v>明治北</v>
      </c>
      <c r="AH10" s="167">
        <v>2</v>
      </c>
      <c r="AI10" s="167" t="s">
        <v>450</v>
      </c>
      <c r="AJ10" s="167">
        <v>0</v>
      </c>
      <c r="AK10" s="168" t="str">
        <f>AK9</f>
        <v>四日市北</v>
      </c>
      <c r="AL10" s="169" t="str">
        <f>AG5</f>
        <v>大　道</v>
      </c>
      <c r="AM10" s="166" t="str">
        <f>AM6</f>
        <v>田　尻</v>
      </c>
      <c r="AN10" s="167">
        <v>0</v>
      </c>
      <c r="AO10" s="167" t="s">
        <v>450</v>
      </c>
      <c r="AP10" s="167">
        <v>1</v>
      </c>
      <c r="AQ10" s="168" t="str">
        <f>AM7</f>
        <v>湯布院</v>
      </c>
      <c r="AR10" s="169" t="str">
        <f>AM12</f>
        <v>東大分</v>
      </c>
      <c r="AS10" s="363"/>
      <c r="AT10" s="364"/>
      <c r="AU10" s="364"/>
      <c r="AV10" s="364"/>
      <c r="AW10" s="364"/>
      <c r="AX10" s="354"/>
    </row>
    <row r="11" spans="1:50" s="130" customFormat="1" ht="33" customHeight="1">
      <c r="A11" s="136" t="s">
        <v>203</v>
      </c>
      <c r="B11" s="137" t="s">
        <v>436</v>
      </c>
      <c r="C11" s="363"/>
      <c r="D11" s="364"/>
      <c r="E11" s="364"/>
      <c r="F11" s="364"/>
      <c r="G11" s="364"/>
      <c r="H11" s="354"/>
      <c r="I11" s="363"/>
      <c r="J11" s="364"/>
      <c r="K11" s="364"/>
      <c r="L11" s="364"/>
      <c r="M11" s="364"/>
      <c r="N11" s="354"/>
      <c r="O11" s="141" t="str">
        <f>O8</f>
        <v>三　保</v>
      </c>
      <c r="P11" s="142">
        <v>3</v>
      </c>
      <c r="Q11" s="142" t="s">
        <v>450</v>
      </c>
      <c r="R11" s="142">
        <v>3</v>
      </c>
      <c r="S11" s="143" t="str">
        <f>O9</f>
        <v>千　怒</v>
      </c>
      <c r="T11" s="144" t="str">
        <f>S10</f>
        <v>滝尾下郡</v>
      </c>
      <c r="U11" s="141" t="str">
        <f>U8</f>
        <v>渡町台</v>
      </c>
      <c r="V11" s="142">
        <v>1</v>
      </c>
      <c r="W11" s="142" t="s">
        <v>450</v>
      </c>
      <c r="X11" s="142">
        <v>1</v>
      </c>
      <c r="Y11" s="150" t="str">
        <f>Y6</f>
        <v>安　岐</v>
      </c>
      <c r="Z11" s="151" t="str">
        <f>Y9</f>
        <v>森　岡</v>
      </c>
      <c r="AA11" s="141" t="str">
        <f>AA8</f>
        <v>上堅田</v>
      </c>
      <c r="AB11" s="142">
        <v>1</v>
      </c>
      <c r="AC11" s="142" t="s">
        <v>450</v>
      </c>
      <c r="AD11" s="142">
        <v>4</v>
      </c>
      <c r="AE11" s="143" t="str">
        <f>AA9</f>
        <v>WAYS</v>
      </c>
      <c r="AF11" s="144" t="str">
        <f>AE10</f>
        <v>東稙田</v>
      </c>
      <c r="AG11" s="141" t="str">
        <f>AG8</f>
        <v>弥　生</v>
      </c>
      <c r="AH11" s="142">
        <v>0</v>
      </c>
      <c r="AI11" s="142" t="s">
        <v>450</v>
      </c>
      <c r="AJ11" s="142">
        <v>3</v>
      </c>
      <c r="AK11" s="143" t="str">
        <f>AG9</f>
        <v>青　江</v>
      </c>
      <c r="AL11" s="144" t="str">
        <f>AK10</f>
        <v>四日市北</v>
      </c>
      <c r="AM11" s="141" t="str">
        <f>AQ5</f>
        <v>鶴　岡</v>
      </c>
      <c r="AN11" s="142">
        <v>3</v>
      </c>
      <c r="AO11" s="142" t="s">
        <v>450</v>
      </c>
      <c r="AP11" s="142">
        <v>0</v>
      </c>
      <c r="AQ11" s="143" t="str">
        <f>AQ6</f>
        <v>武　蔵</v>
      </c>
      <c r="AR11" s="144" t="str">
        <f>AQ10</f>
        <v>湯布院</v>
      </c>
      <c r="AS11" s="363"/>
      <c r="AT11" s="364"/>
      <c r="AU11" s="364"/>
      <c r="AV11" s="364"/>
      <c r="AW11" s="364"/>
      <c r="AX11" s="354"/>
    </row>
    <row r="12" spans="1:50" s="130" customFormat="1" ht="33" customHeight="1">
      <c r="A12" s="136">
        <v>22</v>
      </c>
      <c r="B12" s="137" t="s">
        <v>437</v>
      </c>
      <c r="C12" s="363"/>
      <c r="D12" s="364"/>
      <c r="E12" s="364"/>
      <c r="F12" s="364"/>
      <c r="G12" s="364"/>
      <c r="H12" s="354"/>
      <c r="I12" s="363"/>
      <c r="J12" s="364"/>
      <c r="K12" s="364"/>
      <c r="L12" s="364"/>
      <c r="M12" s="364"/>
      <c r="N12" s="354"/>
      <c r="O12" s="141" t="str">
        <f>O5</f>
        <v>明野西</v>
      </c>
      <c r="P12" s="142">
        <v>7</v>
      </c>
      <c r="Q12" s="142" t="s">
        <v>450</v>
      </c>
      <c r="R12" s="142">
        <v>0</v>
      </c>
      <c r="S12" s="143" t="str">
        <f>O6</f>
        <v>南大分</v>
      </c>
      <c r="T12" s="144" t="str">
        <f>S11</f>
        <v>千　怒</v>
      </c>
      <c r="U12" s="147" t="str">
        <f>U5</f>
        <v>　城　南</v>
      </c>
      <c r="V12" s="148">
        <v>1</v>
      </c>
      <c r="W12" s="148" t="s">
        <v>450</v>
      </c>
      <c r="X12" s="148">
        <v>1</v>
      </c>
      <c r="Y12" s="152" t="str">
        <f>U6</f>
        <v>寒　田</v>
      </c>
      <c r="Z12" s="149" t="str">
        <f>Y11</f>
        <v>安　岐</v>
      </c>
      <c r="AA12" s="141" t="str">
        <f>AA5</f>
        <v>鴛　野</v>
      </c>
      <c r="AB12" s="142">
        <v>1</v>
      </c>
      <c r="AC12" s="142" t="s">
        <v>450</v>
      </c>
      <c r="AD12" s="142">
        <v>1</v>
      </c>
      <c r="AE12" s="143" t="str">
        <f>AA6</f>
        <v>明　治</v>
      </c>
      <c r="AF12" s="144" t="str">
        <f>AE11</f>
        <v>WAYS</v>
      </c>
      <c r="AG12" s="141" t="str">
        <f>AG5</f>
        <v>大　道</v>
      </c>
      <c r="AH12" s="142">
        <v>1</v>
      </c>
      <c r="AI12" s="142" t="s">
        <v>450</v>
      </c>
      <c r="AJ12" s="142">
        <v>2</v>
      </c>
      <c r="AK12" s="143" t="str">
        <f>AG10</f>
        <v>明治北</v>
      </c>
      <c r="AL12" s="144" t="str">
        <f>AK11</f>
        <v>青　江</v>
      </c>
      <c r="AM12" s="141" t="str">
        <f>AQ7</f>
        <v>東大分</v>
      </c>
      <c r="AN12" s="142">
        <v>1</v>
      </c>
      <c r="AO12" s="142" t="s">
        <v>450</v>
      </c>
      <c r="AP12" s="142">
        <v>0</v>
      </c>
      <c r="AQ12" s="143" t="str">
        <f>AQ8</f>
        <v>田　尻</v>
      </c>
      <c r="AR12" s="144" t="str">
        <f>AQ11</f>
        <v>武　蔵</v>
      </c>
      <c r="AS12" s="363"/>
      <c r="AT12" s="364"/>
      <c r="AU12" s="364"/>
      <c r="AV12" s="364"/>
      <c r="AW12" s="364"/>
      <c r="AX12" s="354"/>
    </row>
    <row r="13" spans="1:50" s="130" customFormat="1" ht="33" customHeight="1">
      <c r="A13" s="153" t="s">
        <v>194</v>
      </c>
      <c r="B13" s="137" t="s">
        <v>438</v>
      </c>
      <c r="C13" s="363"/>
      <c r="D13" s="364"/>
      <c r="E13" s="364"/>
      <c r="F13" s="364"/>
      <c r="G13" s="364"/>
      <c r="H13" s="354"/>
      <c r="I13" s="363"/>
      <c r="J13" s="364"/>
      <c r="K13" s="364"/>
      <c r="L13" s="364"/>
      <c r="M13" s="364"/>
      <c r="N13" s="354"/>
      <c r="O13" s="141" t="str">
        <f>O8</f>
        <v>三　保</v>
      </c>
      <c r="P13" s="142">
        <v>0</v>
      </c>
      <c r="Q13" s="142" t="s">
        <v>450</v>
      </c>
      <c r="R13" s="142">
        <v>2</v>
      </c>
      <c r="S13" s="143" t="str">
        <f>O7</f>
        <v>滝尾下郡</v>
      </c>
      <c r="T13" s="144" t="str">
        <f>S12</f>
        <v>南大分</v>
      </c>
      <c r="U13" s="141" t="str">
        <f>U8</f>
        <v>渡町台</v>
      </c>
      <c r="V13" s="142">
        <v>0</v>
      </c>
      <c r="W13" s="142" t="s">
        <v>450</v>
      </c>
      <c r="X13" s="142">
        <v>2</v>
      </c>
      <c r="Y13" s="150" t="str">
        <f>Y9</f>
        <v>森　岡</v>
      </c>
      <c r="Z13" s="151" t="str">
        <f>U6</f>
        <v>寒　田</v>
      </c>
      <c r="AA13" s="141" t="str">
        <f>AA11</f>
        <v>上堅田</v>
      </c>
      <c r="AB13" s="142">
        <v>0</v>
      </c>
      <c r="AC13" s="142" t="s">
        <v>450</v>
      </c>
      <c r="AD13" s="142">
        <v>2</v>
      </c>
      <c r="AE13" s="143" t="str">
        <f>AE10</f>
        <v>東稙田</v>
      </c>
      <c r="AF13" s="144" t="str">
        <f>AE12</f>
        <v>明　治</v>
      </c>
      <c r="AG13" s="141" t="str">
        <f>AG11</f>
        <v>弥　生</v>
      </c>
      <c r="AH13" s="142">
        <v>0</v>
      </c>
      <c r="AI13" s="142" t="s">
        <v>450</v>
      </c>
      <c r="AJ13" s="142">
        <v>4</v>
      </c>
      <c r="AK13" s="143" t="str">
        <f>AK10</f>
        <v>四日市北</v>
      </c>
      <c r="AL13" s="144" t="str">
        <f>AK12</f>
        <v>明治北</v>
      </c>
      <c r="AM13" s="141" t="str">
        <f>AQ5</f>
        <v>鶴　岡</v>
      </c>
      <c r="AN13" s="142">
        <v>6</v>
      </c>
      <c r="AO13" s="142" t="str">
        <f>AI14</f>
        <v>－</v>
      </c>
      <c r="AP13" s="142">
        <v>0</v>
      </c>
      <c r="AQ13" s="143" t="str">
        <f>AM7</f>
        <v>湯布院</v>
      </c>
      <c r="AR13" s="144" t="str">
        <f>AQ12</f>
        <v>田　尻</v>
      </c>
      <c r="AS13" s="363"/>
      <c r="AT13" s="364"/>
      <c r="AU13" s="364"/>
      <c r="AV13" s="364"/>
      <c r="AW13" s="364"/>
      <c r="AX13" s="354"/>
    </row>
    <row r="14" spans="1:50" s="130" customFormat="1" ht="33" customHeight="1" thickBot="1">
      <c r="A14" s="155"/>
      <c r="B14" s="156" t="s">
        <v>439</v>
      </c>
      <c r="C14" s="355"/>
      <c r="D14" s="356"/>
      <c r="E14" s="356"/>
      <c r="F14" s="356"/>
      <c r="G14" s="356"/>
      <c r="H14" s="357"/>
      <c r="I14" s="355"/>
      <c r="J14" s="356"/>
      <c r="K14" s="356"/>
      <c r="L14" s="356"/>
      <c r="M14" s="356"/>
      <c r="N14" s="357"/>
      <c r="O14" s="161" t="str">
        <f>O5</f>
        <v>明野西</v>
      </c>
      <c r="P14" s="162">
        <v>3</v>
      </c>
      <c r="Q14" s="162" t="s">
        <v>450</v>
      </c>
      <c r="R14" s="162">
        <v>1</v>
      </c>
      <c r="S14" s="170" t="str">
        <f>S6</f>
        <v>千　怒</v>
      </c>
      <c r="T14" s="171" t="str">
        <f>O13</f>
        <v>三　保</v>
      </c>
      <c r="U14" s="157" t="str">
        <f>U5</f>
        <v>　城　南</v>
      </c>
      <c r="V14" s="158">
        <v>9</v>
      </c>
      <c r="W14" s="158" t="s">
        <v>450</v>
      </c>
      <c r="X14" s="158">
        <v>0</v>
      </c>
      <c r="Y14" s="172" t="str">
        <f>Y6</f>
        <v>安　岐</v>
      </c>
      <c r="Z14" s="133" t="str">
        <f>U8</f>
        <v>渡町台</v>
      </c>
      <c r="AA14" s="161" t="str">
        <f>AA5</f>
        <v>鴛　野</v>
      </c>
      <c r="AB14" s="162">
        <v>0</v>
      </c>
      <c r="AC14" s="162" t="s">
        <v>450</v>
      </c>
      <c r="AD14" s="162">
        <v>0</v>
      </c>
      <c r="AE14" s="170" t="str">
        <f>AE11</f>
        <v>WAYS</v>
      </c>
      <c r="AF14" s="171" t="str">
        <f>AA13</f>
        <v>上堅田</v>
      </c>
      <c r="AG14" s="161" t="str">
        <f>AG12</f>
        <v>大　道</v>
      </c>
      <c r="AH14" s="162">
        <v>1</v>
      </c>
      <c r="AI14" s="162" t="s">
        <v>450</v>
      </c>
      <c r="AJ14" s="162">
        <v>0</v>
      </c>
      <c r="AK14" s="170" t="str">
        <f>AK11</f>
        <v>青　江</v>
      </c>
      <c r="AL14" s="171" t="str">
        <f>AG13</f>
        <v>弥　生</v>
      </c>
      <c r="AM14" s="161" t="str">
        <f>AM5</f>
        <v>東大分</v>
      </c>
      <c r="AN14" s="162">
        <v>4</v>
      </c>
      <c r="AO14" s="162" t="str">
        <f>AO13</f>
        <v>－</v>
      </c>
      <c r="AP14" s="162">
        <v>0</v>
      </c>
      <c r="AQ14" s="170" t="str">
        <f>AQ6</f>
        <v>武　蔵</v>
      </c>
      <c r="AR14" s="171" t="str">
        <f>AM13</f>
        <v>鶴　岡</v>
      </c>
      <c r="AS14" s="355"/>
      <c r="AT14" s="356"/>
      <c r="AU14" s="356"/>
      <c r="AV14" s="356"/>
      <c r="AW14" s="356"/>
      <c r="AX14" s="357"/>
    </row>
    <row r="15" spans="1:50" s="130" customFormat="1" ht="33" customHeight="1">
      <c r="A15" s="173"/>
      <c r="B15" s="174"/>
      <c r="C15" s="175"/>
      <c r="D15" s="175"/>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76"/>
      <c r="AT15" s="176"/>
      <c r="AU15" s="176"/>
      <c r="AV15" s="176"/>
      <c r="AW15" s="176"/>
      <c r="AX15" s="176"/>
    </row>
    <row r="16" spans="1:50" s="130" customFormat="1" ht="33" customHeight="1" thickBot="1">
      <c r="A16" s="177"/>
      <c r="B16" s="174"/>
      <c r="C16" s="174"/>
      <c r="D16" s="174"/>
      <c r="E16" s="174"/>
      <c r="F16" s="174"/>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7"/>
    </row>
    <row r="17" spans="1:50" s="130" customFormat="1" ht="33" customHeight="1">
      <c r="A17" s="420" t="s">
        <v>194</v>
      </c>
      <c r="B17" s="131" t="s">
        <v>195</v>
      </c>
      <c r="C17" s="413" t="s">
        <v>206</v>
      </c>
      <c r="D17" s="414"/>
      <c r="E17" s="414"/>
      <c r="F17" s="414"/>
      <c r="G17" s="414"/>
      <c r="H17" s="414"/>
      <c r="I17" s="413" t="s">
        <v>207</v>
      </c>
      <c r="J17" s="414"/>
      <c r="K17" s="414"/>
      <c r="L17" s="414"/>
      <c r="M17" s="414"/>
      <c r="N17" s="415"/>
      <c r="O17" s="413" t="s">
        <v>208</v>
      </c>
      <c r="P17" s="414"/>
      <c r="Q17" s="414"/>
      <c r="R17" s="414"/>
      <c r="S17" s="414"/>
      <c r="T17" s="415"/>
      <c r="U17" s="413" t="s">
        <v>209</v>
      </c>
      <c r="V17" s="414"/>
      <c r="W17" s="414"/>
      <c r="X17" s="414"/>
      <c r="Y17" s="414"/>
      <c r="Z17" s="415"/>
      <c r="AA17" s="413" t="s">
        <v>210</v>
      </c>
      <c r="AB17" s="414"/>
      <c r="AC17" s="414"/>
      <c r="AD17" s="414"/>
      <c r="AE17" s="414"/>
      <c r="AF17" s="415"/>
      <c r="AG17" s="413" t="s">
        <v>211</v>
      </c>
      <c r="AH17" s="414"/>
      <c r="AI17" s="414"/>
      <c r="AJ17" s="414"/>
      <c r="AK17" s="414"/>
      <c r="AL17" s="415"/>
      <c r="AM17" s="413" t="s">
        <v>212</v>
      </c>
      <c r="AN17" s="414"/>
      <c r="AO17" s="414"/>
      <c r="AP17" s="414"/>
      <c r="AQ17" s="414"/>
      <c r="AR17" s="415"/>
      <c r="AS17" s="413" t="s">
        <v>563</v>
      </c>
      <c r="AT17" s="414"/>
      <c r="AU17" s="414"/>
      <c r="AV17" s="414"/>
      <c r="AW17" s="414"/>
      <c r="AX17" s="415"/>
    </row>
    <row r="18" spans="1:50" s="130" customFormat="1" ht="36" customHeight="1">
      <c r="A18" s="421"/>
      <c r="B18" s="132" t="s">
        <v>200</v>
      </c>
      <c r="C18" s="416" t="str">
        <f>'組合せ'!J21</f>
        <v>豊府小</v>
      </c>
      <c r="D18" s="417"/>
      <c r="E18" s="417"/>
      <c r="F18" s="417"/>
      <c r="G18" s="418"/>
      <c r="H18" s="134" t="s">
        <v>201</v>
      </c>
      <c r="I18" s="416" t="str">
        <f>'組合せ'!K21</f>
        <v>西の台小</v>
      </c>
      <c r="J18" s="417"/>
      <c r="K18" s="417"/>
      <c r="L18" s="417"/>
      <c r="M18" s="419"/>
      <c r="N18" s="135" t="s">
        <v>201</v>
      </c>
      <c r="O18" s="416" t="str">
        <f>'組合せ'!L21</f>
        <v>長浜小</v>
      </c>
      <c r="P18" s="417"/>
      <c r="Q18" s="417"/>
      <c r="R18" s="417"/>
      <c r="S18" s="418"/>
      <c r="T18" s="134" t="s">
        <v>201</v>
      </c>
      <c r="U18" s="416" t="str">
        <f>'組合せ'!M21</f>
        <v>舞鶴小</v>
      </c>
      <c r="V18" s="417"/>
      <c r="W18" s="417"/>
      <c r="X18" s="417"/>
      <c r="Y18" s="418"/>
      <c r="Z18" s="134" t="s">
        <v>201</v>
      </c>
      <c r="AA18" s="416" t="str">
        <f>'組合せ'!N21</f>
        <v>明野東小</v>
      </c>
      <c r="AB18" s="417"/>
      <c r="AC18" s="417"/>
      <c r="AD18" s="417"/>
      <c r="AE18" s="418"/>
      <c r="AF18" s="134" t="s">
        <v>201</v>
      </c>
      <c r="AG18" s="416" t="str">
        <f>'組合せ'!O21</f>
        <v>明野北小</v>
      </c>
      <c r="AH18" s="417"/>
      <c r="AI18" s="417"/>
      <c r="AJ18" s="417"/>
      <c r="AK18" s="419"/>
      <c r="AL18" s="135" t="s">
        <v>201</v>
      </c>
      <c r="AM18" s="416" t="str">
        <f>'組合せ'!P21</f>
        <v>宗方小</v>
      </c>
      <c r="AN18" s="417"/>
      <c r="AO18" s="417"/>
      <c r="AP18" s="417"/>
      <c r="AQ18" s="419"/>
      <c r="AR18" s="135" t="s">
        <v>201</v>
      </c>
      <c r="AS18" s="416">
        <f>'組合せ'!Q21</f>
        <v>0</v>
      </c>
      <c r="AT18" s="417"/>
      <c r="AU18" s="417"/>
      <c r="AV18" s="417"/>
      <c r="AW18" s="418"/>
      <c r="AX18" s="134" t="s">
        <v>201</v>
      </c>
    </row>
    <row r="19" spans="1:50" s="130" customFormat="1" ht="33" customHeight="1">
      <c r="A19" s="136">
        <v>8</v>
      </c>
      <c r="B19" s="137" t="s">
        <v>564</v>
      </c>
      <c r="C19" s="179" t="str">
        <f>'組合せ'!J27</f>
        <v>豊　府</v>
      </c>
      <c r="D19" s="142">
        <v>1</v>
      </c>
      <c r="E19" s="142" t="s">
        <v>450</v>
      </c>
      <c r="F19" s="142">
        <v>1</v>
      </c>
      <c r="G19" s="143" t="str">
        <f>'組合せ'!J25</f>
        <v>下毛南</v>
      </c>
      <c r="H19" s="144" t="str">
        <f>C21</f>
        <v>由布川</v>
      </c>
      <c r="I19" s="138" t="str">
        <f>'組合せ'!K23</f>
        <v>西の台</v>
      </c>
      <c r="J19" s="139">
        <v>2</v>
      </c>
      <c r="K19" s="139" t="s">
        <v>450</v>
      </c>
      <c r="L19" s="139">
        <v>0</v>
      </c>
      <c r="M19" s="146" t="str">
        <f>'組合せ'!K25</f>
        <v>三光本耶馬溪</v>
      </c>
      <c r="N19" s="140" t="str">
        <f>I21</f>
        <v>中島荷揚</v>
      </c>
      <c r="O19" s="141" t="str">
        <f>'組合せ'!L23</f>
        <v>庄　内</v>
      </c>
      <c r="P19" s="142">
        <v>0</v>
      </c>
      <c r="Q19" s="142" t="s">
        <v>450</v>
      </c>
      <c r="R19" s="142">
        <v>1</v>
      </c>
      <c r="S19" s="143" t="str">
        <f>'組合せ'!L25</f>
        <v>鶴　居</v>
      </c>
      <c r="T19" s="144" t="str">
        <f>O21</f>
        <v>北　郡</v>
      </c>
      <c r="U19" s="141" t="str">
        <f>'組合せ'!M23</f>
        <v>賀　来</v>
      </c>
      <c r="V19" s="142">
        <v>1</v>
      </c>
      <c r="W19" s="142" t="s">
        <v>450</v>
      </c>
      <c r="X19" s="142">
        <v>0</v>
      </c>
      <c r="Y19" s="143" t="str">
        <f>'組合せ'!M25</f>
        <v>小　楠</v>
      </c>
      <c r="Z19" s="144" t="str">
        <f>U21</f>
        <v>判　田</v>
      </c>
      <c r="AA19" s="141" t="str">
        <f>'組合せ'!N23</f>
        <v>くにみ</v>
      </c>
      <c r="AB19" s="142">
        <v>1</v>
      </c>
      <c r="AC19" s="142" t="s">
        <v>450</v>
      </c>
      <c r="AD19" s="142">
        <v>6</v>
      </c>
      <c r="AE19" s="143" t="str">
        <f>'組合せ'!N25</f>
        <v>鶴　見</v>
      </c>
      <c r="AF19" s="144" t="str">
        <f>AA21</f>
        <v>挾　間</v>
      </c>
      <c r="AG19" s="138" t="str">
        <f>'組合せ'!O23</f>
        <v>日　岡</v>
      </c>
      <c r="AH19" s="139">
        <v>2</v>
      </c>
      <c r="AI19" s="142" t="s">
        <v>450</v>
      </c>
      <c r="AJ19" s="139">
        <v>2</v>
      </c>
      <c r="AK19" s="146" t="str">
        <f>'組合せ'!O25</f>
        <v>中津豊南</v>
      </c>
      <c r="AL19" s="140" t="str">
        <f>AG21</f>
        <v>住　吉</v>
      </c>
      <c r="AM19" s="138" t="str">
        <f>'組合せ'!P23</f>
        <v>宗　方</v>
      </c>
      <c r="AN19" s="139">
        <v>0</v>
      </c>
      <c r="AO19" s="142" t="s">
        <v>450</v>
      </c>
      <c r="AP19" s="139">
        <v>0</v>
      </c>
      <c r="AQ19" s="146" t="str">
        <f>'組合せ'!P25</f>
        <v>佐伯ﾘﾍﾞﾛ</v>
      </c>
      <c r="AR19" s="140" t="str">
        <f>AM21</f>
        <v>八　幡</v>
      </c>
      <c r="AS19" s="141">
        <f>'組合せ'!Q23</f>
        <v>0</v>
      </c>
      <c r="AT19" s="142">
        <v>1</v>
      </c>
      <c r="AU19" s="142" t="s">
        <v>450</v>
      </c>
      <c r="AV19" s="142">
        <v>0</v>
      </c>
      <c r="AW19" s="143">
        <f>'組合せ'!Q25</f>
        <v>0</v>
      </c>
      <c r="AX19" s="144">
        <f>AS21</f>
        <v>0</v>
      </c>
    </row>
    <row r="20" spans="1:50" s="130" customFormat="1" ht="33" customHeight="1">
      <c r="A20" s="136" t="s">
        <v>203</v>
      </c>
      <c r="B20" s="137" t="s">
        <v>451</v>
      </c>
      <c r="C20" s="179" t="str">
        <f>'組合せ'!J23</f>
        <v>敷　戸</v>
      </c>
      <c r="D20" s="142">
        <v>0</v>
      </c>
      <c r="E20" s="142" t="s">
        <v>450</v>
      </c>
      <c r="F20" s="142">
        <v>2</v>
      </c>
      <c r="G20" s="143" t="str">
        <f>'組合せ'!J29</f>
        <v>玖　珠</v>
      </c>
      <c r="H20" s="144" t="str">
        <f>G19</f>
        <v>下毛南</v>
      </c>
      <c r="I20" s="141" t="str">
        <f>'組合せ'!K27</f>
        <v>竹田直入</v>
      </c>
      <c r="J20" s="142">
        <v>2</v>
      </c>
      <c r="K20" s="142" t="s">
        <v>450</v>
      </c>
      <c r="L20" s="142">
        <v>0</v>
      </c>
      <c r="M20" s="150" t="str">
        <f>'組合せ'!K29</f>
        <v>咸　宜</v>
      </c>
      <c r="N20" s="151" t="str">
        <f>I22</f>
        <v>三光本耶馬溪</v>
      </c>
      <c r="O20" s="141" t="str">
        <f>'組合せ'!L27</f>
        <v>金池長浜</v>
      </c>
      <c r="P20" s="142">
        <v>10</v>
      </c>
      <c r="Q20" s="142" t="s">
        <v>450</v>
      </c>
      <c r="R20" s="142">
        <v>0</v>
      </c>
      <c r="S20" s="143" t="str">
        <f>'組合せ'!L29</f>
        <v>豊後高田</v>
      </c>
      <c r="T20" s="144" t="str">
        <f>S19</f>
        <v>鶴　居</v>
      </c>
      <c r="U20" s="141" t="str">
        <f>'組合せ'!M27</f>
        <v>城　東</v>
      </c>
      <c r="V20" s="142">
        <v>7</v>
      </c>
      <c r="W20" s="142" t="s">
        <v>450</v>
      </c>
      <c r="X20" s="142">
        <v>1</v>
      </c>
      <c r="Y20" s="143" t="str">
        <f>'組合せ'!M29</f>
        <v>日　出</v>
      </c>
      <c r="Z20" s="144" t="str">
        <f>Y19</f>
        <v>小　楠</v>
      </c>
      <c r="AA20" s="141" t="str">
        <f>'組合せ'!N27</f>
        <v>別　保</v>
      </c>
      <c r="AB20" s="142">
        <v>0</v>
      </c>
      <c r="AC20" s="142" t="s">
        <v>450</v>
      </c>
      <c r="AD20" s="142">
        <v>3</v>
      </c>
      <c r="AE20" s="143" t="str">
        <f>'組合せ'!N29</f>
        <v>明野東</v>
      </c>
      <c r="AF20" s="144" t="str">
        <f>AE19</f>
        <v>鶴　見</v>
      </c>
      <c r="AG20" s="141" t="str">
        <f>'組合せ'!O27</f>
        <v>明野北</v>
      </c>
      <c r="AH20" s="142">
        <v>0</v>
      </c>
      <c r="AI20" s="142" t="s">
        <v>450</v>
      </c>
      <c r="AJ20" s="142">
        <v>1</v>
      </c>
      <c r="AK20" s="150" t="str">
        <f>'組合せ'!O29</f>
        <v>大平山</v>
      </c>
      <c r="AL20" s="151" t="str">
        <f>AK19</f>
        <v>中津豊南</v>
      </c>
      <c r="AM20" s="141" t="str">
        <f>'組合せ'!P27</f>
        <v>横　瀬</v>
      </c>
      <c r="AN20" s="142">
        <v>0</v>
      </c>
      <c r="AO20" s="142" t="s">
        <v>450</v>
      </c>
      <c r="AP20" s="142">
        <v>0</v>
      </c>
      <c r="AQ20" s="150" t="str">
        <f>'組合せ'!P29</f>
        <v>津久見</v>
      </c>
      <c r="AR20" s="151" t="str">
        <f>AM22</f>
        <v>佐伯ﾘﾍﾞﾛ</v>
      </c>
      <c r="AS20" s="141">
        <f>'組合せ'!Q27</f>
        <v>0</v>
      </c>
      <c r="AT20" s="142">
        <v>2</v>
      </c>
      <c r="AU20" s="142" t="s">
        <v>450</v>
      </c>
      <c r="AV20" s="142">
        <v>0</v>
      </c>
      <c r="AW20" s="143">
        <f>'組合せ'!Q29</f>
        <v>0</v>
      </c>
      <c r="AX20" s="144">
        <f>AW19</f>
        <v>0</v>
      </c>
    </row>
    <row r="21" spans="1:50" s="130" customFormat="1" ht="33" customHeight="1">
      <c r="A21" s="136">
        <v>21</v>
      </c>
      <c r="B21" s="137" t="s">
        <v>452</v>
      </c>
      <c r="C21" s="179" t="str">
        <f>'組合せ'!J31</f>
        <v>由布川</v>
      </c>
      <c r="D21" s="142">
        <v>1</v>
      </c>
      <c r="E21" s="142" t="s">
        <v>450</v>
      </c>
      <c r="F21" s="142">
        <v>4</v>
      </c>
      <c r="G21" s="143" t="str">
        <f>C19</f>
        <v>豊　府</v>
      </c>
      <c r="H21" s="144" t="str">
        <f>G20</f>
        <v>玖　珠</v>
      </c>
      <c r="I21" s="147" t="str">
        <f>'組合せ'!K31</f>
        <v>中島荷揚</v>
      </c>
      <c r="J21" s="148">
        <v>1</v>
      </c>
      <c r="K21" s="148" t="s">
        <v>450</v>
      </c>
      <c r="L21" s="148">
        <v>2</v>
      </c>
      <c r="M21" s="152" t="str">
        <f>I19</f>
        <v>西の台</v>
      </c>
      <c r="N21" s="149" t="str">
        <f>M20</f>
        <v>咸　宜</v>
      </c>
      <c r="O21" s="141" t="str">
        <f>'組合せ'!L31</f>
        <v>北　郡</v>
      </c>
      <c r="P21" s="142">
        <v>0</v>
      </c>
      <c r="Q21" s="142" t="s">
        <v>450</v>
      </c>
      <c r="R21" s="142">
        <v>0</v>
      </c>
      <c r="S21" s="143" t="str">
        <f>O19</f>
        <v>庄　内</v>
      </c>
      <c r="T21" s="144" t="str">
        <f>S20</f>
        <v>豊後高田</v>
      </c>
      <c r="U21" s="141" t="str">
        <f>'組合せ'!M31</f>
        <v>判　田</v>
      </c>
      <c r="V21" s="142">
        <v>1</v>
      </c>
      <c r="W21" s="142" t="s">
        <v>450</v>
      </c>
      <c r="X21" s="142">
        <v>0</v>
      </c>
      <c r="Y21" s="143" t="str">
        <f>U19</f>
        <v>賀　来</v>
      </c>
      <c r="Z21" s="144" t="str">
        <f>Y20</f>
        <v>日　出</v>
      </c>
      <c r="AA21" s="141" t="str">
        <f>'組合せ'!N31</f>
        <v>挾　間</v>
      </c>
      <c r="AB21" s="142">
        <v>3</v>
      </c>
      <c r="AC21" s="142" t="s">
        <v>450</v>
      </c>
      <c r="AD21" s="142">
        <v>0</v>
      </c>
      <c r="AE21" s="143" t="str">
        <f>AA19</f>
        <v>くにみ</v>
      </c>
      <c r="AF21" s="144" t="str">
        <f>AE20</f>
        <v>明野東</v>
      </c>
      <c r="AG21" s="147" t="str">
        <f>'組合せ'!O31</f>
        <v>住　吉</v>
      </c>
      <c r="AH21" s="148">
        <v>2</v>
      </c>
      <c r="AI21" s="142" t="s">
        <v>450</v>
      </c>
      <c r="AJ21" s="148">
        <v>0</v>
      </c>
      <c r="AK21" s="152" t="str">
        <f>AG19</f>
        <v>日　岡</v>
      </c>
      <c r="AL21" s="149" t="str">
        <f>AK20</f>
        <v>大平山</v>
      </c>
      <c r="AM21" s="147" t="str">
        <f>'組合せ'!P31</f>
        <v>八　幡</v>
      </c>
      <c r="AN21" s="148">
        <v>0</v>
      </c>
      <c r="AO21" s="142" t="s">
        <v>450</v>
      </c>
      <c r="AP21" s="148">
        <v>7</v>
      </c>
      <c r="AQ21" s="152" t="str">
        <f>AM19</f>
        <v>宗　方</v>
      </c>
      <c r="AR21" s="149" t="str">
        <f>AQ20</f>
        <v>津久見</v>
      </c>
      <c r="AS21" s="141">
        <f>'組合せ'!Q31</f>
        <v>0</v>
      </c>
      <c r="AT21" s="142">
        <v>0</v>
      </c>
      <c r="AU21" s="142" t="s">
        <v>450</v>
      </c>
      <c r="AV21" s="142">
        <v>2</v>
      </c>
      <c r="AW21" s="143">
        <f>AS19</f>
        <v>0</v>
      </c>
      <c r="AX21" s="144">
        <f>AW20</f>
        <v>0</v>
      </c>
    </row>
    <row r="22" spans="1:50" s="130" customFormat="1" ht="33" customHeight="1">
      <c r="A22" s="153" t="s">
        <v>194</v>
      </c>
      <c r="B22" s="137" t="s">
        <v>453</v>
      </c>
      <c r="C22" s="179" t="str">
        <f>G19</f>
        <v>下毛南</v>
      </c>
      <c r="D22" s="142">
        <v>2</v>
      </c>
      <c r="E22" s="142" t="s">
        <v>450</v>
      </c>
      <c r="F22" s="142">
        <v>0</v>
      </c>
      <c r="G22" s="143" t="str">
        <f>C20</f>
        <v>敷　戸</v>
      </c>
      <c r="H22" s="144" t="str">
        <f>C19</f>
        <v>豊　府</v>
      </c>
      <c r="I22" s="141" t="str">
        <f>M19</f>
        <v>三光本耶馬溪</v>
      </c>
      <c r="J22" s="142">
        <v>0</v>
      </c>
      <c r="K22" s="142" t="s">
        <v>450</v>
      </c>
      <c r="L22" s="142">
        <v>0</v>
      </c>
      <c r="M22" s="150" t="str">
        <f>I20</f>
        <v>竹田直入</v>
      </c>
      <c r="N22" s="151" t="str">
        <f>M21</f>
        <v>西の台</v>
      </c>
      <c r="O22" s="141" t="str">
        <f>S19</f>
        <v>鶴　居</v>
      </c>
      <c r="P22" s="142">
        <v>2</v>
      </c>
      <c r="Q22" s="142" t="s">
        <v>450</v>
      </c>
      <c r="R22" s="142">
        <v>0</v>
      </c>
      <c r="S22" s="143" t="str">
        <f>O20</f>
        <v>金池長浜</v>
      </c>
      <c r="T22" s="144" t="str">
        <f>O19</f>
        <v>庄　内</v>
      </c>
      <c r="U22" s="141" t="str">
        <f>Y19</f>
        <v>小　楠</v>
      </c>
      <c r="V22" s="142">
        <v>1</v>
      </c>
      <c r="W22" s="142" t="s">
        <v>450</v>
      </c>
      <c r="X22" s="142">
        <v>2</v>
      </c>
      <c r="Y22" s="143" t="str">
        <f>U20</f>
        <v>城　東</v>
      </c>
      <c r="Z22" s="144" t="str">
        <f>U19</f>
        <v>賀　来</v>
      </c>
      <c r="AA22" s="141" t="str">
        <f>AE19</f>
        <v>鶴　見</v>
      </c>
      <c r="AB22" s="142">
        <v>0</v>
      </c>
      <c r="AC22" s="142" t="s">
        <v>450</v>
      </c>
      <c r="AD22" s="142">
        <v>4</v>
      </c>
      <c r="AE22" s="143" t="str">
        <f>AA20</f>
        <v>別　保</v>
      </c>
      <c r="AF22" s="144" t="str">
        <f>AA19</f>
        <v>くにみ</v>
      </c>
      <c r="AG22" s="141" t="str">
        <f>AK19</f>
        <v>中津豊南</v>
      </c>
      <c r="AH22" s="142">
        <v>1</v>
      </c>
      <c r="AI22" s="142" t="s">
        <v>450</v>
      </c>
      <c r="AJ22" s="142">
        <v>0</v>
      </c>
      <c r="AK22" s="150" t="str">
        <f>AG20</f>
        <v>明野北</v>
      </c>
      <c r="AL22" s="151" t="str">
        <f>AG19</f>
        <v>日　岡</v>
      </c>
      <c r="AM22" s="141" t="str">
        <f>AQ19</f>
        <v>佐伯ﾘﾍﾞﾛ</v>
      </c>
      <c r="AN22" s="142">
        <v>2</v>
      </c>
      <c r="AO22" s="142" t="s">
        <v>450</v>
      </c>
      <c r="AP22" s="142">
        <v>0</v>
      </c>
      <c r="AQ22" s="150" t="str">
        <f>AM20</f>
        <v>横　瀬</v>
      </c>
      <c r="AR22" s="151" t="str">
        <f>AM19</f>
        <v>宗　方</v>
      </c>
      <c r="AS22" s="141">
        <f>AW19</f>
        <v>0</v>
      </c>
      <c r="AT22" s="142">
        <v>3</v>
      </c>
      <c r="AU22" s="142" t="s">
        <v>450</v>
      </c>
      <c r="AV22" s="142">
        <v>1</v>
      </c>
      <c r="AW22" s="143">
        <f>AS20</f>
        <v>0</v>
      </c>
      <c r="AX22" s="144">
        <f>AS19</f>
        <v>0</v>
      </c>
    </row>
    <row r="23" spans="1:50" s="130" customFormat="1" ht="33" customHeight="1" thickBot="1">
      <c r="A23" s="155"/>
      <c r="B23" s="156" t="s">
        <v>454</v>
      </c>
      <c r="C23" s="180" t="str">
        <f>G20</f>
        <v>玖　珠</v>
      </c>
      <c r="D23" s="162">
        <v>2</v>
      </c>
      <c r="E23" s="139" t="s">
        <v>450</v>
      </c>
      <c r="F23" s="139">
        <v>1</v>
      </c>
      <c r="G23" s="159" t="str">
        <f>C21</f>
        <v>由布川</v>
      </c>
      <c r="H23" s="160" t="str">
        <f>G22</f>
        <v>敷　戸</v>
      </c>
      <c r="I23" s="161" t="str">
        <f>M20</f>
        <v>咸　宜</v>
      </c>
      <c r="J23" s="162">
        <v>4</v>
      </c>
      <c r="K23" s="162" t="s">
        <v>450</v>
      </c>
      <c r="L23" s="162">
        <v>2</v>
      </c>
      <c r="M23" s="163" t="str">
        <f>I21</f>
        <v>中島荷揚</v>
      </c>
      <c r="N23" s="164" t="str">
        <f>I20</f>
        <v>竹田直入</v>
      </c>
      <c r="O23" s="138" t="str">
        <f>S20</f>
        <v>豊後高田</v>
      </c>
      <c r="P23" s="139">
        <v>0</v>
      </c>
      <c r="Q23" s="139" t="s">
        <v>450</v>
      </c>
      <c r="R23" s="139">
        <v>8</v>
      </c>
      <c r="S23" s="159" t="str">
        <f>O21</f>
        <v>北　郡</v>
      </c>
      <c r="T23" s="160" t="str">
        <f>S22</f>
        <v>金池長浜</v>
      </c>
      <c r="U23" s="138" t="str">
        <f>Y20</f>
        <v>日　出</v>
      </c>
      <c r="V23" s="139">
        <v>0</v>
      </c>
      <c r="W23" s="139" t="s">
        <v>450</v>
      </c>
      <c r="X23" s="139">
        <v>6</v>
      </c>
      <c r="Y23" s="159" t="str">
        <f>U21</f>
        <v>判　田</v>
      </c>
      <c r="Z23" s="160" t="str">
        <f>Y22</f>
        <v>城　東</v>
      </c>
      <c r="AA23" s="138" t="str">
        <f>AE20</f>
        <v>明野東</v>
      </c>
      <c r="AB23" s="139">
        <v>6</v>
      </c>
      <c r="AC23" s="139" t="s">
        <v>450</v>
      </c>
      <c r="AD23" s="139">
        <v>0</v>
      </c>
      <c r="AE23" s="159" t="str">
        <f>AA21</f>
        <v>挾　間</v>
      </c>
      <c r="AF23" s="160" t="str">
        <f>AE22</f>
        <v>別　保</v>
      </c>
      <c r="AG23" s="161" t="str">
        <f>AK20</f>
        <v>大平山</v>
      </c>
      <c r="AH23" s="162">
        <v>0</v>
      </c>
      <c r="AI23" s="139" t="s">
        <v>450</v>
      </c>
      <c r="AJ23" s="162">
        <v>2</v>
      </c>
      <c r="AK23" s="163" t="str">
        <f>AG21</f>
        <v>住　吉</v>
      </c>
      <c r="AL23" s="164" t="str">
        <f>AG20</f>
        <v>明野北</v>
      </c>
      <c r="AM23" s="161" t="str">
        <f>AQ20</f>
        <v>津久見</v>
      </c>
      <c r="AN23" s="162">
        <v>4</v>
      </c>
      <c r="AO23" s="139" t="s">
        <v>450</v>
      </c>
      <c r="AP23" s="162">
        <v>0</v>
      </c>
      <c r="AQ23" s="163" t="str">
        <f>AM21</f>
        <v>八　幡</v>
      </c>
      <c r="AR23" s="164" t="str">
        <f>AQ22</f>
        <v>横　瀬</v>
      </c>
      <c r="AS23" s="138">
        <f>AW20</f>
        <v>0</v>
      </c>
      <c r="AT23" s="139">
        <v>1</v>
      </c>
      <c r="AU23" s="139" t="s">
        <v>450</v>
      </c>
      <c r="AV23" s="139">
        <v>0</v>
      </c>
      <c r="AW23" s="159">
        <f>AS21</f>
        <v>0</v>
      </c>
      <c r="AX23" s="160">
        <f>AW22</f>
        <v>0</v>
      </c>
    </row>
    <row r="24" spans="1:50" s="130" customFormat="1" ht="33" customHeight="1">
      <c r="A24" s="165">
        <v>8</v>
      </c>
      <c r="B24" s="137" t="s">
        <v>435</v>
      </c>
      <c r="C24" s="181" t="str">
        <f>C20</f>
        <v>敷　戸</v>
      </c>
      <c r="D24" s="154">
        <v>1</v>
      </c>
      <c r="E24" s="167" t="s">
        <v>450</v>
      </c>
      <c r="F24" s="167">
        <v>1</v>
      </c>
      <c r="G24" s="168" t="str">
        <f>G23</f>
        <v>由布川</v>
      </c>
      <c r="H24" s="169" t="str">
        <f>C19</f>
        <v>豊　府</v>
      </c>
      <c r="I24" s="182" t="str">
        <f>I20</f>
        <v>竹田直入</v>
      </c>
      <c r="J24" s="154">
        <v>0</v>
      </c>
      <c r="K24" s="154" t="s">
        <v>450</v>
      </c>
      <c r="L24" s="154">
        <v>1</v>
      </c>
      <c r="M24" s="183" t="str">
        <f>I21</f>
        <v>中島荷揚</v>
      </c>
      <c r="N24" s="184" t="str">
        <f>I26</f>
        <v>西の台</v>
      </c>
      <c r="O24" s="166" t="str">
        <f>O20</f>
        <v>金池長浜</v>
      </c>
      <c r="P24" s="185">
        <v>0</v>
      </c>
      <c r="Q24" s="167" t="s">
        <v>450</v>
      </c>
      <c r="R24" s="167">
        <v>1</v>
      </c>
      <c r="S24" s="168" t="str">
        <f>O21</f>
        <v>北　郡</v>
      </c>
      <c r="T24" s="169" t="str">
        <f>O26</f>
        <v>庄　内</v>
      </c>
      <c r="U24" s="166" t="str">
        <f>U20</f>
        <v>城　東</v>
      </c>
      <c r="V24" s="185">
        <v>0</v>
      </c>
      <c r="W24" s="167" t="s">
        <v>450</v>
      </c>
      <c r="X24" s="167">
        <v>2</v>
      </c>
      <c r="Y24" s="168" t="str">
        <f>Y23</f>
        <v>判　田</v>
      </c>
      <c r="Z24" s="169" t="str">
        <f>U19</f>
        <v>賀　来</v>
      </c>
      <c r="AA24" s="166" t="str">
        <f>AA20</f>
        <v>別　保</v>
      </c>
      <c r="AB24" s="167">
        <v>2</v>
      </c>
      <c r="AC24" s="167" t="s">
        <v>450</v>
      </c>
      <c r="AD24" s="167">
        <v>0</v>
      </c>
      <c r="AE24" s="168" t="str">
        <f>AA21</f>
        <v>挾　間</v>
      </c>
      <c r="AF24" s="169" t="str">
        <f>AA19</f>
        <v>くにみ</v>
      </c>
      <c r="AG24" s="182" t="str">
        <f>AG20</f>
        <v>明野北</v>
      </c>
      <c r="AH24" s="154">
        <v>0</v>
      </c>
      <c r="AI24" s="167" t="s">
        <v>450</v>
      </c>
      <c r="AJ24" s="154">
        <v>0</v>
      </c>
      <c r="AK24" s="183" t="str">
        <f>AG21</f>
        <v>住　吉</v>
      </c>
      <c r="AL24" s="184" t="str">
        <f>AG19</f>
        <v>日　岡</v>
      </c>
      <c r="AM24" s="182" t="str">
        <f>AM20</f>
        <v>横　瀬</v>
      </c>
      <c r="AN24" s="154">
        <v>2</v>
      </c>
      <c r="AO24" s="167" t="s">
        <v>450</v>
      </c>
      <c r="AP24" s="154">
        <v>0</v>
      </c>
      <c r="AQ24" s="183" t="str">
        <f>AM21</f>
        <v>八　幡</v>
      </c>
      <c r="AR24" s="184" t="str">
        <f>AM19</f>
        <v>宗　方</v>
      </c>
      <c r="AS24" s="166">
        <f>AS20</f>
        <v>0</v>
      </c>
      <c r="AT24" s="185">
        <v>1</v>
      </c>
      <c r="AU24" s="167" t="s">
        <v>450</v>
      </c>
      <c r="AV24" s="167">
        <v>0</v>
      </c>
      <c r="AW24" s="168">
        <f>AS21</f>
        <v>0</v>
      </c>
      <c r="AX24" s="169">
        <f>AX22</f>
        <v>0</v>
      </c>
    </row>
    <row r="25" spans="1:50" s="130" customFormat="1" ht="33" customHeight="1">
      <c r="A25" s="136" t="s">
        <v>203</v>
      </c>
      <c r="B25" s="137" t="s">
        <v>436</v>
      </c>
      <c r="C25" s="179" t="str">
        <f>C22</f>
        <v>下毛南</v>
      </c>
      <c r="D25" s="142">
        <v>1</v>
      </c>
      <c r="E25" s="142" t="s">
        <v>450</v>
      </c>
      <c r="F25" s="142">
        <v>0</v>
      </c>
      <c r="G25" s="143" t="str">
        <f>C23</f>
        <v>玖　珠</v>
      </c>
      <c r="H25" s="144" t="str">
        <f>G24</f>
        <v>由布川</v>
      </c>
      <c r="I25" s="147" t="str">
        <f>M19</f>
        <v>三光本耶馬溪</v>
      </c>
      <c r="J25" s="148">
        <v>1</v>
      </c>
      <c r="K25" s="148" t="s">
        <v>450</v>
      </c>
      <c r="L25" s="148">
        <v>3</v>
      </c>
      <c r="M25" s="152" t="str">
        <f>M20</f>
        <v>咸　宜</v>
      </c>
      <c r="N25" s="149" t="str">
        <f>M24</f>
        <v>中島荷揚</v>
      </c>
      <c r="O25" s="141" t="str">
        <f>S19</f>
        <v>鶴　居</v>
      </c>
      <c r="P25" s="186">
        <v>6</v>
      </c>
      <c r="Q25" s="142" t="s">
        <v>450</v>
      </c>
      <c r="R25" s="142">
        <v>0</v>
      </c>
      <c r="S25" s="143" t="str">
        <f>S20</f>
        <v>豊後高田</v>
      </c>
      <c r="T25" s="144" t="str">
        <f>S23</f>
        <v>北　郡</v>
      </c>
      <c r="U25" s="141" t="str">
        <f>U22</f>
        <v>小　楠</v>
      </c>
      <c r="V25" s="186">
        <v>1</v>
      </c>
      <c r="W25" s="142" t="s">
        <v>450</v>
      </c>
      <c r="X25" s="142">
        <v>0</v>
      </c>
      <c r="Y25" s="143" t="str">
        <f>U23</f>
        <v>日　出</v>
      </c>
      <c r="Z25" s="144" t="str">
        <f>Y23</f>
        <v>判　田</v>
      </c>
      <c r="AA25" s="141" t="str">
        <f>AA22</f>
        <v>鶴　見</v>
      </c>
      <c r="AB25" s="142">
        <v>0</v>
      </c>
      <c r="AC25" s="142" t="s">
        <v>450</v>
      </c>
      <c r="AD25" s="142">
        <v>14</v>
      </c>
      <c r="AE25" s="143" t="str">
        <f>AA23</f>
        <v>明野東</v>
      </c>
      <c r="AF25" s="144" t="str">
        <f>AE24</f>
        <v>挾　間</v>
      </c>
      <c r="AG25" s="147" t="str">
        <f>AK19</f>
        <v>中津豊南</v>
      </c>
      <c r="AH25" s="148">
        <v>0</v>
      </c>
      <c r="AI25" s="142" t="s">
        <v>450</v>
      </c>
      <c r="AJ25" s="148">
        <v>1</v>
      </c>
      <c r="AK25" s="152" t="str">
        <f>AK20</f>
        <v>大平山</v>
      </c>
      <c r="AL25" s="149" t="str">
        <f>AG21</f>
        <v>住　吉</v>
      </c>
      <c r="AM25" s="147" t="str">
        <f>AQ19</f>
        <v>佐伯ﾘﾍﾞﾛ</v>
      </c>
      <c r="AN25" s="148">
        <v>1</v>
      </c>
      <c r="AO25" s="142" t="s">
        <v>450</v>
      </c>
      <c r="AP25" s="148">
        <v>0</v>
      </c>
      <c r="AQ25" s="152" t="str">
        <f>AQ20</f>
        <v>津久見</v>
      </c>
      <c r="AR25" s="149" t="str">
        <f>AQ24</f>
        <v>八　幡</v>
      </c>
      <c r="AS25" s="141">
        <f>AS22</f>
        <v>0</v>
      </c>
      <c r="AT25" s="186">
        <v>1</v>
      </c>
      <c r="AU25" s="142" t="s">
        <v>450</v>
      </c>
      <c r="AV25" s="142">
        <v>0</v>
      </c>
      <c r="AW25" s="143">
        <f>AW20</f>
        <v>0</v>
      </c>
      <c r="AX25" s="144">
        <f>AW24</f>
        <v>0</v>
      </c>
    </row>
    <row r="26" spans="1:50" s="130" customFormat="1" ht="33" customHeight="1">
      <c r="A26" s="136">
        <v>22</v>
      </c>
      <c r="B26" s="137" t="s">
        <v>437</v>
      </c>
      <c r="C26" s="179" t="str">
        <f>C19</f>
        <v>豊　府</v>
      </c>
      <c r="D26" s="142">
        <v>3</v>
      </c>
      <c r="E26" s="142" t="s">
        <v>450</v>
      </c>
      <c r="F26" s="142">
        <v>1</v>
      </c>
      <c r="G26" s="143" t="str">
        <f>G22</f>
        <v>敷　戸</v>
      </c>
      <c r="H26" s="144" t="str">
        <f>G25</f>
        <v>玖　珠</v>
      </c>
      <c r="I26" s="141" t="str">
        <f>I19</f>
        <v>西の台</v>
      </c>
      <c r="J26" s="142">
        <v>2</v>
      </c>
      <c r="K26" s="142" t="s">
        <v>450</v>
      </c>
      <c r="L26" s="142">
        <v>1</v>
      </c>
      <c r="M26" s="150" t="str">
        <f>I20</f>
        <v>竹田直入</v>
      </c>
      <c r="N26" s="151" t="str">
        <f>M25</f>
        <v>咸　宜</v>
      </c>
      <c r="O26" s="141" t="str">
        <f>O19</f>
        <v>庄　内</v>
      </c>
      <c r="P26" s="186">
        <v>1</v>
      </c>
      <c r="Q26" s="142" t="s">
        <v>450</v>
      </c>
      <c r="R26" s="142">
        <v>1</v>
      </c>
      <c r="S26" s="143" t="str">
        <f>O24</f>
        <v>金池長浜</v>
      </c>
      <c r="T26" s="144" t="str">
        <f>S25</f>
        <v>豊後高田</v>
      </c>
      <c r="U26" s="141" t="str">
        <f>U19</f>
        <v>賀　来</v>
      </c>
      <c r="V26" s="186">
        <v>2</v>
      </c>
      <c r="W26" s="142" t="s">
        <v>450</v>
      </c>
      <c r="X26" s="142">
        <v>0</v>
      </c>
      <c r="Y26" s="143" t="str">
        <f>U24</f>
        <v>城　東</v>
      </c>
      <c r="Z26" s="144" t="str">
        <f>Y25</f>
        <v>日　出</v>
      </c>
      <c r="AA26" s="141" t="str">
        <f>AA19</f>
        <v>くにみ</v>
      </c>
      <c r="AB26" s="142">
        <v>0</v>
      </c>
      <c r="AC26" s="142" t="s">
        <v>450</v>
      </c>
      <c r="AD26" s="142">
        <v>3</v>
      </c>
      <c r="AE26" s="143" t="str">
        <f>AE22</f>
        <v>別　保</v>
      </c>
      <c r="AF26" s="144" t="str">
        <f>AE25</f>
        <v>明野東</v>
      </c>
      <c r="AG26" s="141" t="str">
        <f>AG19</f>
        <v>日　岡</v>
      </c>
      <c r="AH26" s="142">
        <v>1</v>
      </c>
      <c r="AI26" s="142" t="s">
        <v>450</v>
      </c>
      <c r="AJ26" s="142">
        <v>0</v>
      </c>
      <c r="AK26" s="150" t="str">
        <f>AG24</f>
        <v>明野北</v>
      </c>
      <c r="AL26" s="151" t="str">
        <f>AK25</f>
        <v>大平山</v>
      </c>
      <c r="AM26" s="141" t="str">
        <f>AM19</f>
        <v>宗　方</v>
      </c>
      <c r="AN26" s="142">
        <v>4</v>
      </c>
      <c r="AO26" s="142" t="s">
        <v>450</v>
      </c>
      <c r="AP26" s="142">
        <v>0</v>
      </c>
      <c r="AQ26" s="150" t="str">
        <f>AM20</f>
        <v>横　瀬</v>
      </c>
      <c r="AR26" s="151" t="str">
        <f>AQ25</f>
        <v>津久見</v>
      </c>
      <c r="AS26" s="141">
        <f>AS19</f>
        <v>0</v>
      </c>
      <c r="AT26" s="186">
        <v>1</v>
      </c>
      <c r="AU26" s="142" t="s">
        <v>450</v>
      </c>
      <c r="AV26" s="142">
        <v>0</v>
      </c>
      <c r="AW26" s="143">
        <f>AW22</f>
        <v>0</v>
      </c>
      <c r="AX26" s="144">
        <f>AW25</f>
        <v>0</v>
      </c>
    </row>
    <row r="27" spans="1:50" s="130" customFormat="1" ht="33" customHeight="1">
      <c r="A27" s="153" t="s">
        <v>194</v>
      </c>
      <c r="B27" s="137" t="s">
        <v>438</v>
      </c>
      <c r="C27" s="179" t="str">
        <f>C25</f>
        <v>下毛南</v>
      </c>
      <c r="D27" s="142">
        <v>2</v>
      </c>
      <c r="E27" s="142" t="s">
        <v>450</v>
      </c>
      <c r="F27" s="142">
        <v>0</v>
      </c>
      <c r="G27" s="150" t="str">
        <f>G24</f>
        <v>由布川</v>
      </c>
      <c r="H27" s="144" t="str">
        <f>G26</f>
        <v>敷　戸</v>
      </c>
      <c r="I27" s="141" t="str">
        <f>I22</f>
        <v>三光本耶馬溪</v>
      </c>
      <c r="J27" s="142">
        <v>0</v>
      </c>
      <c r="K27" s="142" t="s">
        <v>450</v>
      </c>
      <c r="L27" s="142">
        <v>0</v>
      </c>
      <c r="M27" s="150" t="str">
        <f>M23</f>
        <v>中島荷揚</v>
      </c>
      <c r="N27" s="151" t="str">
        <f>M26</f>
        <v>竹田直入</v>
      </c>
      <c r="O27" s="141" t="str">
        <f>O25</f>
        <v>鶴　居</v>
      </c>
      <c r="P27" s="186">
        <v>1</v>
      </c>
      <c r="Q27" s="142" t="s">
        <v>450</v>
      </c>
      <c r="R27" s="142">
        <v>0</v>
      </c>
      <c r="S27" s="143" t="str">
        <f>S24</f>
        <v>北　郡</v>
      </c>
      <c r="T27" s="144" t="str">
        <f>O24</f>
        <v>金池長浜</v>
      </c>
      <c r="U27" s="141" t="str">
        <f>U25</f>
        <v>小　楠</v>
      </c>
      <c r="V27" s="186">
        <v>0</v>
      </c>
      <c r="W27" s="142" t="s">
        <v>450</v>
      </c>
      <c r="X27" s="142">
        <v>5</v>
      </c>
      <c r="Y27" s="143" t="str">
        <f>Y24</f>
        <v>判　田</v>
      </c>
      <c r="Z27" s="144" t="str">
        <f>U24</f>
        <v>城　東</v>
      </c>
      <c r="AA27" s="141" t="str">
        <f>AA25</f>
        <v>鶴　見</v>
      </c>
      <c r="AB27" s="142">
        <v>2</v>
      </c>
      <c r="AC27" s="142" t="s">
        <v>450</v>
      </c>
      <c r="AD27" s="142">
        <v>0</v>
      </c>
      <c r="AE27" s="143" t="str">
        <f>AE23</f>
        <v>挾　間</v>
      </c>
      <c r="AF27" s="144" t="str">
        <f>AE26</f>
        <v>別　保</v>
      </c>
      <c r="AG27" s="141" t="str">
        <f>AG25</f>
        <v>中津豊南</v>
      </c>
      <c r="AH27" s="142">
        <v>0</v>
      </c>
      <c r="AI27" s="142" t="s">
        <v>450</v>
      </c>
      <c r="AJ27" s="142">
        <v>1</v>
      </c>
      <c r="AK27" s="150" t="str">
        <f>AG21</f>
        <v>住　吉</v>
      </c>
      <c r="AL27" s="151" t="str">
        <f>AK26</f>
        <v>明野北</v>
      </c>
      <c r="AM27" s="141" t="str">
        <f>AM22</f>
        <v>佐伯ﾘﾍﾞﾛ</v>
      </c>
      <c r="AN27" s="142">
        <v>5</v>
      </c>
      <c r="AO27" s="142" t="s">
        <v>450</v>
      </c>
      <c r="AP27" s="142">
        <v>0</v>
      </c>
      <c r="AQ27" s="150" t="str">
        <f>AM21</f>
        <v>八　幡</v>
      </c>
      <c r="AR27" s="151" t="str">
        <f>AM24</f>
        <v>横　瀬</v>
      </c>
      <c r="AS27" s="141">
        <f>AS22</f>
        <v>0</v>
      </c>
      <c r="AT27" s="186">
        <v>3</v>
      </c>
      <c r="AU27" s="142" t="s">
        <v>450</v>
      </c>
      <c r="AV27" s="142">
        <v>1</v>
      </c>
      <c r="AW27" s="143">
        <f>AW23</f>
        <v>0</v>
      </c>
      <c r="AX27" s="144">
        <f>AW26</f>
        <v>0</v>
      </c>
    </row>
    <row r="28" spans="1:50" s="130" customFormat="1" ht="33" customHeight="1" thickBot="1">
      <c r="A28" s="155"/>
      <c r="B28" s="156" t="s">
        <v>439</v>
      </c>
      <c r="C28" s="187" t="str">
        <f>C26</f>
        <v>豊　府</v>
      </c>
      <c r="D28" s="162">
        <v>2</v>
      </c>
      <c r="E28" s="162" t="s">
        <v>450</v>
      </c>
      <c r="F28" s="162">
        <v>0</v>
      </c>
      <c r="G28" s="188" t="str">
        <f>G25</f>
        <v>玖　珠</v>
      </c>
      <c r="H28" s="171" t="str">
        <f>C27</f>
        <v>下毛南</v>
      </c>
      <c r="I28" s="157" t="str">
        <f>I26</f>
        <v>西の台</v>
      </c>
      <c r="J28" s="158">
        <v>4</v>
      </c>
      <c r="K28" s="158" t="s">
        <v>450</v>
      </c>
      <c r="L28" s="158">
        <v>0</v>
      </c>
      <c r="M28" s="172" t="str">
        <f>M25</f>
        <v>咸　宜</v>
      </c>
      <c r="N28" s="133" t="str">
        <f>I27</f>
        <v>三光本耶馬溪</v>
      </c>
      <c r="O28" s="161" t="str">
        <f>O26</f>
        <v>庄　内</v>
      </c>
      <c r="P28" s="189">
        <v>13</v>
      </c>
      <c r="Q28" s="162" t="s">
        <v>450</v>
      </c>
      <c r="R28" s="162">
        <v>0</v>
      </c>
      <c r="S28" s="170" t="str">
        <f>O23</f>
        <v>豊後高田</v>
      </c>
      <c r="T28" s="171" t="str">
        <f>O27</f>
        <v>鶴　居</v>
      </c>
      <c r="U28" s="161" t="str">
        <f>U26</f>
        <v>賀　来</v>
      </c>
      <c r="V28" s="189">
        <v>6</v>
      </c>
      <c r="W28" s="162" t="s">
        <v>450</v>
      </c>
      <c r="X28" s="162">
        <v>1</v>
      </c>
      <c r="Y28" s="170" t="str">
        <f>Y25</f>
        <v>日　出</v>
      </c>
      <c r="Z28" s="171" t="str">
        <f>U27</f>
        <v>小　楠</v>
      </c>
      <c r="AA28" s="161" t="str">
        <f>AA26</f>
        <v>くにみ</v>
      </c>
      <c r="AB28" s="162">
        <v>0</v>
      </c>
      <c r="AC28" s="162" t="s">
        <v>450</v>
      </c>
      <c r="AD28" s="162">
        <v>9</v>
      </c>
      <c r="AE28" s="170" t="str">
        <f>AE25</f>
        <v>明野東</v>
      </c>
      <c r="AF28" s="171" t="str">
        <f>AA27</f>
        <v>鶴　見</v>
      </c>
      <c r="AG28" s="157" t="str">
        <f>AG26</f>
        <v>日　岡</v>
      </c>
      <c r="AH28" s="158">
        <v>2</v>
      </c>
      <c r="AI28" s="162" t="s">
        <v>450</v>
      </c>
      <c r="AJ28" s="158">
        <v>1</v>
      </c>
      <c r="AK28" s="172" t="str">
        <f>AK25</f>
        <v>大平山</v>
      </c>
      <c r="AL28" s="133" t="str">
        <f>AG27</f>
        <v>中津豊南</v>
      </c>
      <c r="AM28" s="157" t="str">
        <f>AM26</f>
        <v>宗　方</v>
      </c>
      <c r="AN28" s="158">
        <v>2</v>
      </c>
      <c r="AO28" s="162" t="s">
        <v>450</v>
      </c>
      <c r="AP28" s="158">
        <v>0</v>
      </c>
      <c r="AQ28" s="172" t="str">
        <f>AQ25</f>
        <v>津久見</v>
      </c>
      <c r="AR28" s="133" t="str">
        <f>AM27</f>
        <v>佐伯ﾘﾍﾞﾛ</v>
      </c>
      <c r="AS28" s="161">
        <f>AS26</f>
        <v>0</v>
      </c>
      <c r="AT28" s="189">
        <v>0</v>
      </c>
      <c r="AU28" s="162" t="s">
        <v>450</v>
      </c>
      <c r="AV28" s="162">
        <v>0</v>
      </c>
      <c r="AW28" s="170">
        <f>AW25</f>
        <v>0</v>
      </c>
      <c r="AX28" s="171">
        <f>AS27</f>
        <v>0</v>
      </c>
    </row>
    <row r="29" spans="1:50" s="130" customFormat="1" ht="33" customHeight="1" thickBot="1">
      <c r="A29" s="173"/>
      <c r="B29" s="174"/>
      <c r="C29" s="175"/>
      <c r="D29" s="175"/>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row>
    <row r="30" spans="1:50" s="130" customFormat="1" ht="33" customHeight="1">
      <c r="A30" s="190" t="s">
        <v>194</v>
      </c>
      <c r="B30" s="191" t="s">
        <v>195</v>
      </c>
      <c r="C30" s="358" t="s">
        <v>440</v>
      </c>
      <c r="D30" s="359"/>
      <c r="E30" s="359"/>
      <c r="F30" s="359"/>
      <c r="G30" s="359"/>
      <c r="H30" s="360"/>
      <c r="I30" s="352" t="s">
        <v>196</v>
      </c>
      <c r="J30" s="353"/>
      <c r="K30" s="353"/>
      <c r="L30" s="353"/>
      <c r="M30" s="353"/>
      <c r="N30" s="405"/>
      <c r="O30" s="406" t="s">
        <v>441</v>
      </c>
      <c r="P30" s="407"/>
      <c r="Q30" s="407"/>
      <c r="R30" s="407"/>
      <c r="S30" s="407"/>
      <c r="T30" s="40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row>
    <row r="31" spans="1:50" s="130" customFormat="1" ht="33" customHeight="1">
      <c r="A31" s="192"/>
      <c r="B31" s="193" t="s">
        <v>200</v>
      </c>
      <c r="C31" s="409" t="s">
        <v>307</v>
      </c>
      <c r="D31" s="410"/>
      <c r="E31" s="410"/>
      <c r="F31" s="410"/>
      <c r="G31" s="411"/>
      <c r="H31" s="186" t="s">
        <v>201</v>
      </c>
      <c r="I31" s="412" t="s">
        <v>202</v>
      </c>
      <c r="J31" s="410"/>
      <c r="K31" s="410"/>
      <c r="L31" s="410"/>
      <c r="M31" s="411"/>
      <c r="N31" s="151" t="s">
        <v>201</v>
      </c>
      <c r="O31" s="409" t="s">
        <v>456</v>
      </c>
      <c r="P31" s="410"/>
      <c r="Q31" s="410"/>
      <c r="R31" s="410"/>
      <c r="S31" s="411"/>
      <c r="T31" s="151" t="s">
        <v>201</v>
      </c>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row>
    <row r="32" spans="1:50" s="130" customFormat="1" ht="33" customHeight="1">
      <c r="A32" s="194">
        <v>8</v>
      </c>
      <c r="B32" s="195" t="s">
        <v>306</v>
      </c>
      <c r="C32" s="196" t="str">
        <f>'組合せ'!B23</f>
        <v>大　在</v>
      </c>
      <c r="D32" s="148">
        <v>1</v>
      </c>
      <c r="E32" s="142" t="s">
        <v>457</v>
      </c>
      <c r="F32" s="148">
        <v>2</v>
      </c>
      <c r="G32" s="146" t="str">
        <f>'組合せ'!B25</f>
        <v>沖　代</v>
      </c>
      <c r="H32" s="148" t="str">
        <f>G34</f>
        <v>四日市南</v>
      </c>
      <c r="I32" s="147" t="str">
        <f>'組合せ'!C23</f>
        <v>大　野</v>
      </c>
      <c r="J32" s="196">
        <v>0</v>
      </c>
      <c r="K32" s="142" t="s">
        <v>457</v>
      </c>
      <c r="L32" s="148">
        <v>1</v>
      </c>
      <c r="M32" s="197" t="str">
        <f>'組合せ'!C25</f>
        <v>はやぶさ</v>
      </c>
      <c r="N32" s="198" t="str">
        <f>M34</f>
        <v>きつき</v>
      </c>
      <c r="O32" s="145" t="str">
        <f>'組合せ'!I27</f>
        <v>坂ノ市</v>
      </c>
      <c r="P32" s="196">
        <v>1</v>
      </c>
      <c r="Q32" s="142" t="s">
        <v>457</v>
      </c>
      <c r="R32" s="196">
        <v>2</v>
      </c>
      <c r="S32" s="197" t="str">
        <f>'組合せ'!I25</f>
        <v>中津ｸﾞﾗｼｱｽ</v>
      </c>
      <c r="T32" s="198" t="str">
        <f>S34</f>
        <v>桃　園</v>
      </c>
      <c r="U32" s="199"/>
      <c r="V32" s="200"/>
      <c r="W32" s="199"/>
      <c r="X32" s="200"/>
      <c r="Y32" s="199"/>
      <c r="Z32" s="199"/>
      <c r="AA32" s="199"/>
      <c r="AB32" s="200"/>
      <c r="AC32" s="199"/>
      <c r="AD32" s="200"/>
      <c r="AE32" s="199"/>
      <c r="AF32" s="199"/>
      <c r="AG32" s="199"/>
      <c r="AH32" s="200"/>
      <c r="AI32" s="199"/>
      <c r="AJ32" s="200"/>
      <c r="AK32" s="199"/>
      <c r="AL32" s="199"/>
      <c r="AM32" s="199"/>
      <c r="AN32" s="200"/>
      <c r="AO32" s="199"/>
      <c r="AP32" s="200"/>
      <c r="AQ32" s="199"/>
      <c r="AR32" s="201"/>
      <c r="AS32" s="201"/>
      <c r="AT32" s="200"/>
      <c r="AU32" s="201"/>
      <c r="AV32" s="200"/>
      <c r="AW32" s="201"/>
      <c r="AX32" s="148"/>
    </row>
    <row r="33" spans="1:20" ht="33" customHeight="1">
      <c r="A33" s="194" t="s">
        <v>203</v>
      </c>
      <c r="B33" s="202" t="s">
        <v>442</v>
      </c>
      <c r="C33" s="203" t="str">
        <f>'組合せ'!B27</f>
        <v>戸　次</v>
      </c>
      <c r="D33" s="142">
        <v>2</v>
      </c>
      <c r="E33" s="142" t="s">
        <v>457</v>
      </c>
      <c r="F33" s="142">
        <v>1</v>
      </c>
      <c r="G33" s="204" t="str">
        <f>'組合せ'!B29</f>
        <v>若　宮</v>
      </c>
      <c r="H33" s="203" t="str">
        <f>G32</f>
        <v>沖　代</v>
      </c>
      <c r="I33" s="141" t="str">
        <f>'組合せ'!C27</f>
        <v>春　日</v>
      </c>
      <c r="J33" s="203">
        <v>0</v>
      </c>
      <c r="K33" s="142" t="s">
        <v>457</v>
      </c>
      <c r="L33" s="203">
        <v>2</v>
      </c>
      <c r="M33" s="204" t="str">
        <f>'組合せ'!C29</f>
        <v>三　芳</v>
      </c>
      <c r="N33" s="205" t="str">
        <f>M32</f>
        <v>はやぶさ</v>
      </c>
      <c r="O33" s="203" t="str">
        <f>'組合せ'!I23</f>
        <v>三　佐</v>
      </c>
      <c r="P33" s="203">
        <v>0</v>
      </c>
      <c r="Q33" s="142" t="s">
        <v>457</v>
      </c>
      <c r="R33" s="142">
        <v>0</v>
      </c>
      <c r="S33" s="204" t="str">
        <f>'組合せ'!I29</f>
        <v>緑　丘</v>
      </c>
      <c r="T33" s="205" t="str">
        <f>S32</f>
        <v>中津ｸﾞﾗｼｱｽ</v>
      </c>
    </row>
    <row r="34" spans="1:20" ht="33" customHeight="1">
      <c r="A34" s="194">
        <v>21</v>
      </c>
      <c r="B34" s="206" t="s">
        <v>443</v>
      </c>
      <c r="C34" s="207" t="str">
        <f>'組合せ'!B31</f>
        <v>吉　野</v>
      </c>
      <c r="D34" s="148">
        <v>0</v>
      </c>
      <c r="E34" s="142" t="s">
        <v>457</v>
      </c>
      <c r="F34" s="148">
        <v>3</v>
      </c>
      <c r="G34" s="208" t="str">
        <f>'組合せ'!B33</f>
        <v>四日市南</v>
      </c>
      <c r="H34" s="207" t="str">
        <f>C33</f>
        <v>戸　次</v>
      </c>
      <c r="I34" s="147" t="str">
        <f>'組合せ'!C31</f>
        <v>稙　田</v>
      </c>
      <c r="J34" s="207">
        <v>0</v>
      </c>
      <c r="K34" s="142" t="s">
        <v>457</v>
      </c>
      <c r="L34" s="207">
        <v>0</v>
      </c>
      <c r="M34" s="208" t="str">
        <f>'組合せ'!C33</f>
        <v>きつき</v>
      </c>
      <c r="N34" s="209" t="str">
        <f>I33</f>
        <v>春　日</v>
      </c>
      <c r="O34" s="207" t="str">
        <f>'組合せ'!I33</f>
        <v>USA</v>
      </c>
      <c r="P34" s="207">
        <v>0</v>
      </c>
      <c r="Q34" s="142" t="s">
        <v>457</v>
      </c>
      <c r="R34" s="148">
        <v>2</v>
      </c>
      <c r="S34" s="208" t="str">
        <f>'組合せ'!I31</f>
        <v>桃　園</v>
      </c>
      <c r="T34" s="209" t="str">
        <f>O33</f>
        <v>三　佐</v>
      </c>
    </row>
    <row r="35" spans="1:20" ht="33" customHeight="1">
      <c r="A35" s="210" t="s">
        <v>194</v>
      </c>
      <c r="B35" s="202" t="s">
        <v>444</v>
      </c>
      <c r="C35" s="203" t="str">
        <f>C32</f>
        <v>大　在</v>
      </c>
      <c r="D35" s="142">
        <v>4</v>
      </c>
      <c r="E35" s="142" t="s">
        <v>457</v>
      </c>
      <c r="F35" s="142">
        <v>0</v>
      </c>
      <c r="G35" s="204" t="str">
        <f>G33</f>
        <v>若　宮</v>
      </c>
      <c r="H35" s="203" t="str">
        <f>C34</f>
        <v>吉　野</v>
      </c>
      <c r="I35" s="141" t="str">
        <f>I32</f>
        <v>大　野</v>
      </c>
      <c r="J35" s="203">
        <v>1</v>
      </c>
      <c r="K35" s="142" t="s">
        <v>457</v>
      </c>
      <c r="L35" s="203">
        <v>1</v>
      </c>
      <c r="M35" s="204" t="str">
        <f>M33</f>
        <v>三　芳</v>
      </c>
      <c r="N35" s="205" t="str">
        <f>I34</f>
        <v>稙　田</v>
      </c>
      <c r="O35" s="203" t="str">
        <f>O32</f>
        <v>坂ノ市</v>
      </c>
      <c r="P35" s="203">
        <v>2</v>
      </c>
      <c r="Q35" s="142" t="s">
        <v>457</v>
      </c>
      <c r="R35" s="142">
        <v>1</v>
      </c>
      <c r="S35" s="204" t="str">
        <f>S33</f>
        <v>緑　丘</v>
      </c>
      <c r="T35" s="205" t="str">
        <f>O34</f>
        <v>USA</v>
      </c>
    </row>
    <row r="36" spans="1:20" ht="33" customHeight="1">
      <c r="A36" s="210"/>
      <c r="B36" s="206" t="s">
        <v>445</v>
      </c>
      <c r="C36" s="207" t="str">
        <f>C33</f>
        <v>戸　次</v>
      </c>
      <c r="D36" s="148">
        <v>0</v>
      </c>
      <c r="E36" s="142" t="s">
        <v>457</v>
      </c>
      <c r="F36" s="148">
        <v>1</v>
      </c>
      <c r="G36" s="208" t="str">
        <f>G34</f>
        <v>四日市南</v>
      </c>
      <c r="H36" s="207" t="str">
        <f>C32</f>
        <v>大　在</v>
      </c>
      <c r="I36" s="147" t="str">
        <f>I33</f>
        <v>春　日</v>
      </c>
      <c r="J36" s="207">
        <v>0</v>
      </c>
      <c r="K36" s="142" t="s">
        <v>457</v>
      </c>
      <c r="L36" s="207">
        <v>1</v>
      </c>
      <c r="M36" s="208" t="str">
        <f>M34</f>
        <v>きつき</v>
      </c>
      <c r="N36" s="209" t="str">
        <f>I35</f>
        <v>大　野</v>
      </c>
      <c r="O36" s="207" t="str">
        <f>O33</f>
        <v>三　佐</v>
      </c>
      <c r="P36" s="207">
        <v>3</v>
      </c>
      <c r="Q36" s="142" t="s">
        <v>457</v>
      </c>
      <c r="R36" s="148">
        <v>0</v>
      </c>
      <c r="S36" s="208" t="str">
        <f>S34</f>
        <v>桃　園</v>
      </c>
      <c r="T36" s="209" t="str">
        <f>O35</f>
        <v>坂ノ市</v>
      </c>
    </row>
    <row r="37" spans="1:20" ht="33" customHeight="1">
      <c r="A37" s="211"/>
      <c r="B37" s="202" t="s">
        <v>446</v>
      </c>
      <c r="C37" s="203" t="str">
        <f>C34</f>
        <v>吉　野</v>
      </c>
      <c r="D37" s="142">
        <v>0</v>
      </c>
      <c r="E37" s="142" t="s">
        <v>457</v>
      </c>
      <c r="F37" s="142">
        <v>1</v>
      </c>
      <c r="G37" s="204" t="str">
        <f>G32</f>
        <v>沖　代</v>
      </c>
      <c r="H37" s="203" t="str">
        <f>G35</f>
        <v>若　宮</v>
      </c>
      <c r="I37" s="141" t="str">
        <f>I34</f>
        <v>稙　田</v>
      </c>
      <c r="J37" s="203">
        <v>0</v>
      </c>
      <c r="K37" s="142" t="s">
        <v>457</v>
      </c>
      <c r="L37" s="203">
        <v>2</v>
      </c>
      <c r="M37" s="204" t="str">
        <f>M32</f>
        <v>はやぶさ</v>
      </c>
      <c r="N37" s="205" t="str">
        <f>M35</f>
        <v>三　芳</v>
      </c>
      <c r="O37" s="203" t="str">
        <f>O34</f>
        <v>USA</v>
      </c>
      <c r="P37" s="203">
        <v>0</v>
      </c>
      <c r="Q37" s="142" t="s">
        <v>457</v>
      </c>
      <c r="R37" s="142">
        <v>9</v>
      </c>
      <c r="S37" s="204" t="str">
        <f>S32</f>
        <v>中津ｸﾞﾗｼｱｽ</v>
      </c>
      <c r="T37" s="205" t="str">
        <f>S35</f>
        <v>緑　丘</v>
      </c>
    </row>
    <row r="38" spans="1:20" ht="33" customHeight="1">
      <c r="A38" s="211"/>
      <c r="B38" s="202" t="s">
        <v>447</v>
      </c>
      <c r="C38" s="203" t="str">
        <f>C32</f>
        <v>大　在</v>
      </c>
      <c r="D38" s="142">
        <v>1</v>
      </c>
      <c r="E38" s="142" t="s">
        <v>457</v>
      </c>
      <c r="F38" s="142">
        <v>0</v>
      </c>
      <c r="G38" s="204" t="str">
        <f>G34</f>
        <v>四日市南</v>
      </c>
      <c r="H38" s="203" t="str">
        <f>G32</f>
        <v>沖　代</v>
      </c>
      <c r="I38" s="141" t="str">
        <f>I32</f>
        <v>大　野</v>
      </c>
      <c r="J38" s="203">
        <v>2</v>
      </c>
      <c r="K38" s="142" t="s">
        <v>457</v>
      </c>
      <c r="L38" s="203">
        <v>1</v>
      </c>
      <c r="M38" s="204" t="str">
        <f>M36</f>
        <v>きつき</v>
      </c>
      <c r="N38" s="205" t="str">
        <f>M37</f>
        <v>はやぶさ</v>
      </c>
      <c r="O38" s="203" t="str">
        <f>O35</f>
        <v>坂ノ市</v>
      </c>
      <c r="P38" s="203">
        <v>0</v>
      </c>
      <c r="Q38" s="142" t="s">
        <v>457</v>
      </c>
      <c r="R38" s="142">
        <v>0</v>
      </c>
      <c r="S38" s="204" t="str">
        <f>S34</f>
        <v>桃　園</v>
      </c>
      <c r="T38" s="205" t="str">
        <f>S37</f>
        <v>中津ｸﾞﾗｼｱｽ</v>
      </c>
    </row>
    <row r="39" spans="1:20" ht="33" customHeight="1" thickBot="1">
      <c r="A39" s="211"/>
      <c r="B39" s="212" t="s">
        <v>448</v>
      </c>
      <c r="C39" s="213" t="str">
        <f>C36</f>
        <v>戸　次</v>
      </c>
      <c r="D39" s="158">
        <v>2</v>
      </c>
      <c r="E39" s="162" t="s">
        <v>457</v>
      </c>
      <c r="F39" s="158">
        <v>1</v>
      </c>
      <c r="G39" s="214" t="str">
        <f>C34</f>
        <v>吉　野</v>
      </c>
      <c r="H39" s="213" t="str">
        <f>G38</f>
        <v>四日市南</v>
      </c>
      <c r="I39" s="157" t="str">
        <f>I36</f>
        <v>春　日</v>
      </c>
      <c r="J39" s="213">
        <v>3</v>
      </c>
      <c r="K39" s="162" t="s">
        <v>457</v>
      </c>
      <c r="L39" s="213">
        <v>0</v>
      </c>
      <c r="M39" s="214" t="str">
        <f>I37</f>
        <v>稙　田</v>
      </c>
      <c r="N39" s="215" t="str">
        <f>M38</f>
        <v>きつき</v>
      </c>
      <c r="O39" s="213" t="str">
        <f>O36</f>
        <v>三　佐</v>
      </c>
      <c r="P39" s="213">
        <v>6</v>
      </c>
      <c r="Q39" s="162" t="s">
        <v>457</v>
      </c>
      <c r="R39" s="158">
        <v>0</v>
      </c>
      <c r="S39" s="214" t="str">
        <f>O34</f>
        <v>USA</v>
      </c>
      <c r="T39" s="215" t="str">
        <f>S38</f>
        <v>桃　園</v>
      </c>
    </row>
    <row r="40" spans="1:20" ht="33" customHeight="1">
      <c r="A40" s="194">
        <v>8</v>
      </c>
      <c r="B40" s="206" t="s">
        <v>306</v>
      </c>
      <c r="C40" s="207" t="str">
        <f>G34</f>
        <v>四日市南</v>
      </c>
      <c r="D40" s="148">
        <v>9</v>
      </c>
      <c r="E40" s="154" t="s">
        <v>457</v>
      </c>
      <c r="F40" s="148">
        <v>0</v>
      </c>
      <c r="G40" s="208" t="str">
        <f>G33</f>
        <v>若　宮</v>
      </c>
      <c r="H40" s="207" t="str">
        <f>G37</f>
        <v>沖　代</v>
      </c>
      <c r="I40" s="147" t="str">
        <f>M38</f>
        <v>きつき</v>
      </c>
      <c r="J40" s="207">
        <v>0</v>
      </c>
      <c r="K40" s="154" t="s">
        <v>457</v>
      </c>
      <c r="L40" s="207">
        <v>2</v>
      </c>
      <c r="M40" s="208" t="str">
        <f>M35</f>
        <v>三　芳</v>
      </c>
      <c r="N40" s="209" t="str">
        <f>M37</f>
        <v>はやぶさ</v>
      </c>
      <c r="O40" s="207" t="str">
        <f>S36</f>
        <v>桃　園</v>
      </c>
      <c r="P40" s="207">
        <v>0</v>
      </c>
      <c r="Q40" s="154" t="s">
        <v>457</v>
      </c>
      <c r="R40" s="148">
        <v>1</v>
      </c>
      <c r="S40" s="208" t="str">
        <f>S33</f>
        <v>緑　丘</v>
      </c>
      <c r="T40" s="209" t="str">
        <f>S37</f>
        <v>中津ｸﾞﾗｼｱｽ</v>
      </c>
    </row>
    <row r="41" spans="1:20" ht="33" customHeight="1">
      <c r="A41" s="194" t="s">
        <v>203</v>
      </c>
      <c r="B41" s="202" t="s">
        <v>442</v>
      </c>
      <c r="C41" s="203" t="str">
        <f>C32</f>
        <v>大　在</v>
      </c>
      <c r="D41" s="142">
        <v>6</v>
      </c>
      <c r="E41" s="142" t="s">
        <v>457</v>
      </c>
      <c r="F41" s="142">
        <v>0</v>
      </c>
      <c r="G41" s="204" t="str">
        <f>C34</f>
        <v>吉　野</v>
      </c>
      <c r="H41" s="203" t="str">
        <f>G40</f>
        <v>若　宮</v>
      </c>
      <c r="I41" s="141" t="str">
        <f>I38</f>
        <v>大　野</v>
      </c>
      <c r="J41" s="203">
        <v>5</v>
      </c>
      <c r="K41" s="142" t="s">
        <v>457</v>
      </c>
      <c r="L41" s="203">
        <v>1</v>
      </c>
      <c r="M41" s="204" t="str">
        <f>M39</f>
        <v>稙　田</v>
      </c>
      <c r="N41" s="205" t="str">
        <f>M40</f>
        <v>三　芳</v>
      </c>
      <c r="O41" s="203" t="str">
        <f>O38</f>
        <v>坂ノ市</v>
      </c>
      <c r="P41" s="203">
        <v>5</v>
      </c>
      <c r="Q41" s="142" t="s">
        <v>457</v>
      </c>
      <c r="R41" s="142">
        <v>0</v>
      </c>
      <c r="S41" s="204" t="str">
        <f>S39</f>
        <v>USA</v>
      </c>
      <c r="T41" s="205" t="str">
        <f>S40</f>
        <v>緑　丘</v>
      </c>
    </row>
    <row r="42" spans="1:20" ht="33" customHeight="1">
      <c r="A42" s="194">
        <v>22</v>
      </c>
      <c r="B42" s="206" t="s">
        <v>443</v>
      </c>
      <c r="C42" s="207" t="str">
        <f>C33</f>
        <v>戸　次</v>
      </c>
      <c r="D42" s="148">
        <v>1</v>
      </c>
      <c r="E42" s="142" t="s">
        <v>457</v>
      </c>
      <c r="F42" s="148">
        <v>1</v>
      </c>
      <c r="G42" s="208" t="str">
        <f>G32</f>
        <v>沖　代</v>
      </c>
      <c r="H42" s="207" t="str">
        <f>C41</f>
        <v>大　在</v>
      </c>
      <c r="I42" s="147" t="str">
        <f>I39</f>
        <v>春　日</v>
      </c>
      <c r="J42" s="207">
        <v>0</v>
      </c>
      <c r="K42" s="142" t="s">
        <v>457</v>
      </c>
      <c r="L42" s="207">
        <v>1</v>
      </c>
      <c r="M42" s="208" t="str">
        <f>M37</f>
        <v>はやぶさ</v>
      </c>
      <c r="N42" s="209" t="str">
        <f>I41</f>
        <v>大　野</v>
      </c>
      <c r="O42" s="207" t="str">
        <f>O39</f>
        <v>三　佐</v>
      </c>
      <c r="P42" s="207">
        <v>0</v>
      </c>
      <c r="Q42" s="142" t="s">
        <v>457</v>
      </c>
      <c r="R42" s="148">
        <v>1</v>
      </c>
      <c r="S42" s="208" t="str">
        <f>S37</f>
        <v>中津ｸﾞﾗｼｱｽ</v>
      </c>
      <c r="T42" s="209" t="str">
        <f>O41</f>
        <v>坂ノ市</v>
      </c>
    </row>
    <row r="43" spans="1:21" ht="33" customHeight="1">
      <c r="A43" s="210" t="s">
        <v>194</v>
      </c>
      <c r="B43" s="202" t="s">
        <v>444</v>
      </c>
      <c r="C43" s="203" t="str">
        <f>C34</f>
        <v>吉　野</v>
      </c>
      <c r="D43" s="142">
        <v>0</v>
      </c>
      <c r="E43" s="142" t="s">
        <v>457</v>
      </c>
      <c r="F43" s="142">
        <v>0</v>
      </c>
      <c r="G43" s="204" t="str">
        <f>G40</f>
        <v>若　宮</v>
      </c>
      <c r="H43" s="203" t="str">
        <f>C42</f>
        <v>戸　次</v>
      </c>
      <c r="I43" s="141" t="str">
        <f>M41</f>
        <v>稙　田</v>
      </c>
      <c r="J43" s="203">
        <v>0</v>
      </c>
      <c r="K43" s="142" t="s">
        <v>457</v>
      </c>
      <c r="L43" s="203">
        <v>5</v>
      </c>
      <c r="M43" s="204" t="str">
        <f>M40</f>
        <v>三　芳</v>
      </c>
      <c r="N43" s="205" t="str">
        <f>I42</f>
        <v>春　日</v>
      </c>
      <c r="O43" s="203" t="str">
        <f>S41</f>
        <v>USA</v>
      </c>
      <c r="P43" s="203">
        <v>1</v>
      </c>
      <c r="Q43" s="142" t="s">
        <v>457</v>
      </c>
      <c r="R43" s="142">
        <v>5</v>
      </c>
      <c r="S43" s="204" t="str">
        <f>S40</f>
        <v>緑　丘</v>
      </c>
      <c r="T43" s="205" t="str">
        <f>O42</f>
        <v>三　佐</v>
      </c>
      <c r="U43" s="216"/>
    </row>
    <row r="44" spans="1:20" ht="33" customHeight="1">
      <c r="A44" s="211"/>
      <c r="B44" s="206" t="s">
        <v>445</v>
      </c>
      <c r="C44" s="207" t="str">
        <f>C40</f>
        <v>四日市南</v>
      </c>
      <c r="D44" s="148">
        <v>0</v>
      </c>
      <c r="E44" s="142" t="s">
        <v>457</v>
      </c>
      <c r="F44" s="148">
        <v>0</v>
      </c>
      <c r="G44" s="208" t="str">
        <f>G42</f>
        <v>沖　代</v>
      </c>
      <c r="H44" s="207" t="str">
        <f>C43</f>
        <v>吉　野</v>
      </c>
      <c r="I44" s="147" t="str">
        <f>I40</f>
        <v>きつき</v>
      </c>
      <c r="J44" s="207">
        <v>0</v>
      </c>
      <c r="K44" s="142" t="s">
        <v>457</v>
      </c>
      <c r="L44" s="207">
        <v>1</v>
      </c>
      <c r="M44" s="208" t="str">
        <f>M42</f>
        <v>はやぶさ</v>
      </c>
      <c r="N44" s="209" t="str">
        <f>I43</f>
        <v>稙　田</v>
      </c>
      <c r="O44" s="207" t="str">
        <f>O40</f>
        <v>桃　園</v>
      </c>
      <c r="P44" s="207">
        <v>0</v>
      </c>
      <c r="Q44" s="142" t="s">
        <v>457</v>
      </c>
      <c r="R44" s="148">
        <v>3</v>
      </c>
      <c r="S44" s="208" t="str">
        <f>S42</f>
        <v>中津ｸﾞﾗｼｱｽ</v>
      </c>
      <c r="T44" s="209" t="str">
        <f>O43</f>
        <v>USA</v>
      </c>
    </row>
    <row r="45" spans="1:20" ht="33" customHeight="1">
      <c r="A45" s="211"/>
      <c r="B45" s="202" t="s">
        <v>446</v>
      </c>
      <c r="C45" s="203" t="str">
        <f>C41</f>
        <v>大　在</v>
      </c>
      <c r="D45" s="142">
        <v>4</v>
      </c>
      <c r="E45" s="142" t="s">
        <v>457</v>
      </c>
      <c r="F45" s="142">
        <v>1</v>
      </c>
      <c r="G45" s="204" t="str">
        <f>C42</f>
        <v>戸　次</v>
      </c>
      <c r="H45" s="203" t="str">
        <f>C44</f>
        <v>四日市南</v>
      </c>
      <c r="I45" s="141" t="str">
        <f>I41</f>
        <v>大　野</v>
      </c>
      <c r="J45" s="203">
        <v>4</v>
      </c>
      <c r="K45" s="142" t="s">
        <v>457</v>
      </c>
      <c r="L45" s="203">
        <v>0</v>
      </c>
      <c r="M45" s="204" t="str">
        <f>I42</f>
        <v>春　日</v>
      </c>
      <c r="N45" s="205" t="str">
        <f>I44</f>
        <v>きつき</v>
      </c>
      <c r="O45" s="203" t="str">
        <f>O41</f>
        <v>坂ノ市</v>
      </c>
      <c r="P45" s="203">
        <v>0</v>
      </c>
      <c r="Q45" s="142" t="s">
        <v>457</v>
      </c>
      <c r="R45" s="142">
        <v>4</v>
      </c>
      <c r="S45" s="204" t="str">
        <f>O42</f>
        <v>三　佐</v>
      </c>
      <c r="T45" s="205" t="str">
        <f>O44</f>
        <v>桃　園</v>
      </c>
    </row>
    <row r="46" spans="1:20" ht="33" customHeight="1" thickBot="1">
      <c r="A46" s="217"/>
      <c r="B46" s="212" t="s">
        <v>447</v>
      </c>
      <c r="C46" s="213" t="str">
        <f>G43</f>
        <v>若　宮</v>
      </c>
      <c r="D46" s="158">
        <v>0</v>
      </c>
      <c r="E46" s="162" t="s">
        <v>457</v>
      </c>
      <c r="F46" s="158">
        <v>5</v>
      </c>
      <c r="G46" s="214" t="str">
        <f>G42</f>
        <v>沖　代</v>
      </c>
      <c r="H46" s="213" t="str">
        <f>G45</f>
        <v>戸　次</v>
      </c>
      <c r="I46" s="157" t="str">
        <f>M43</f>
        <v>三　芳</v>
      </c>
      <c r="J46" s="213">
        <v>0</v>
      </c>
      <c r="K46" s="162" t="s">
        <v>457</v>
      </c>
      <c r="L46" s="213">
        <v>0</v>
      </c>
      <c r="M46" s="214" t="str">
        <f>M44</f>
        <v>はやぶさ</v>
      </c>
      <c r="N46" s="215" t="str">
        <f>M45</f>
        <v>春　日</v>
      </c>
      <c r="O46" s="213" t="str">
        <f>S43</f>
        <v>緑　丘</v>
      </c>
      <c r="P46" s="213">
        <v>0</v>
      </c>
      <c r="Q46" s="162" t="s">
        <v>457</v>
      </c>
      <c r="R46" s="158">
        <v>4</v>
      </c>
      <c r="S46" s="214" t="str">
        <f>S44</f>
        <v>中津ｸﾞﾗｼｱｽ</v>
      </c>
      <c r="T46" s="215" t="str">
        <f>S45</f>
        <v>三　佐</v>
      </c>
    </row>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sheetData>
  <mergeCells count="44">
    <mergeCell ref="O31:S31"/>
    <mergeCell ref="N1:AX1"/>
    <mergeCell ref="A3:A4"/>
    <mergeCell ref="O3:T3"/>
    <mergeCell ref="I4:M4"/>
    <mergeCell ref="U3:Z3"/>
    <mergeCell ref="O4:S4"/>
    <mergeCell ref="C3:H3"/>
    <mergeCell ref="I3:N3"/>
    <mergeCell ref="C4:G4"/>
    <mergeCell ref="AM3:AR3"/>
    <mergeCell ref="AG4:AK4"/>
    <mergeCell ref="AA3:AF3"/>
    <mergeCell ref="A17:A18"/>
    <mergeCell ref="I5:N14"/>
    <mergeCell ref="C5:H14"/>
    <mergeCell ref="AS3:AX3"/>
    <mergeCell ref="AM4:AQ4"/>
    <mergeCell ref="AG18:AK18"/>
    <mergeCell ref="AA17:AF17"/>
    <mergeCell ref="AA18:AE18"/>
    <mergeCell ref="AS17:AX17"/>
    <mergeCell ref="AS18:AW18"/>
    <mergeCell ref="AM17:AR17"/>
    <mergeCell ref="AM18:AQ18"/>
    <mergeCell ref="AG3:AL3"/>
    <mergeCell ref="AS4:AW4"/>
    <mergeCell ref="C18:G18"/>
    <mergeCell ref="I18:M18"/>
    <mergeCell ref="U17:Z17"/>
    <mergeCell ref="U18:Y18"/>
    <mergeCell ref="O17:T17"/>
    <mergeCell ref="O18:S18"/>
    <mergeCell ref="AG17:AL17"/>
    <mergeCell ref="U4:Y4"/>
    <mergeCell ref="AA4:AE4"/>
    <mergeCell ref="C31:G31"/>
    <mergeCell ref="I31:M31"/>
    <mergeCell ref="I17:N17"/>
    <mergeCell ref="C17:H17"/>
    <mergeCell ref="AS5:AX14"/>
    <mergeCell ref="C30:H30"/>
    <mergeCell ref="I30:N30"/>
    <mergeCell ref="O30:T30"/>
  </mergeCells>
  <printOptions horizontalCentered="1" verticalCentered="1"/>
  <pageMargins left="0" right="0" top="0" bottom="0" header="0.5118110236220472" footer="0.5118110236220472"/>
  <pageSetup fitToHeight="2" fitToWidth="1" horizontalDpi="300" verticalDpi="300" orientation="landscape" paperSize="9" scale="51" r:id="rId1"/>
</worksheet>
</file>

<file path=xl/worksheets/sheet6.xml><?xml version="1.0" encoding="utf-8"?>
<worksheet xmlns="http://schemas.openxmlformats.org/spreadsheetml/2006/main" xmlns:r="http://schemas.openxmlformats.org/officeDocument/2006/relationships">
  <sheetPr>
    <pageSetUpPr fitToPage="1"/>
  </sheetPr>
  <dimension ref="A1:AD223"/>
  <sheetViews>
    <sheetView view="pageBreakPreview" zoomScale="75" zoomScaleNormal="70" zoomScaleSheetLayoutView="75" workbookViewId="0" topLeftCell="A55">
      <selection activeCell="A1" sqref="A1"/>
    </sheetView>
  </sheetViews>
  <sheetFormatPr defaultColWidth="9.00390625" defaultRowHeight="18" customHeight="1"/>
  <cols>
    <col min="1" max="1" width="7.625" style="340" customWidth="1"/>
    <col min="2" max="2" width="3.625" style="340" customWidth="1"/>
    <col min="3" max="3" width="1.625" style="340" customWidth="1"/>
    <col min="4" max="5" width="3.625" style="340" customWidth="1"/>
    <col min="6" max="6" width="1.625" style="340" customWidth="1"/>
    <col min="7" max="8" width="3.625" style="340" customWidth="1"/>
    <col min="9" max="9" width="1.625" style="340" customWidth="1"/>
    <col min="10" max="11" width="3.625" style="340" customWidth="1"/>
    <col min="12" max="12" width="1.625" style="340" customWidth="1"/>
    <col min="13" max="14" width="3.625" style="340" customWidth="1"/>
    <col min="15" max="15" width="1.625" style="340" customWidth="1"/>
    <col min="16" max="17" width="3.625" style="340" customWidth="1"/>
    <col min="18" max="18" width="1.625" style="340" customWidth="1"/>
    <col min="19" max="19" width="3.625" style="340" customWidth="1"/>
    <col min="20" max="27" width="5.625" style="340" customWidth="1"/>
    <col min="28" max="16384" width="7.625" style="340" customWidth="1"/>
  </cols>
  <sheetData>
    <row r="1" spans="1:30" ht="18" customHeight="1">
      <c r="A1" s="337" t="s">
        <v>565</v>
      </c>
      <c r="B1" s="426" t="str">
        <f>IF(A2="","",A2)</f>
        <v>大　在</v>
      </c>
      <c r="C1" s="426"/>
      <c r="D1" s="426"/>
      <c r="E1" s="426" t="str">
        <f>IF(A4="","",A4)</f>
        <v>沖　代</v>
      </c>
      <c r="F1" s="426"/>
      <c r="G1" s="426"/>
      <c r="H1" s="426" t="str">
        <f>IF(A6="","",A6)</f>
        <v>戸　次</v>
      </c>
      <c r="I1" s="426"/>
      <c r="J1" s="426"/>
      <c r="K1" s="426" t="str">
        <f>IF(A8="","",A8)</f>
        <v>若　宮</v>
      </c>
      <c r="L1" s="426"/>
      <c r="M1" s="426"/>
      <c r="N1" s="426" t="str">
        <f>IF(A10="","",A10)</f>
        <v>吉　野</v>
      </c>
      <c r="O1" s="426"/>
      <c r="P1" s="426"/>
      <c r="Q1" s="426" t="str">
        <f>IF(A12="","",A12)</f>
        <v>四日市南</v>
      </c>
      <c r="R1" s="426"/>
      <c r="S1" s="426"/>
      <c r="T1" s="339" t="s">
        <v>532</v>
      </c>
      <c r="U1" s="338" t="s">
        <v>533</v>
      </c>
      <c r="V1" s="338" t="s">
        <v>534</v>
      </c>
      <c r="W1" s="338" t="s">
        <v>535</v>
      </c>
      <c r="X1" s="338" t="s">
        <v>536</v>
      </c>
      <c r="Y1" s="338" t="s">
        <v>537</v>
      </c>
      <c r="Z1" s="338" t="s">
        <v>538</v>
      </c>
      <c r="AA1" s="338" t="s">
        <v>539</v>
      </c>
      <c r="AC1" s="340" t="s">
        <v>540</v>
      </c>
      <c r="AD1" s="340" t="s">
        <v>541</v>
      </c>
    </row>
    <row r="2" spans="1:30" ht="18" customHeight="1">
      <c r="A2" s="437" t="str">
        <f>IF('組合せ'!B23="","",'組合せ'!B23)</f>
        <v>大　在</v>
      </c>
      <c r="B2" s="440"/>
      <c r="C2" s="441"/>
      <c r="D2" s="442"/>
      <c r="E2" s="437" t="str">
        <f>IF(E3="","",IF(E3&gt;G3,"○",IF(E3&lt;G3,"●",IF(E3=G3,"△"))))</f>
        <v>●</v>
      </c>
      <c r="F2" s="438"/>
      <c r="G2" s="439"/>
      <c r="H2" s="437" t="str">
        <f>IF(H3="","",IF(H3&gt;J3,"○",IF(H3&lt;J3,"●",IF(H3=J3,"△"))))</f>
        <v>○</v>
      </c>
      <c r="I2" s="438"/>
      <c r="J2" s="439"/>
      <c r="K2" s="437" t="str">
        <f>IF(K3="","",IF(K3&gt;M3,"○",IF(K3&lt;M3,"●",IF(K3=M3,"△"))))</f>
        <v>○</v>
      </c>
      <c r="L2" s="438"/>
      <c r="M2" s="439"/>
      <c r="N2" s="437" t="str">
        <f>IF(N3="","",IF(N3&gt;P3,"○",IF(N3&lt;P3,"●",IF(N3=P3,"△"))))</f>
        <v>○</v>
      </c>
      <c r="O2" s="438"/>
      <c r="P2" s="438"/>
      <c r="Q2" s="437" t="str">
        <f>IF(Q3="","",IF(Q3&gt;S3,"○",IF(Q3&lt;S3,"●",IF(Q3=S3,"△"))))</f>
        <v>○</v>
      </c>
      <c r="R2" s="438"/>
      <c r="S2" s="439"/>
      <c r="T2" s="429">
        <f>COUNTIF(B2:S2,"○")</f>
        <v>4</v>
      </c>
      <c r="U2" s="431">
        <f>COUNTIF(B2:S2,"●")</f>
        <v>1</v>
      </c>
      <c r="V2" s="431">
        <f>COUNTIF(B2:S2,"△")</f>
        <v>0</v>
      </c>
      <c r="W2" s="433">
        <f>(T2*3)+(V2*1)</f>
        <v>12</v>
      </c>
      <c r="X2" s="426">
        <f>SUM(B3,E3,H3,K3,N3,Q3)</f>
        <v>16</v>
      </c>
      <c r="Y2" s="426">
        <f>SUM(D3,G3,J3,M3,P3,S3)</f>
        <v>3</v>
      </c>
      <c r="Z2" s="427">
        <f>X2-Y2</f>
        <v>13</v>
      </c>
      <c r="AA2" s="426">
        <v>1</v>
      </c>
      <c r="AC2" s="425">
        <f>RANK(W2,$W$2:$W$13)</f>
        <v>1</v>
      </c>
      <c r="AD2" s="425">
        <f>RANK(Z2,$Z$2:$Z$13)</f>
        <v>1</v>
      </c>
    </row>
    <row r="3" spans="1:30" ht="18" customHeight="1">
      <c r="A3" s="446"/>
      <c r="B3" s="443"/>
      <c r="C3" s="444"/>
      <c r="D3" s="445"/>
      <c r="E3" s="342">
        <f>IF('日程'!D32="","",'日程'!D32)</f>
        <v>1</v>
      </c>
      <c r="F3" s="342" t="s">
        <v>542</v>
      </c>
      <c r="G3" s="343">
        <f>IF('日程'!F32="","",'日程'!F32)</f>
        <v>2</v>
      </c>
      <c r="H3" s="342">
        <f>IF('日程'!D45="","",'日程'!D45)</f>
        <v>4</v>
      </c>
      <c r="I3" s="342" t="s">
        <v>542</v>
      </c>
      <c r="J3" s="343">
        <f>IF('日程'!F45="","",'日程'!F45)</f>
        <v>1</v>
      </c>
      <c r="K3" s="342">
        <f>IF('日程'!D35="","",'日程'!D35)</f>
        <v>4</v>
      </c>
      <c r="L3" s="342" t="s">
        <v>542</v>
      </c>
      <c r="M3" s="343">
        <f>IF('日程'!F35="","",'日程'!F35)</f>
        <v>0</v>
      </c>
      <c r="N3" s="342">
        <f>IF('日程'!D41="","",'日程'!D41)</f>
        <v>6</v>
      </c>
      <c r="O3" s="342" t="s">
        <v>542</v>
      </c>
      <c r="P3" s="343">
        <f>IF('日程'!F41="","",'日程'!F41)</f>
        <v>0</v>
      </c>
      <c r="Q3" s="341">
        <f>IF('日程'!D38="","",'日程'!D38)</f>
        <v>1</v>
      </c>
      <c r="R3" s="342" t="s">
        <v>542</v>
      </c>
      <c r="S3" s="343">
        <f>IF('日程'!F38="","",'日程'!F38)</f>
        <v>0</v>
      </c>
      <c r="T3" s="430"/>
      <c r="U3" s="432"/>
      <c r="V3" s="432"/>
      <c r="W3" s="434"/>
      <c r="X3" s="426"/>
      <c r="Y3" s="426"/>
      <c r="Z3" s="428"/>
      <c r="AA3" s="426"/>
      <c r="AC3" s="425"/>
      <c r="AD3" s="425"/>
    </row>
    <row r="4" spans="1:30" ht="18" customHeight="1">
      <c r="A4" s="437" t="str">
        <f>IF('組合せ'!B25="","",'組合せ'!B25)</f>
        <v>沖　代</v>
      </c>
      <c r="B4" s="437" t="str">
        <f>IF(B5="","",IF(B5&gt;D5,"○",IF(B5&lt;D5,"●",IF(B5=D5,"△"))))</f>
        <v>○</v>
      </c>
      <c r="C4" s="438"/>
      <c r="D4" s="439"/>
      <c r="E4" s="440"/>
      <c r="F4" s="441"/>
      <c r="G4" s="442"/>
      <c r="H4" s="437" t="str">
        <f>IF(H5="","",IF(H5&gt;J5,"○",IF(H5&lt;J5,"●",IF(H5=J5,"△"))))</f>
        <v>△</v>
      </c>
      <c r="I4" s="438"/>
      <c r="J4" s="439"/>
      <c r="K4" s="437" t="str">
        <f>IF(K5="","",IF(K5&gt;M5,"○",IF(K5&lt;M5,"●",IF(K5=M5,"△"))))</f>
        <v>○</v>
      </c>
      <c r="L4" s="438"/>
      <c r="M4" s="439"/>
      <c r="N4" s="437" t="str">
        <f>IF(N5="","",IF(N5&gt;P5,"○",IF(N5&lt;P5,"●",IF(N5=P5,"△"))))</f>
        <v>○</v>
      </c>
      <c r="O4" s="438"/>
      <c r="P4" s="439"/>
      <c r="Q4" s="437" t="str">
        <f>IF(Q5="","",IF(Q5&gt;S5,"○",IF(Q5&lt;S5,"●",IF(Q5=S5,"△"))))</f>
        <v>△</v>
      </c>
      <c r="R4" s="438"/>
      <c r="S4" s="439"/>
      <c r="T4" s="429">
        <f>COUNTIF(B4:S4,"○")</f>
        <v>3</v>
      </c>
      <c r="U4" s="431">
        <f>COUNTIF(B4:S4,"●")</f>
        <v>0</v>
      </c>
      <c r="V4" s="431">
        <f>COUNTIF(B4:S4,"△")</f>
        <v>2</v>
      </c>
      <c r="W4" s="433">
        <f>(T4*3)+(V4*1)</f>
        <v>11</v>
      </c>
      <c r="X4" s="426">
        <f>SUM(B5,E5,H5,K5,N5,Q5)</f>
        <v>9</v>
      </c>
      <c r="Y4" s="426">
        <f>SUM(D5,G5,J5,M5,P5,S5)</f>
        <v>2</v>
      </c>
      <c r="Z4" s="427">
        <f>X4-Y4</f>
        <v>7</v>
      </c>
      <c r="AA4" s="426">
        <v>2</v>
      </c>
      <c r="AC4" s="425">
        <f>RANK(W4,$W$2:$W$13)</f>
        <v>2</v>
      </c>
      <c r="AD4" s="425">
        <f>RANK(Z4,$Z$2:$Z$13)</f>
        <v>3</v>
      </c>
    </row>
    <row r="5" spans="1:30" ht="18" customHeight="1">
      <c r="A5" s="446"/>
      <c r="B5" s="341">
        <f>G3</f>
        <v>2</v>
      </c>
      <c r="C5" s="342" t="s">
        <v>542</v>
      </c>
      <c r="D5" s="343">
        <f>E3</f>
        <v>1</v>
      </c>
      <c r="E5" s="443"/>
      <c r="F5" s="444"/>
      <c r="G5" s="445"/>
      <c r="H5" s="342">
        <f>IF('日程'!F42="","",'日程'!F42)</f>
        <v>1</v>
      </c>
      <c r="I5" s="342" t="s">
        <v>542</v>
      </c>
      <c r="J5" s="343">
        <f>IF('日程'!D42="","",'日程'!D42)</f>
        <v>1</v>
      </c>
      <c r="K5" s="342">
        <f>IF('日程'!F46="","",'日程'!F46)</f>
        <v>5</v>
      </c>
      <c r="L5" s="342" t="s">
        <v>542</v>
      </c>
      <c r="M5" s="343">
        <f>IF('日程'!D46="","",'日程'!D46)</f>
        <v>0</v>
      </c>
      <c r="N5" s="342">
        <f>IF('日程'!F37="","",'日程'!F37)</f>
        <v>1</v>
      </c>
      <c r="O5" s="342" t="s">
        <v>542</v>
      </c>
      <c r="P5" s="343">
        <f>IF('日程'!D37="","",'日程'!D37)</f>
        <v>0</v>
      </c>
      <c r="Q5" s="342">
        <f>IF('日程'!F44="","",'日程'!F44)</f>
        <v>0</v>
      </c>
      <c r="R5" s="342" t="s">
        <v>542</v>
      </c>
      <c r="S5" s="343">
        <f>IF('日程'!D44="","",'日程'!D44)</f>
        <v>0</v>
      </c>
      <c r="T5" s="430"/>
      <c r="U5" s="432"/>
      <c r="V5" s="432"/>
      <c r="W5" s="434"/>
      <c r="X5" s="426"/>
      <c r="Y5" s="426"/>
      <c r="Z5" s="428"/>
      <c r="AA5" s="426"/>
      <c r="AC5" s="425"/>
      <c r="AD5" s="425"/>
    </row>
    <row r="6" spans="1:30" ht="18" customHeight="1">
      <c r="A6" s="437" t="str">
        <f>IF('組合せ'!B27="","",'組合せ'!B27)</f>
        <v>戸　次</v>
      </c>
      <c r="B6" s="437" t="str">
        <f>IF(B7="","",IF(B7&gt;D7,"○",IF(B7&lt;D7,"●",IF(B7=D7,"△"))))</f>
        <v>●</v>
      </c>
      <c r="C6" s="438"/>
      <c r="D6" s="439"/>
      <c r="E6" s="437" t="str">
        <f>IF(E7="","",IF(E7&gt;G7,"○",IF(E7&lt;G7,"●",IF(E7=G7,"△"))))</f>
        <v>△</v>
      </c>
      <c r="F6" s="438"/>
      <c r="G6" s="439"/>
      <c r="H6" s="440"/>
      <c r="I6" s="441"/>
      <c r="J6" s="442"/>
      <c r="K6" s="437" t="str">
        <f>IF(K7="","",IF(K7&gt;M7,"○",IF(K7&lt;M7,"●",IF(K7=M7,"△"))))</f>
        <v>○</v>
      </c>
      <c r="L6" s="438"/>
      <c r="M6" s="439"/>
      <c r="N6" s="437" t="str">
        <f>IF(N7="","",IF(N7&gt;P7,"○",IF(N7&lt;P7,"●",IF(N7=P7,"△"))))</f>
        <v>○</v>
      </c>
      <c r="O6" s="438"/>
      <c r="P6" s="439"/>
      <c r="Q6" s="437" t="str">
        <f>IF(Q7="","",IF(Q7&gt;S7,"○",IF(Q7&lt;S7,"●",IF(Q7=S7,"△"))))</f>
        <v>●</v>
      </c>
      <c r="R6" s="438"/>
      <c r="S6" s="439"/>
      <c r="T6" s="429">
        <f>COUNTIF(B6:S6,"○")</f>
        <v>2</v>
      </c>
      <c r="U6" s="431">
        <f>COUNTIF(B6:S6,"●")</f>
        <v>2</v>
      </c>
      <c r="V6" s="431">
        <f>COUNTIF(B6:S6,"△")</f>
        <v>1</v>
      </c>
      <c r="W6" s="433">
        <f>(T6*3)+(V6*1)</f>
        <v>7</v>
      </c>
      <c r="X6" s="426">
        <f>SUM(B7,E7,H7,K7,N7,Q7)</f>
        <v>6</v>
      </c>
      <c r="Y6" s="426">
        <f>SUM(D7,G7,J7,M7,P7,S7)</f>
        <v>8</v>
      </c>
      <c r="Z6" s="427">
        <f>X6-Y6</f>
        <v>-2</v>
      </c>
      <c r="AA6" s="426">
        <v>4</v>
      </c>
      <c r="AC6" s="425">
        <f>RANK(W6,$W$2:$W$13)</f>
        <v>4</v>
      </c>
      <c r="AD6" s="425">
        <f>RANK(Z6,$Z$2:$Z$13)</f>
        <v>4</v>
      </c>
    </row>
    <row r="7" spans="1:30" ht="18" customHeight="1">
      <c r="A7" s="446"/>
      <c r="B7" s="341">
        <f>J3</f>
        <v>1</v>
      </c>
      <c r="C7" s="342" t="s">
        <v>542</v>
      </c>
      <c r="D7" s="343">
        <f>H3</f>
        <v>4</v>
      </c>
      <c r="E7" s="341">
        <f>J5</f>
        <v>1</v>
      </c>
      <c r="F7" s="342" t="s">
        <v>542</v>
      </c>
      <c r="G7" s="343">
        <f>H5</f>
        <v>1</v>
      </c>
      <c r="H7" s="443"/>
      <c r="I7" s="444"/>
      <c r="J7" s="445"/>
      <c r="K7" s="342">
        <f>IF('日程'!D33="","",'日程'!D33)</f>
        <v>2</v>
      </c>
      <c r="L7" s="342" t="s">
        <v>542</v>
      </c>
      <c r="M7" s="343">
        <f>IF('日程'!F33="","",'日程'!F33)</f>
        <v>1</v>
      </c>
      <c r="N7" s="342">
        <f>IF('日程'!D39="","",'日程'!D39)</f>
        <v>2</v>
      </c>
      <c r="O7" s="342" t="s">
        <v>542</v>
      </c>
      <c r="P7" s="343">
        <f>IF('日程'!F39="","",'日程'!F39)</f>
        <v>1</v>
      </c>
      <c r="Q7" s="342">
        <f>IF('日程'!D36="","",'日程'!D36)</f>
        <v>0</v>
      </c>
      <c r="R7" s="342" t="s">
        <v>542</v>
      </c>
      <c r="S7" s="343">
        <f>IF('日程'!F36="","",'日程'!F36)</f>
        <v>1</v>
      </c>
      <c r="T7" s="430"/>
      <c r="U7" s="432"/>
      <c r="V7" s="432"/>
      <c r="W7" s="434"/>
      <c r="X7" s="426"/>
      <c r="Y7" s="426"/>
      <c r="Z7" s="428"/>
      <c r="AA7" s="426"/>
      <c r="AC7" s="425"/>
      <c r="AD7" s="425"/>
    </row>
    <row r="8" spans="1:30" ht="18" customHeight="1">
      <c r="A8" s="437" t="str">
        <f>IF('組合せ'!B29="","",'組合せ'!B29)</f>
        <v>若　宮</v>
      </c>
      <c r="B8" s="437" t="str">
        <f>IF(B9="","",IF(B9&gt;D9,"○",IF(B9&lt;D9,"●",IF(B9=D9,"△"))))</f>
        <v>●</v>
      </c>
      <c r="C8" s="438"/>
      <c r="D8" s="439"/>
      <c r="E8" s="437" t="str">
        <f>IF(E9="","",IF(E9&gt;G9,"○",IF(E9&lt;G9,"●",IF(E9=G9,"△"))))</f>
        <v>●</v>
      </c>
      <c r="F8" s="438"/>
      <c r="G8" s="439"/>
      <c r="H8" s="437" t="str">
        <f>IF(H9="","",IF(H9&gt;J9,"○",IF(H9&lt;J9,"●",IF(H9=J9,"△"))))</f>
        <v>●</v>
      </c>
      <c r="I8" s="438"/>
      <c r="J8" s="439"/>
      <c r="K8" s="440"/>
      <c r="L8" s="441"/>
      <c r="M8" s="442"/>
      <c r="N8" s="437" t="str">
        <f>IF(N9="","",IF(N9&gt;P9,"○",IF(N9&lt;P9,"●",IF(N9=P9,"△"))))</f>
        <v>△</v>
      </c>
      <c r="O8" s="438"/>
      <c r="P8" s="439"/>
      <c r="Q8" s="437" t="str">
        <f>IF(Q9="","",IF(Q9&gt;S9,"○",IF(Q9&lt;S9,"●",IF(Q9=S9,"△"))))</f>
        <v>●</v>
      </c>
      <c r="R8" s="438"/>
      <c r="S8" s="439"/>
      <c r="T8" s="429">
        <f>COUNTIF(B8:S8,"○")</f>
        <v>0</v>
      </c>
      <c r="U8" s="431">
        <f>COUNTIF(B8:S8,"●")</f>
        <v>4</v>
      </c>
      <c r="V8" s="431">
        <f>COUNTIF(B8:S8,"△")</f>
        <v>1</v>
      </c>
      <c r="W8" s="433">
        <f>(T8*3)+(V8*1)</f>
        <v>1</v>
      </c>
      <c r="X8" s="426">
        <f>SUM(B9,E9,H9,K9,N9,Q9)</f>
        <v>1</v>
      </c>
      <c r="Y8" s="426">
        <f>SUM(D9,G9,J9,M9,P9,S9)</f>
        <v>20</v>
      </c>
      <c r="Z8" s="427">
        <f>X8-Y8</f>
        <v>-19</v>
      </c>
      <c r="AA8" s="426">
        <v>6</v>
      </c>
      <c r="AC8" s="425">
        <f>RANK(W8,$W$2:$W$13)</f>
        <v>5</v>
      </c>
      <c r="AD8" s="425">
        <f>RANK(Z8,$Z$2:$Z$13)</f>
        <v>6</v>
      </c>
    </row>
    <row r="9" spans="1:30" ht="18" customHeight="1">
      <c r="A9" s="446"/>
      <c r="B9" s="341">
        <f>M3</f>
        <v>0</v>
      </c>
      <c r="C9" s="342" t="s">
        <v>542</v>
      </c>
      <c r="D9" s="343">
        <f>K3</f>
        <v>4</v>
      </c>
      <c r="E9" s="341">
        <f>M5</f>
        <v>0</v>
      </c>
      <c r="F9" s="342" t="s">
        <v>542</v>
      </c>
      <c r="G9" s="343">
        <f>K5</f>
        <v>5</v>
      </c>
      <c r="H9" s="341">
        <f>M7</f>
        <v>1</v>
      </c>
      <c r="I9" s="342" t="s">
        <v>542</v>
      </c>
      <c r="J9" s="343">
        <f>K7</f>
        <v>2</v>
      </c>
      <c r="K9" s="443"/>
      <c r="L9" s="444"/>
      <c r="M9" s="445"/>
      <c r="N9" s="342">
        <f>IF('日程'!F43="","",'日程'!F43)</f>
        <v>0</v>
      </c>
      <c r="O9" s="342" t="s">
        <v>542</v>
      </c>
      <c r="P9" s="343">
        <f>IF('日程'!D43="","",'日程'!D43)</f>
        <v>0</v>
      </c>
      <c r="Q9" s="342">
        <f>IF('日程'!F40="","",'日程'!F40)</f>
        <v>0</v>
      </c>
      <c r="R9" s="342" t="s">
        <v>542</v>
      </c>
      <c r="S9" s="343">
        <f>IF('日程'!D40="","",'日程'!D40)</f>
        <v>9</v>
      </c>
      <c r="T9" s="430"/>
      <c r="U9" s="432"/>
      <c r="V9" s="432"/>
      <c r="W9" s="434"/>
      <c r="X9" s="426"/>
      <c r="Y9" s="426"/>
      <c r="Z9" s="428"/>
      <c r="AA9" s="426"/>
      <c r="AC9" s="425"/>
      <c r="AD9" s="425"/>
    </row>
    <row r="10" spans="1:30" ht="18" customHeight="1">
      <c r="A10" s="437" t="str">
        <f>IF('組合せ'!B31="","",'組合せ'!B31)</f>
        <v>吉　野</v>
      </c>
      <c r="B10" s="437" t="str">
        <f>IF(B11="","",IF(B11&gt;D11,"○",IF(B11&lt;D11,"●",IF(B11=D11,"△"))))</f>
        <v>●</v>
      </c>
      <c r="C10" s="438"/>
      <c r="D10" s="439"/>
      <c r="E10" s="437" t="str">
        <f>IF(E11="","",IF(E11&gt;G11,"○",IF(E11&lt;G11,"●",IF(E11=G11,"△"))))</f>
        <v>●</v>
      </c>
      <c r="F10" s="438"/>
      <c r="G10" s="439"/>
      <c r="H10" s="437" t="str">
        <f>IF(H11="","",IF(H11&gt;J11,"○",IF(H11&lt;J11,"●",IF(H11=J11,"△"))))</f>
        <v>●</v>
      </c>
      <c r="I10" s="438"/>
      <c r="J10" s="439"/>
      <c r="K10" s="437" t="str">
        <f>IF(K11="","",IF(K11&gt;M11,"○",IF(K11&lt;M11,"●",IF(K11=M11,"△"))))</f>
        <v>△</v>
      </c>
      <c r="L10" s="438"/>
      <c r="M10" s="439"/>
      <c r="N10" s="440"/>
      <c r="O10" s="441"/>
      <c r="P10" s="442"/>
      <c r="Q10" s="437" t="str">
        <f>IF(Q11="","",IF(Q11&gt;S11,"○",IF(Q11&lt;S11,"●",IF(Q11=S11,"△"))))</f>
        <v>●</v>
      </c>
      <c r="R10" s="438"/>
      <c r="S10" s="439"/>
      <c r="T10" s="429">
        <f>COUNTIF(B10:S10,"○")</f>
        <v>0</v>
      </c>
      <c r="U10" s="431">
        <f>COUNTIF(B10:S10,"●")</f>
        <v>4</v>
      </c>
      <c r="V10" s="431">
        <f>COUNTIF(B10:S10,"△")</f>
        <v>1</v>
      </c>
      <c r="W10" s="433">
        <f>(T10*3)+(V10*1)</f>
        <v>1</v>
      </c>
      <c r="X10" s="426">
        <f>SUM(B11,E11,H11,K11,N11,Q11)</f>
        <v>1</v>
      </c>
      <c r="Y10" s="426">
        <f>SUM(D11,G11,J11,M11,P11,S11)</f>
        <v>12</v>
      </c>
      <c r="Z10" s="427">
        <f>X10-Y10</f>
        <v>-11</v>
      </c>
      <c r="AA10" s="426">
        <v>5</v>
      </c>
      <c r="AC10" s="425">
        <f>RANK(W10,$W$2:$W$13)</f>
        <v>5</v>
      </c>
      <c r="AD10" s="425">
        <f>RANK(Z10,$Z$2:$Z$13)</f>
        <v>5</v>
      </c>
    </row>
    <row r="11" spans="1:30" ht="18" customHeight="1">
      <c r="A11" s="446"/>
      <c r="B11" s="341">
        <f>P3</f>
        <v>0</v>
      </c>
      <c r="C11" s="342" t="s">
        <v>542</v>
      </c>
      <c r="D11" s="343">
        <f>N3</f>
        <v>6</v>
      </c>
      <c r="E11" s="342">
        <f>P5</f>
        <v>0</v>
      </c>
      <c r="F11" s="342" t="s">
        <v>542</v>
      </c>
      <c r="G11" s="343">
        <f>N5</f>
        <v>1</v>
      </c>
      <c r="H11" s="341">
        <f>P7</f>
        <v>1</v>
      </c>
      <c r="I11" s="342" t="s">
        <v>542</v>
      </c>
      <c r="J11" s="343">
        <f>N7</f>
        <v>2</v>
      </c>
      <c r="K11" s="341">
        <f>P9</f>
        <v>0</v>
      </c>
      <c r="L11" s="342" t="s">
        <v>542</v>
      </c>
      <c r="M11" s="343">
        <f>N9</f>
        <v>0</v>
      </c>
      <c r="N11" s="443"/>
      <c r="O11" s="444"/>
      <c r="P11" s="445"/>
      <c r="Q11" s="342">
        <f>IF('日程'!D34="","",'日程'!D34)</f>
        <v>0</v>
      </c>
      <c r="R11" s="342" t="s">
        <v>542</v>
      </c>
      <c r="S11" s="343">
        <f>IF('日程'!F34="","",'日程'!F34)</f>
        <v>3</v>
      </c>
      <c r="T11" s="430"/>
      <c r="U11" s="432"/>
      <c r="V11" s="432"/>
      <c r="W11" s="434"/>
      <c r="X11" s="426"/>
      <c r="Y11" s="426"/>
      <c r="Z11" s="428"/>
      <c r="AA11" s="426"/>
      <c r="AC11" s="425"/>
      <c r="AD11" s="425"/>
    </row>
    <row r="12" spans="1:30" ht="18" customHeight="1">
      <c r="A12" s="437" t="str">
        <f>IF('組合せ'!B33="","",'組合せ'!B33)</f>
        <v>四日市南</v>
      </c>
      <c r="B12" s="437" t="str">
        <f>IF(B13="","",IF(B13&gt;D13,"○",IF(B13&lt;D13,"●",IF(B13=D13,"△"))))</f>
        <v>●</v>
      </c>
      <c r="C12" s="438"/>
      <c r="D12" s="439"/>
      <c r="E12" s="437" t="str">
        <f>IF(E13="","",IF(E13&gt;G13,"○",IF(E13&lt;G13,"●",IF(E13=G13,"△"))))</f>
        <v>△</v>
      </c>
      <c r="F12" s="438"/>
      <c r="G12" s="439"/>
      <c r="H12" s="437" t="str">
        <f>IF(H13="","",IF(H13&gt;J13,"○",IF(H13&lt;J13,"●",IF(H13=J13,"△"))))</f>
        <v>○</v>
      </c>
      <c r="I12" s="438"/>
      <c r="J12" s="439"/>
      <c r="K12" s="437" t="str">
        <f>IF(K13="","",IF(K13&gt;M13,"○",IF(K13&lt;M13,"●",IF(K13=M13,"△"))))</f>
        <v>○</v>
      </c>
      <c r="L12" s="438"/>
      <c r="M12" s="439"/>
      <c r="N12" s="437" t="str">
        <f>IF(N13="","",IF(N13&gt;P13,"○",IF(N13&lt;P13,"●",IF(N13=P13,"△"))))</f>
        <v>○</v>
      </c>
      <c r="O12" s="438"/>
      <c r="P12" s="439"/>
      <c r="Q12" s="440"/>
      <c r="R12" s="441"/>
      <c r="S12" s="442"/>
      <c r="T12" s="429">
        <f>COUNTIF(B12:S12,"○")</f>
        <v>3</v>
      </c>
      <c r="U12" s="431">
        <f>COUNTIF(B12:S12,"●")</f>
        <v>1</v>
      </c>
      <c r="V12" s="431">
        <f>COUNTIF(B12:S12,"△")</f>
        <v>1</v>
      </c>
      <c r="W12" s="433">
        <f>(T12*3)+(V12*1)</f>
        <v>10</v>
      </c>
      <c r="X12" s="426">
        <f>SUM(B13,E13,H13,K13,N13,Q13)</f>
        <v>13</v>
      </c>
      <c r="Y12" s="426">
        <f>SUM(D13,G13,J13,M13,P13,S13)</f>
        <v>1</v>
      </c>
      <c r="Z12" s="427">
        <f>X12-Y12</f>
        <v>12</v>
      </c>
      <c r="AA12" s="426">
        <v>3</v>
      </c>
      <c r="AC12" s="425">
        <f>RANK(W12,$W$2:$W$13)</f>
        <v>3</v>
      </c>
      <c r="AD12" s="425">
        <f>RANK(Z12,$Z$2:$Z$13)</f>
        <v>2</v>
      </c>
    </row>
    <row r="13" spans="1:30" ht="18" customHeight="1">
      <c r="A13" s="446"/>
      <c r="B13" s="341">
        <f>S3</f>
        <v>0</v>
      </c>
      <c r="C13" s="342" t="s">
        <v>542</v>
      </c>
      <c r="D13" s="343">
        <f>Q3</f>
        <v>1</v>
      </c>
      <c r="E13" s="342">
        <f>S5</f>
        <v>0</v>
      </c>
      <c r="F13" s="342" t="s">
        <v>542</v>
      </c>
      <c r="G13" s="343">
        <f>Q5</f>
        <v>0</v>
      </c>
      <c r="H13" s="341">
        <f>S7</f>
        <v>1</v>
      </c>
      <c r="I13" s="342" t="s">
        <v>542</v>
      </c>
      <c r="J13" s="343">
        <f>Q7</f>
        <v>0</v>
      </c>
      <c r="K13" s="341">
        <f>S9</f>
        <v>9</v>
      </c>
      <c r="L13" s="342" t="s">
        <v>542</v>
      </c>
      <c r="M13" s="343">
        <f>Q9</f>
        <v>0</v>
      </c>
      <c r="N13" s="342">
        <f>S11</f>
        <v>3</v>
      </c>
      <c r="O13" s="342" t="s">
        <v>542</v>
      </c>
      <c r="P13" s="342">
        <f>Q11</f>
        <v>0</v>
      </c>
      <c r="Q13" s="443"/>
      <c r="R13" s="444"/>
      <c r="S13" s="445"/>
      <c r="T13" s="430"/>
      <c r="U13" s="432"/>
      <c r="V13" s="432"/>
      <c r="W13" s="434"/>
      <c r="X13" s="426"/>
      <c r="Y13" s="426"/>
      <c r="Z13" s="428"/>
      <c r="AA13" s="426"/>
      <c r="AC13" s="425"/>
      <c r="AD13" s="425"/>
    </row>
    <row r="14" spans="1:27" s="347" customFormat="1" ht="18" customHeight="1">
      <c r="A14" s="196"/>
      <c r="B14" s="196"/>
      <c r="C14" s="196"/>
      <c r="D14" s="196"/>
      <c r="E14" s="196"/>
      <c r="F14" s="196"/>
      <c r="G14" s="196"/>
      <c r="H14" s="196"/>
      <c r="I14" s="196"/>
      <c r="J14" s="196"/>
      <c r="K14" s="196"/>
      <c r="L14" s="196"/>
      <c r="M14" s="196"/>
      <c r="N14" s="196"/>
      <c r="O14" s="196"/>
      <c r="P14" s="196"/>
      <c r="Q14" s="345"/>
      <c r="R14" s="345"/>
      <c r="S14" s="345"/>
      <c r="T14" s="196"/>
      <c r="U14" s="196"/>
      <c r="V14" s="196"/>
      <c r="W14" s="196"/>
      <c r="X14" s="196"/>
      <c r="Y14" s="196"/>
      <c r="Z14" s="346"/>
      <c r="AA14" s="196"/>
    </row>
    <row r="15" spans="1:30" ht="18" customHeight="1">
      <c r="A15" s="337" t="s">
        <v>561</v>
      </c>
      <c r="B15" s="426" t="str">
        <f>IF(A16="","",A16)</f>
        <v>大　野</v>
      </c>
      <c r="C15" s="426"/>
      <c r="D15" s="426"/>
      <c r="E15" s="426" t="str">
        <f>IF(A18="","",A18)</f>
        <v>はやぶさ</v>
      </c>
      <c r="F15" s="426"/>
      <c r="G15" s="426"/>
      <c r="H15" s="426" t="str">
        <f>IF(A20="","",A20)</f>
        <v>春　日</v>
      </c>
      <c r="I15" s="426"/>
      <c r="J15" s="426"/>
      <c r="K15" s="426" t="str">
        <f>IF(A22="","",A22)</f>
        <v>三　芳</v>
      </c>
      <c r="L15" s="426"/>
      <c r="M15" s="426"/>
      <c r="N15" s="426" t="str">
        <f>IF(A24="","",A24)</f>
        <v>稙　田</v>
      </c>
      <c r="O15" s="426"/>
      <c r="P15" s="426"/>
      <c r="Q15" s="426" t="str">
        <f>IF(A26="","",A26)</f>
        <v>きつき</v>
      </c>
      <c r="R15" s="426"/>
      <c r="S15" s="426"/>
      <c r="T15" s="339" t="s">
        <v>532</v>
      </c>
      <c r="U15" s="338" t="s">
        <v>533</v>
      </c>
      <c r="V15" s="338" t="s">
        <v>534</v>
      </c>
      <c r="W15" s="338" t="s">
        <v>535</v>
      </c>
      <c r="X15" s="338" t="s">
        <v>536</v>
      </c>
      <c r="Y15" s="338" t="s">
        <v>537</v>
      </c>
      <c r="Z15" s="338" t="s">
        <v>538</v>
      </c>
      <c r="AA15" s="338" t="s">
        <v>539</v>
      </c>
      <c r="AC15" s="340" t="s">
        <v>540</v>
      </c>
      <c r="AD15" s="340" t="s">
        <v>541</v>
      </c>
    </row>
    <row r="16" spans="1:30" ht="18" customHeight="1">
      <c r="A16" s="454" t="str">
        <f>IF('組合せ'!C23="","",'組合せ'!C23)</f>
        <v>大　野</v>
      </c>
      <c r="B16" s="440"/>
      <c r="C16" s="441"/>
      <c r="D16" s="442"/>
      <c r="E16" s="437" t="str">
        <f>IF(E17="","",IF(E17&gt;G17,"○",IF(E17&lt;G17,"●",IF(E17=G17,"△"))))</f>
        <v>●</v>
      </c>
      <c r="F16" s="438"/>
      <c r="G16" s="439"/>
      <c r="H16" s="437" t="str">
        <f>IF(H17="","",IF(H17&gt;J17,"○",IF(H17&lt;J17,"●",IF(H17=J17,"△"))))</f>
        <v>○</v>
      </c>
      <c r="I16" s="438"/>
      <c r="J16" s="439"/>
      <c r="K16" s="437" t="str">
        <f>IF(K17="","",IF(K17&gt;M17,"○",IF(K17&lt;M17,"●",IF(K17=M17,"△"))))</f>
        <v>△</v>
      </c>
      <c r="L16" s="438"/>
      <c r="M16" s="439"/>
      <c r="N16" s="437" t="str">
        <f>IF(N17="","",IF(N17&gt;P17,"○",IF(N17&lt;P17,"●",IF(N17=P17,"△"))))</f>
        <v>○</v>
      </c>
      <c r="O16" s="438"/>
      <c r="P16" s="439"/>
      <c r="Q16" s="437" t="str">
        <f>IF(Q17="","",IF(Q17&gt;S17,"○",IF(Q17&lt;S17,"●",IF(Q17=S17,"△"))))</f>
        <v>○</v>
      </c>
      <c r="R16" s="438"/>
      <c r="S16" s="439"/>
      <c r="T16" s="429">
        <f>COUNTIF(B16:S16,"○")</f>
        <v>3</v>
      </c>
      <c r="U16" s="431">
        <f>COUNTIF(B16:S16,"●")</f>
        <v>1</v>
      </c>
      <c r="V16" s="431">
        <f>COUNTIF(B16:S16,"△")</f>
        <v>1</v>
      </c>
      <c r="W16" s="433">
        <f>(T16*3)+(V16*1)</f>
        <v>10</v>
      </c>
      <c r="X16" s="426">
        <f>SUM(B17,E17,H17,K17,N17,Q17)</f>
        <v>12</v>
      </c>
      <c r="Y16" s="426">
        <f>SUM(D17,G17,J17,M17,P17,S17)</f>
        <v>4</v>
      </c>
      <c r="Z16" s="427">
        <f>X16-Y16</f>
        <v>8</v>
      </c>
      <c r="AA16" s="426">
        <v>3</v>
      </c>
      <c r="AC16" s="425">
        <f>RANK(W16,$W$16:$W$27)</f>
        <v>3</v>
      </c>
      <c r="AD16" s="425">
        <f>RANK(Z16,$Z$16:$Z$27)</f>
        <v>2</v>
      </c>
    </row>
    <row r="17" spans="1:30" ht="18" customHeight="1">
      <c r="A17" s="455"/>
      <c r="B17" s="443"/>
      <c r="C17" s="444"/>
      <c r="D17" s="445"/>
      <c r="E17" s="342">
        <f>IF('日程'!J32="","",'日程'!J32)</f>
        <v>0</v>
      </c>
      <c r="F17" s="342" t="s">
        <v>542</v>
      </c>
      <c r="G17" s="343">
        <f>IF('日程'!L32="","",'日程'!L32)</f>
        <v>1</v>
      </c>
      <c r="H17" s="342">
        <f>IF('日程'!J45="","",'日程'!J45)</f>
        <v>4</v>
      </c>
      <c r="I17" s="342" t="s">
        <v>542</v>
      </c>
      <c r="J17" s="343">
        <f>IF('日程'!L45="","",'日程'!L45)</f>
        <v>0</v>
      </c>
      <c r="K17" s="342">
        <f>IF('日程'!J35="","",'日程'!J35)</f>
        <v>1</v>
      </c>
      <c r="L17" s="342" t="s">
        <v>542</v>
      </c>
      <c r="M17" s="343">
        <f>IF('日程'!L35="","",'日程'!L35)</f>
        <v>1</v>
      </c>
      <c r="N17" s="342">
        <f>IF('日程'!J41="","",'日程'!J41)</f>
        <v>5</v>
      </c>
      <c r="O17" s="342" t="s">
        <v>542</v>
      </c>
      <c r="P17" s="343">
        <f>IF('日程'!L41="","",'日程'!L41)</f>
        <v>1</v>
      </c>
      <c r="Q17" s="341">
        <f>IF('日程'!J38="","",'日程'!J38)</f>
        <v>2</v>
      </c>
      <c r="R17" s="342" t="s">
        <v>542</v>
      </c>
      <c r="S17" s="343">
        <f>IF('日程'!L38="","",'日程'!L38)</f>
        <v>1</v>
      </c>
      <c r="T17" s="430"/>
      <c r="U17" s="432"/>
      <c r="V17" s="432"/>
      <c r="W17" s="434"/>
      <c r="X17" s="426"/>
      <c r="Y17" s="426"/>
      <c r="Z17" s="428"/>
      <c r="AA17" s="426"/>
      <c r="AC17" s="425"/>
      <c r="AD17" s="425"/>
    </row>
    <row r="18" spans="1:30" ht="18" customHeight="1">
      <c r="A18" s="454" t="str">
        <f>IF('組合せ'!C25="","",'組合せ'!C25)</f>
        <v>はやぶさ</v>
      </c>
      <c r="B18" s="437" t="str">
        <f>IF(B19="","",IF(B19&gt;D19,"○",IF(B19&lt;D19,"●",IF(B19=D19,"△"))))</f>
        <v>○</v>
      </c>
      <c r="C18" s="438"/>
      <c r="D18" s="439"/>
      <c r="E18" s="440"/>
      <c r="F18" s="441"/>
      <c r="G18" s="442"/>
      <c r="H18" s="437" t="str">
        <f>IF(H19="","",IF(H19&gt;J19,"○",IF(H19&lt;J19,"●",IF(H19=J19,"△"))))</f>
        <v>○</v>
      </c>
      <c r="I18" s="438"/>
      <c r="J18" s="439"/>
      <c r="K18" s="437" t="str">
        <f>IF(K19="","",IF(K19&gt;M19,"○",IF(K19&lt;M19,"●",IF(K19=M19,"△"))))</f>
        <v>△</v>
      </c>
      <c r="L18" s="438"/>
      <c r="M18" s="439"/>
      <c r="N18" s="437" t="str">
        <f>IF(N19="","",IF(N19&gt;P19,"○",IF(N19&lt;P19,"●",IF(N19=P19,"△"))))</f>
        <v>○</v>
      </c>
      <c r="O18" s="438"/>
      <c r="P18" s="439"/>
      <c r="Q18" s="437" t="str">
        <f>IF(Q19="","",IF(Q19&gt;S19,"○",IF(Q19&lt;S19,"●",IF(Q19=S19,"△"))))</f>
        <v>○</v>
      </c>
      <c r="R18" s="438"/>
      <c r="S18" s="439"/>
      <c r="T18" s="429">
        <f>COUNTIF(B18:S18,"○")</f>
        <v>4</v>
      </c>
      <c r="U18" s="431">
        <f>COUNTIF(B18:S18,"●")</f>
        <v>0</v>
      </c>
      <c r="V18" s="431">
        <f>COUNTIF(B18:S18,"△")</f>
        <v>1</v>
      </c>
      <c r="W18" s="433">
        <f>(T18*3)+(V18*1)</f>
        <v>13</v>
      </c>
      <c r="X18" s="426">
        <f>SUM(B19,E19,H19,K19,N19,Q19)</f>
        <v>5</v>
      </c>
      <c r="Y18" s="426">
        <f>SUM(D19,G19,J19,M19,P19,S19)</f>
        <v>0</v>
      </c>
      <c r="Z18" s="427">
        <f>X18-Y18</f>
        <v>5</v>
      </c>
      <c r="AA18" s="426">
        <v>1</v>
      </c>
      <c r="AC18" s="425">
        <f>RANK(W18,$W$16:$W$27)</f>
        <v>1</v>
      </c>
      <c r="AD18" s="425">
        <f>RANK(Z18,$Z$16:$Z$27)</f>
        <v>3</v>
      </c>
    </row>
    <row r="19" spans="1:30" ht="18" customHeight="1">
      <c r="A19" s="455"/>
      <c r="B19" s="341">
        <f>G17</f>
        <v>1</v>
      </c>
      <c r="C19" s="342" t="s">
        <v>542</v>
      </c>
      <c r="D19" s="343">
        <f>E17</f>
        <v>0</v>
      </c>
      <c r="E19" s="443"/>
      <c r="F19" s="444"/>
      <c r="G19" s="445"/>
      <c r="H19" s="342">
        <f>IF('日程'!L42="","",'日程'!L42)</f>
        <v>1</v>
      </c>
      <c r="I19" s="342" t="s">
        <v>542</v>
      </c>
      <c r="J19" s="343">
        <f>IF('日程'!J42="","",'日程'!J42)</f>
        <v>0</v>
      </c>
      <c r="K19" s="342">
        <f>IF('日程'!L46="","",'日程'!L46)</f>
        <v>0</v>
      </c>
      <c r="L19" s="342" t="s">
        <v>542</v>
      </c>
      <c r="M19" s="343">
        <f>IF('日程'!J46="","",'日程'!J46)</f>
        <v>0</v>
      </c>
      <c r="N19" s="342">
        <f>IF('日程'!L37="","",'日程'!L37)</f>
        <v>2</v>
      </c>
      <c r="O19" s="342" t="s">
        <v>542</v>
      </c>
      <c r="P19" s="343">
        <f>IF('日程'!J37="","",'日程'!J37)</f>
        <v>0</v>
      </c>
      <c r="Q19" s="342">
        <f>IF('日程'!L44="","",'日程'!L44)</f>
        <v>1</v>
      </c>
      <c r="R19" s="342" t="s">
        <v>542</v>
      </c>
      <c r="S19" s="343">
        <f>IF('日程'!J44="","",'日程'!J44)</f>
        <v>0</v>
      </c>
      <c r="T19" s="430"/>
      <c r="U19" s="432"/>
      <c r="V19" s="432"/>
      <c r="W19" s="434"/>
      <c r="X19" s="426"/>
      <c r="Y19" s="426"/>
      <c r="Z19" s="428"/>
      <c r="AA19" s="426"/>
      <c r="AC19" s="425"/>
      <c r="AD19" s="425"/>
    </row>
    <row r="20" spans="1:30" ht="18" customHeight="1">
      <c r="A20" s="454" t="str">
        <f>IF('組合せ'!C27="","",'組合せ'!C27)</f>
        <v>春　日</v>
      </c>
      <c r="B20" s="437" t="str">
        <f>IF(B21="","",IF(B21&gt;J21,"○",IF(B21&lt;J21,"●",IF(B21=J21,"△"))))</f>
        <v>△</v>
      </c>
      <c r="C20" s="438"/>
      <c r="D20" s="439"/>
      <c r="E20" s="437" t="str">
        <f>IF(E21="","",IF(E21&gt;G21,"○",IF(E21&lt;G21,"●",IF(E21=G21,"△"))))</f>
        <v>●</v>
      </c>
      <c r="F20" s="438"/>
      <c r="G20" s="439"/>
      <c r="H20" s="440"/>
      <c r="I20" s="441"/>
      <c r="J20" s="442"/>
      <c r="K20" s="437" t="str">
        <f>IF(K21="","",IF(K21&gt;M21,"○",IF(K21&lt;M21,"●",IF(K21=M21,"△"))))</f>
        <v>●</v>
      </c>
      <c r="L20" s="438"/>
      <c r="M20" s="439"/>
      <c r="N20" s="437" t="str">
        <f>IF(N21="","",IF(N21&gt;P21,"○",IF(N21&lt;P21,"●",IF(N21=P21,"△"))))</f>
        <v>○</v>
      </c>
      <c r="O20" s="438"/>
      <c r="P20" s="439"/>
      <c r="Q20" s="437" t="str">
        <f>IF(Q21="","",IF(Q21&gt;S21,"○",IF(Q21&lt;S21,"●",IF(Q21=S21,"△"))))</f>
        <v>●</v>
      </c>
      <c r="R20" s="438"/>
      <c r="S20" s="439"/>
      <c r="T20" s="429">
        <f>COUNTIF(B20:S20,"○")</f>
        <v>1</v>
      </c>
      <c r="U20" s="431">
        <f>COUNTIF(B20:S20,"●")</f>
        <v>3</v>
      </c>
      <c r="V20" s="431">
        <f>COUNTIF(B20:S20,"△")</f>
        <v>1</v>
      </c>
      <c r="W20" s="433">
        <f>(T20*3)+(V20*1)</f>
        <v>4</v>
      </c>
      <c r="X20" s="426">
        <f>SUM(B21,E21,H21,K21,N21,Q21)</f>
        <v>3</v>
      </c>
      <c r="Y20" s="426">
        <f>SUM(D21,G21,J21,M21,P21,S21)</f>
        <v>8</v>
      </c>
      <c r="Z20" s="427">
        <f>X20-Y20</f>
        <v>-5</v>
      </c>
      <c r="AA20" s="426">
        <v>5</v>
      </c>
      <c r="AC20" s="425">
        <f>RANK(W20,$W$16:$W$27)</f>
        <v>4</v>
      </c>
      <c r="AD20" s="425">
        <f>RANK(Z20,$Z$16:$Z$27)</f>
        <v>5</v>
      </c>
    </row>
    <row r="21" spans="1:30" ht="18" customHeight="1">
      <c r="A21" s="455"/>
      <c r="B21" s="341">
        <f>J17</f>
        <v>0</v>
      </c>
      <c r="C21" s="342" t="s">
        <v>542</v>
      </c>
      <c r="D21" s="343">
        <f>H17</f>
        <v>4</v>
      </c>
      <c r="E21" s="341">
        <f>J19</f>
        <v>0</v>
      </c>
      <c r="F21" s="342" t="s">
        <v>542</v>
      </c>
      <c r="G21" s="343">
        <f>H19</f>
        <v>1</v>
      </c>
      <c r="H21" s="443"/>
      <c r="I21" s="444"/>
      <c r="J21" s="445"/>
      <c r="K21" s="342">
        <f>IF('日程'!J33="","",'日程'!J33)</f>
        <v>0</v>
      </c>
      <c r="L21" s="342" t="s">
        <v>542</v>
      </c>
      <c r="M21" s="343">
        <f>IF('日程'!L33="","",'日程'!L33)</f>
        <v>2</v>
      </c>
      <c r="N21" s="342">
        <f>IF('日程'!J39="","",'日程'!J39)</f>
        <v>3</v>
      </c>
      <c r="O21" s="342" t="s">
        <v>542</v>
      </c>
      <c r="P21" s="343">
        <f>IF('日程'!L39="","",'日程'!L39)</f>
        <v>0</v>
      </c>
      <c r="Q21" s="342">
        <f>IF('日程'!J36="","",'日程'!J36)</f>
        <v>0</v>
      </c>
      <c r="R21" s="342" t="s">
        <v>542</v>
      </c>
      <c r="S21" s="343">
        <f>IF('日程'!L36="","",'日程'!L36)</f>
        <v>1</v>
      </c>
      <c r="T21" s="430"/>
      <c r="U21" s="432"/>
      <c r="V21" s="432"/>
      <c r="W21" s="434"/>
      <c r="X21" s="426"/>
      <c r="Y21" s="426"/>
      <c r="Z21" s="428"/>
      <c r="AA21" s="426"/>
      <c r="AC21" s="425"/>
      <c r="AD21" s="425"/>
    </row>
    <row r="22" spans="1:30" ht="18" customHeight="1">
      <c r="A22" s="454" t="str">
        <f>IF('組合せ'!C29="","",'組合せ'!C29)</f>
        <v>三　芳</v>
      </c>
      <c r="B22" s="437" t="str">
        <f>IF(B23="","",IF(B23&gt;D23,"○",IF(B23&lt;D23,"●",IF(B23=D23,"△"))))</f>
        <v>△</v>
      </c>
      <c r="C22" s="438"/>
      <c r="D22" s="439"/>
      <c r="E22" s="437" t="str">
        <f>IF(E23="","",IF(E23&gt;G23,"○",IF(E23&lt;G23,"●",IF(E23=G23,"△"))))</f>
        <v>△</v>
      </c>
      <c r="F22" s="438"/>
      <c r="G22" s="439"/>
      <c r="H22" s="437" t="str">
        <f>IF(H23="","",IF(H23&gt;J23,"○",IF(H23&lt;J23,"●",IF(H23=J23,"△"))))</f>
        <v>○</v>
      </c>
      <c r="I22" s="438"/>
      <c r="J22" s="439"/>
      <c r="K22" s="440"/>
      <c r="L22" s="441"/>
      <c r="M22" s="442"/>
      <c r="N22" s="437" t="str">
        <f>IF(N23="","",IF(N23&gt;P23,"○",IF(N23&lt;P23,"●",IF(N23=P23,"△"))))</f>
        <v>○</v>
      </c>
      <c r="O22" s="438"/>
      <c r="P22" s="439"/>
      <c r="Q22" s="437" t="str">
        <f>IF(Q23="","",IF(Q23&gt;S23,"○",IF(Q23&lt;S23,"●",IF(Q23=S23,"△"))))</f>
        <v>○</v>
      </c>
      <c r="R22" s="438"/>
      <c r="S22" s="439"/>
      <c r="T22" s="429">
        <f>COUNTIF(B22:S22,"○")</f>
        <v>3</v>
      </c>
      <c r="U22" s="431">
        <f>COUNTIF(B22:S22,"●")</f>
        <v>0</v>
      </c>
      <c r="V22" s="431">
        <f>COUNTIF(B22:S22,"△")</f>
        <v>2</v>
      </c>
      <c r="W22" s="433">
        <f>(T22*3)+(V22*1)</f>
        <v>11</v>
      </c>
      <c r="X22" s="426">
        <f>SUM(B23,E23,H23,K23,N23,Q23)</f>
        <v>10</v>
      </c>
      <c r="Y22" s="426">
        <f>SUM(D23,G23,J23,M23,P23,S23)</f>
        <v>1</v>
      </c>
      <c r="Z22" s="427">
        <f>X22-Y22</f>
        <v>9</v>
      </c>
      <c r="AA22" s="426">
        <v>2</v>
      </c>
      <c r="AC22" s="425">
        <f>RANK(W22,$W$16:$W$27)</f>
        <v>2</v>
      </c>
      <c r="AD22" s="425">
        <f>RANK(Z22,$Z$16:$Z$27)</f>
        <v>1</v>
      </c>
    </row>
    <row r="23" spans="1:30" ht="18" customHeight="1">
      <c r="A23" s="455"/>
      <c r="B23" s="341">
        <f>M17</f>
        <v>1</v>
      </c>
      <c r="C23" s="342" t="s">
        <v>542</v>
      </c>
      <c r="D23" s="343">
        <f>K17</f>
        <v>1</v>
      </c>
      <c r="E23" s="341">
        <f>M19</f>
        <v>0</v>
      </c>
      <c r="F23" s="342" t="s">
        <v>542</v>
      </c>
      <c r="G23" s="343">
        <f>K19</f>
        <v>0</v>
      </c>
      <c r="H23" s="341">
        <f>M21</f>
        <v>2</v>
      </c>
      <c r="I23" s="342" t="s">
        <v>542</v>
      </c>
      <c r="J23" s="343">
        <f>K21</f>
        <v>0</v>
      </c>
      <c r="K23" s="443"/>
      <c r="L23" s="444"/>
      <c r="M23" s="445"/>
      <c r="N23" s="342">
        <f>IF('日程'!L43="","",'日程'!L43)</f>
        <v>5</v>
      </c>
      <c r="O23" s="342" t="s">
        <v>542</v>
      </c>
      <c r="P23" s="343">
        <f>IF('日程'!J43="","",'日程'!J43)</f>
        <v>0</v>
      </c>
      <c r="Q23" s="342">
        <f>IF('日程'!L40="","",'日程'!L40)</f>
        <v>2</v>
      </c>
      <c r="R23" s="342" t="s">
        <v>542</v>
      </c>
      <c r="S23" s="343">
        <f>IF('日程'!J40="","",'日程'!J40)</f>
        <v>0</v>
      </c>
      <c r="T23" s="430"/>
      <c r="U23" s="432"/>
      <c r="V23" s="432"/>
      <c r="W23" s="434"/>
      <c r="X23" s="426"/>
      <c r="Y23" s="426"/>
      <c r="Z23" s="428"/>
      <c r="AA23" s="426"/>
      <c r="AC23" s="425"/>
      <c r="AD23" s="425"/>
    </row>
    <row r="24" spans="1:30" ht="18" customHeight="1">
      <c r="A24" s="454" t="str">
        <f>IF('組合せ'!C31="","",'組合せ'!C31)</f>
        <v>稙　田</v>
      </c>
      <c r="B24" s="437" t="str">
        <f>IF(B25="","",IF(B25&gt;J25,"○",IF(B25&lt;J25,"●",IF(B25=J25,"△"))))</f>
        <v>●</v>
      </c>
      <c r="C24" s="438"/>
      <c r="D24" s="439"/>
      <c r="E24" s="437" t="str">
        <f>IF(E25="","",IF(E25&gt;G25,"○",IF(E25&lt;G25,"●",IF(E25=G25,"△"))))</f>
        <v>●</v>
      </c>
      <c r="F24" s="438"/>
      <c r="G24" s="439"/>
      <c r="H24" s="437" t="str">
        <f>IF(H25="","",IF(H25&gt;J25,"○",IF(H25&lt;J25,"●",IF(H25=J25,"△"))))</f>
        <v>●</v>
      </c>
      <c r="I24" s="438"/>
      <c r="J24" s="439"/>
      <c r="K24" s="437" t="str">
        <f>IF(K25="","",IF(K25&gt;M25,"○",IF(K25&lt;M25,"●",IF(K25=M25,"△"))))</f>
        <v>●</v>
      </c>
      <c r="L24" s="438"/>
      <c r="M24" s="439"/>
      <c r="N24" s="440"/>
      <c r="O24" s="441"/>
      <c r="P24" s="442"/>
      <c r="Q24" s="437" t="str">
        <f>IF(Q25="","",IF(Q25&gt;S25,"○",IF(Q25&lt;S25,"●",IF(Q25=S25,"△"))))</f>
        <v>△</v>
      </c>
      <c r="R24" s="438"/>
      <c r="S24" s="439"/>
      <c r="T24" s="429">
        <f>COUNTIF(B24:S24,"○")</f>
        <v>0</v>
      </c>
      <c r="U24" s="431">
        <f>COUNTIF(B24:S24,"●")</f>
        <v>4</v>
      </c>
      <c r="V24" s="431">
        <f>COUNTIF(B24:S24,"△")</f>
        <v>1</v>
      </c>
      <c r="W24" s="433">
        <f>(T24*3)+(V24*1)</f>
        <v>1</v>
      </c>
      <c r="X24" s="426">
        <f>SUM(B25,E25,H25,K25,N25,Q25)</f>
        <v>1</v>
      </c>
      <c r="Y24" s="426">
        <f>SUM(D25,G25,J25,M25,P25,S25)</f>
        <v>15</v>
      </c>
      <c r="Z24" s="427">
        <f>X24-Y24</f>
        <v>-14</v>
      </c>
      <c r="AA24" s="426">
        <v>6</v>
      </c>
      <c r="AC24" s="425">
        <f>RANK(W24,$W$16:$W$27)</f>
        <v>6</v>
      </c>
      <c r="AD24" s="425">
        <f>RANK(Z24,$Z$16:$Z$27)</f>
        <v>6</v>
      </c>
    </row>
    <row r="25" spans="1:30" ht="18" customHeight="1">
      <c r="A25" s="455"/>
      <c r="B25" s="341">
        <f>P17</f>
        <v>1</v>
      </c>
      <c r="C25" s="342" t="s">
        <v>542</v>
      </c>
      <c r="D25" s="343">
        <f>N17</f>
        <v>5</v>
      </c>
      <c r="E25" s="342">
        <f>P19</f>
        <v>0</v>
      </c>
      <c r="F25" s="342" t="s">
        <v>542</v>
      </c>
      <c r="G25" s="343">
        <f>N19</f>
        <v>2</v>
      </c>
      <c r="H25" s="341">
        <f>P21</f>
        <v>0</v>
      </c>
      <c r="I25" s="342" t="s">
        <v>542</v>
      </c>
      <c r="J25" s="343">
        <f>N21</f>
        <v>3</v>
      </c>
      <c r="K25" s="341">
        <f>P23</f>
        <v>0</v>
      </c>
      <c r="L25" s="342" t="s">
        <v>542</v>
      </c>
      <c r="M25" s="343">
        <f>N23</f>
        <v>5</v>
      </c>
      <c r="N25" s="443"/>
      <c r="O25" s="444"/>
      <c r="P25" s="445"/>
      <c r="Q25" s="342">
        <f>IF('日程'!J34="","",'日程'!J34)</f>
        <v>0</v>
      </c>
      <c r="R25" s="342" t="s">
        <v>542</v>
      </c>
      <c r="S25" s="343">
        <f>IF('日程'!L34="","",'日程'!L34)</f>
        <v>0</v>
      </c>
      <c r="T25" s="430"/>
      <c r="U25" s="432"/>
      <c r="V25" s="432"/>
      <c r="W25" s="434"/>
      <c r="X25" s="426"/>
      <c r="Y25" s="426"/>
      <c r="Z25" s="428"/>
      <c r="AA25" s="426"/>
      <c r="AC25" s="425"/>
      <c r="AD25" s="425"/>
    </row>
    <row r="26" spans="1:30" ht="18" customHeight="1">
      <c r="A26" s="454" t="str">
        <f>IF('組合せ'!C33="","",'組合せ'!C33)</f>
        <v>きつき</v>
      </c>
      <c r="B26" s="437" t="str">
        <f>IF(B27="","",IF(B27&gt;D27,"○",IF(B27&lt;D27,"●",IF(B27=D27,"△"))))</f>
        <v>●</v>
      </c>
      <c r="C26" s="438"/>
      <c r="D26" s="439"/>
      <c r="E26" s="437" t="str">
        <f>IF(E27="","",IF(E27&gt;G27,"○",IF(E27&lt;G27,"●",IF(E27=G27,"△"))))</f>
        <v>●</v>
      </c>
      <c r="F26" s="438"/>
      <c r="G26" s="439"/>
      <c r="H26" s="437" t="str">
        <f>IF(H27="","",IF(H27&gt;J27,"○",IF(H27&lt;J27,"●",IF(H27=J27,"△"))))</f>
        <v>○</v>
      </c>
      <c r="I26" s="438"/>
      <c r="J26" s="439"/>
      <c r="K26" s="437" t="str">
        <f>IF(K27="","",IF(K27&gt;M27,"○",IF(K27&lt;M27,"●",IF(K27=M27,"△"))))</f>
        <v>●</v>
      </c>
      <c r="L26" s="438"/>
      <c r="M26" s="439"/>
      <c r="N26" s="437" t="str">
        <f>IF(N27="","",IF(N27&gt;P27,"○",IF(N27&lt;P27,"●",IF(N27=P27,"△"))))</f>
        <v>△</v>
      </c>
      <c r="O26" s="438"/>
      <c r="P26" s="439"/>
      <c r="Q26" s="440"/>
      <c r="R26" s="441"/>
      <c r="S26" s="442"/>
      <c r="T26" s="429">
        <f>COUNTIF(B26:S26,"○")</f>
        <v>1</v>
      </c>
      <c r="U26" s="431">
        <f>COUNTIF(B26:S26,"●")</f>
        <v>3</v>
      </c>
      <c r="V26" s="431">
        <f>COUNTIF(B26:S26,"△")</f>
        <v>1</v>
      </c>
      <c r="W26" s="433">
        <f>(T26*3)+(V26*1)</f>
        <v>4</v>
      </c>
      <c r="X26" s="426">
        <f>SUM(B27,E27,H27,K27,N27,Q27)</f>
        <v>2</v>
      </c>
      <c r="Y26" s="426">
        <f>SUM(D27,G27,J27,M27,P27,S27)</f>
        <v>5</v>
      </c>
      <c r="Z26" s="427">
        <f>X26-Y26</f>
        <v>-3</v>
      </c>
      <c r="AA26" s="426">
        <v>4</v>
      </c>
      <c r="AC26" s="425">
        <f>RANK(W26,$W$16:$W$27)</f>
        <v>4</v>
      </c>
      <c r="AD26" s="425">
        <f>RANK(Z26,$Z$16:$Z$27)</f>
        <v>4</v>
      </c>
    </row>
    <row r="27" spans="1:30" ht="18" customHeight="1">
      <c r="A27" s="455"/>
      <c r="B27" s="341">
        <f>S17</f>
        <v>1</v>
      </c>
      <c r="C27" s="342" t="s">
        <v>542</v>
      </c>
      <c r="D27" s="343">
        <f>Q17</f>
        <v>2</v>
      </c>
      <c r="E27" s="342">
        <f>S19</f>
        <v>0</v>
      </c>
      <c r="F27" s="342" t="s">
        <v>542</v>
      </c>
      <c r="G27" s="343">
        <f>Q19</f>
        <v>1</v>
      </c>
      <c r="H27" s="341">
        <f>S21</f>
        <v>1</v>
      </c>
      <c r="I27" s="342" t="s">
        <v>542</v>
      </c>
      <c r="J27" s="343">
        <f>Q21</f>
        <v>0</v>
      </c>
      <c r="K27" s="341">
        <f>S23</f>
        <v>0</v>
      </c>
      <c r="L27" s="342" t="s">
        <v>542</v>
      </c>
      <c r="M27" s="343">
        <f>Q23</f>
        <v>2</v>
      </c>
      <c r="N27" s="342">
        <f>S25</f>
        <v>0</v>
      </c>
      <c r="O27" s="342" t="s">
        <v>542</v>
      </c>
      <c r="P27" s="342">
        <f>Q25</f>
        <v>0</v>
      </c>
      <c r="Q27" s="443"/>
      <c r="R27" s="444"/>
      <c r="S27" s="445"/>
      <c r="T27" s="430"/>
      <c r="U27" s="432"/>
      <c r="V27" s="432"/>
      <c r="W27" s="434"/>
      <c r="X27" s="426"/>
      <c r="Y27" s="426"/>
      <c r="Z27" s="428"/>
      <c r="AA27" s="426"/>
      <c r="AC27" s="425"/>
      <c r="AD27" s="425"/>
    </row>
    <row r="28" spans="2:19" ht="18" customHeight="1">
      <c r="B28" s="347"/>
      <c r="C28" s="347"/>
      <c r="D28" s="347"/>
      <c r="E28" s="347"/>
      <c r="F28" s="347"/>
      <c r="G28" s="347"/>
      <c r="H28" s="347"/>
      <c r="I28" s="347"/>
      <c r="J28" s="347"/>
      <c r="K28" s="347"/>
      <c r="L28" s="347"/>
      <c r="M28" s="347"/>
      <c r="N28" s="347"/>
      <c r="O28" s="347"/>
      <c r="P28" s="347"/>
      <c r="Q28" s="347"/>
      <c r="R28" s="347"/>
      <c r="S28" s="347"/>
    </row>
    <row r="29" spans="1:30" ht="18" customHeight="1">
      <c r="A29" s="337" t="s">
        <v>543</v>
      </c>
      <c r="B29" s="456" t="str">
        <f>IF(A30="","",A30)</f>
        <v>明野西</v>
      </c>
      <c r="C29" s="456"/>
      <c r="D29" s="456"/>
      <c r="E29" s="456" t="str">
        <f>IF(A32="","",A32)</f>
        <v>三　保</v>
      </c>
      <c r="F29" s="456"/>
      <c r="G29" s="456"/>
      <c r="H29" s="456" t="str">
        <f>IF(A34="","",A34)</f>
        <v>南大分</v>
      </c>
      <c r="I29" s="456"/>
      <c r="J29" s="456"/>
      <c r="K29" s="456" t="str">
        <f>IF(A36="","",A36)</f>
        <v>千　怒</v>
      </c>
      <c r="L29" s="456"/>
      <c r="M29" s="456"/>
      <c r="N29" s="456" t="str">
        <f>IF(A38="","",A38)</f>
        <v>滝尾下郡</v>
      </c>
      <c r="O29" s="456"/>
      <c r="P29" s="456"/>
      <c r="Q29" s="456">
        <f>IF(A40="","",A40)</f>
      </c>
      <c r="R29" s="456"/>
      <c r="S29" s="456"/>
      <c r="T29" s="339" t="s">
        <v>532</v>
      </c>
      <c r="U29" s="338" t="s">
        <v>533</v>
      </c>
      <c r="V29" s="338" t="s">
        <v>534</v>
      </c>
      <c r="W29" s="338" t="s">
        <v>535</v>
      </c>
      <c r="X29" s="338" t="s">
        <v>536</v>
      </c>
      <c r="Y29" s="338" t="s">
        <v>537</v>
      </c>
      <c r="Z29" s="338" t="s">
        <v>538</v>
      </c>
      <c r="AA29" s="338" t="s">
        <v>539</v>
      </c>
      <c r="AC29" s="340" t="s">
        <v>540</v>
      </c>
      <c r="AD29" s="340" t="s">
        <v>541</v>
      </c>
    </row>
    <row r="30" spans="1:30" ht="18" customHeight="1">
      <c r="A30" s="437" t="str">
        <f>IF('組合せ'!D23="","",'組合せ'!D23)</f>
        <v>明野西</v>
      </c>
      <c r="B30" s="440"/>
      <c r="C30" s="441"/>
      <c r="D30" s="442"/>
      <c r="E30" s="437" t="str">
        <f>IF(E31="","",IF(E31&gt;G31,"○",IF(E31&lt;G31,"●",IF(E31=G31,"△"))))</f>
        <v>○</v>
      </c>
      <c r="F30" s="438"/>
      <c r="G30" s="439"/>
      <c r="H30" s="437" t="str">
        <f>IF(H31="","",IF(H31&gt;J31,"○",IF(H31&lt;J31,"●",IF(H31=J31,"△"))))</f>
        <v>○</v>
      </c>
      <c r="I30" s="438"/>
      <c r="J30" s="439"/>
      <c r="K30" s="437" t="str">
        <f>IF(K31="","",IF(K31&gt;M31,"○",IF(K31&lt;M31,"●",IF(K31=M31,"△"))))</f>
        <v>○</v>
      </c>
      <c r="L30" s="438"/>
      <c r="M30" s="439"/>
      <c r="N30" s="437" t="str">
        <f>IF(N31="","",IF(N31&gt;P31,"○",IF(N31&lt;P31,"●",IF(N31=P31,"△"))))</f>
        <v>○</v>
      </c>
      <c r="O30" s="438"/>
      <c r="P30" s="438"/>
      <c r="Q30" s="435"/>
      <c r="R30" s="447"/>
      <c r="S30" s="429"/>
      <c r="T30" s="429">
        <f>COUNTIF(B30:S30,"○")</f>
        <v>4</v>
      </c>
      <c r="U30" s="431">
        <f>COUNTIF(B30:S30,"●")</f>
        <v>0</v>
      </c>
      <c r="V30" s="431">
        <f>COUNTIF(B30:S30,"△")</f>
        <v>0</v>
      </c>
      <c r="W30" s="433">
        <f>(T30*3)+(V30*1)</f>
        <v>12</v>
      </c>
      <c r="X30" s="426">
        <f>SUM(B31,E31,H31,K31,N31,Q31)</f>
        <v>13</v>
      </c>
      <c r="Y30" s="426">
        <f>SUM(D31,G31,J31,M31,P31,S31)</f>
        <v>1</v>
      </c>
      <c r="Z30" s="427">
        <f>X30-Y30</f>
        <v>12</v>
      </c>
      <c r="AA30" s="426">
        <v>1</v>
      </c>
      <c r="AC30" s="425">
        <f>RANK(W30,$W$30:$W$41)</f>
        <v>1</v>
      </c>
      <c r="AD30" s="425">
        <f>RANK(Z30,$Z$30:$Z$41)</f>
        <v>1</v>
      </c>
    </row>
    <row r="31" spans="1:30" ht="18" customHeight="1">
      <c r="A31" s="446"/>
      <c r="B31" s="443"/>
      <c r="C31" s="444"/>
      <c r="D31" s="445"/>
      <c r="E31" s="342">
        <f>IF('日程'!P$5="","",'日程'!P$5)</f>
        <v>1</v>
      </c>
      <c r="F31" s="342" t="s">
        <v>542</v>
      </c>
      <c r="G31" s="343">
        <f>IF('日程'!R$5="","",'日程'!R$5)</f>
        <v>0</v>
      </c>
      <c r="H31" s="342">
        <f>IF('日程'!P$12="","",'日程'!P$12)</f>
        <v>7</v>
      </c>
      <c r="I31" s="342" t="s">
        <v>542</v>
      </c>
      <c r="J31" s="343">
        <f>IF('日程'!R$12="","",'日程'!R$12)</f>
        <v>0</v>
      </c>
      <c r="K31" s="342">
        <f>IF('日程'!P$14="","",'日程'!P$14)</f>
        <v>3</v>
      </c>
      <c r="L31" s="342" t="s">
        <v>542</v>
      </c>
      <c r="M31" s="343">
        <f>IF('日程'!R$14="","",'日程'!R$14)</f>
        <v>1</v>
      </c>
      <c r="N31" s="342">
        <f>IF('日程'!R$7="","",'日程'!R$7)</f>
        <v>2</v>
      </c>
      <c r="O31" s="342" t="s">
        <v>542</v>
      </c>
      <c r="P31" s="343">
        <f>IF('日程'!P$7="","",'日程'!P$7)</f>
        <v>0</v>
      </c>
      <c r="Q31" s="348"/>
      <c r="R31" s="349"/>
      <c r="S31" s="344"/>
      <c r="T31" s="430"/>
      <c r="U31" s="432"/>
      <c r="V31" s="432"/>
      <c r="W31" s="434"/>
      <c r="X31" s="426"/>
      <c r="Y31" s="426"/>
      <c r="Z31" s="428"/>
      <c r="AA31" s="426"/>
      <c r="AC31" s="425"/>
      <c r="AD31" s="425"/>
    </row>
    <row r="32" spans="1:30" ht="18" customHeight="1">
      <c r="A32" s="437" t="str">
        <f>IF('組合せ'!D25="","",'組合せ'!D25)</f>
        <v>三　保</v>
      </c>
      <c r="B32" s="437" t="str">
        <f>IF(B33="","",IF(B33&gt;D33,"○",IF(B33&lt;D33,"●",IF(B33=D33,"△"))))</f>
        <v>●</v>
      </c>
      <c r="C32" s="438"/>
      <c r="D32" s="439"/>
      <c r="E32" s="440"/>
      <c r="F32" s="441"/>
      <c r="G32" s="442"/>
      <c r="H32" s="437" t="str">
        <f>IF(H33="","",IF(H33&gt;J33,"○",IF(H33&lt;J33,"●",IF(H33=J33,"△"))))</f>
        <v>●</v>
      </c>
      <c r="I32" s="438"/>
      <c r="J32" s="439"/>
      <c r="K32" s="437" t="str">
        <f>IF(K33="","",IF(K33&gt;M33,"○",IF(K33&lt;M33,"●",IF(K33=M33,"△"))))</f>
        <v>△</v>
      </c>
      <c r="L32" s="438"/>
      <c r="M32" s="439"/>
      <c r="N32" s="437" t="str">
        <f>IF(N33="","",IF(N33&gt;P33,"○",IF(N33&lt;P33,"●",IF(N33=P33,"△"))))</f>
        <v>●</v>
      </c>
      <c r="O32" s="438"/>
      <c r="P32" s="439"/>
      <c r="Q32" s="435"/>
      <c r="R32" s="447"/>
      <c r="S32" s="429"/>
      <c r="T32" s="429">
        <f>COUNTIF(B32:S32,"○")</f>
        <v>0</v>
      </c>
      <c r="U32" s="431">
        <f>COUNTIF(B32:S32,"●")</f>
        <v>3</v>
      </c>
      <c r="V32" s="431">
        <f>COUNTIF(B32:S32,"△")</f>
        <v>1</v>
      </c>
      <c r="W32" s="433">
        <f>(T32*3)+(V32*1)</f>
        <v>1</v>
      </c>
      <c r="X32" s="426">
        <f>SUM(B33,E33,H33,K33,N33,Q33)</f>
        <v>3</v>
      </c>
      <c r="Y32" s="426">
        <f>SUM(D33,G33,J33,M33,P33,S33)</f>
        <v>7</v>
      </c>
      <c r="Z32" s="427">
        <f>X32-Y32</f>
        <v>-4</v>
      </c>
      <c r="AA32" s="426">
        <v>4</v>
      </c>
      <c r="AC32" s="425">
        <f>RANK(W32,$W$30:$W$41)</f>
        <v>4</v>
      </c>
      <c r="AD32" s="425">
        <f>RANK(Z32,$Z$30:$Z$41)</f>
        <v>4</v>
      </c>
    </row>
    <row r="33" spans="1:30" ht="18" customHeight="1">
      <c r="A33" s="446"/>
      <c r="B33" s="341">
        <f>G31</f>
        <v>0</v>
      </c>
      <c r="C33" s="342" t="s">
        <v>542</v>
      </c>
      <c r="D33" s="343">
        <f>E31</f>
        <v>1</v>
      </c>
      <c r="E33" s="443"/>
      <c r="F33" s="444"/>
      <c r="G33" s="445"/>
      <c r="H33" s="342">
        <f>IF('日程'!P$8="","",'日程'!P$8)</f>
        <v>0</v>
      </c>
      <c r="I33" s="342" t="s">
        <v>542</v>
      </c>
      <c r="J33" s="343">
        <f>IF('日程'!R$8="","",'日程'!R$8)</f>
        <v>1</v>
      </c>
      <c r="K33" s="342">
        <f>IF('日程'!P$11="","",'日程'!P$11)</f>
        <v>3</v>
      </c>
      <c r="L33" s="342" t="s">
        <v>542</v>
      </c>
      <c r="M33" s="343">
        <f>IF('日程'!R$11="","",'日程'!R$11)</f>
        <v>3</v>
      </c>
      <c r="N33" s="342">
        <f>IF('日程'!P$13="","",'日程'!P$13)</f>
        <v>0</v>
      </c>
      <c r="O33" s="342" t="s">
        <v>542</v>
      </c>
      <c r="P33" s="343">
        <f>IF('日程'!R$13="","",'日程'!R$13)</f>
        <v>2</v>
      </c>
      <c r="Q33" s="348"/>
      <c r="R33" s="349"/>
      <c r="S33" s="344"/>
      <c r="T33" s="430"/>
      <c r="U33" s="432"/>
      <c r="V33" s="432"/>
      <c r="W33" s="434"/>
      <c r="X33" s="426"/>
      <c r="Y33" s="426"/>
      <c r="Z33" s="428"/>
      <c r="AA33" s="426"/>
      <c r="AC33" s="425"/>
      <c r="AD33" s="425"/>
    </row>
    <row r="34" spans="1:30" ht="18" customHeight="1">
      <c r="A34" s="437" t="str">
        <f>IF('組合せ'!D27="","",'組合せ'!D27)</f>
        <v>南大分</v>
      </c>
      <c r="B34" s="437" t="str">
        <f>IF(B35="","",IF(B35&gt;D35,"○",IF(B35&lt;D35,"●",IF(B35=D35,"△"))))</f>
        <v>●</v>
      </c>
      <c r="C34" s="438"/>
      <c r="D34" s="439"/>
      <c r="E34" s="437" t="str">
        <f>IF(E35="","",IF(E35&gt;G35,"○",IF(E35&lt;G35,"●",IF(E35=G35,"△"))))</f>
        <v>○</v>
      </c>
      <c r="F34" s="438"/>
      <c r="G34" s="439"/>
      <c r="H34" s="440"/>
      <c r="I34" s="441"/>
      <c r="J34" s="442"/>
      <c r="K34" s="437" t="str">
        <f>IF(K35="","",IF(K35&gt;M35,"○",IF(K35&lt;M35,"●",IF(K35=M35,"△"))))</f>
        <v>○</v>
      </c>
      <c r="L34" s="438"/>
      <c r="M34" s="439"/>
      <c r="N34" s="437" t="str">
        <f>IF(N35="","",IF(N35&gt;P35,"○",IF(N35&lt;P35,"●",IF(N35=P35,"△"))))</f>
        <v>○</v>
      </c>
      <c r="O34" s="438"/>
      <c r="P34" s="439"/>
      <c r="Q34" s="435"/>
      <c r="R34" s="447"/>
      <c r="S34" s="429"/>
      <c r="T34" s="429">
        <f>COUNTIF(B34:S34,"○")</f>
        <v>3</v>
      </c>
      <c r="U34" s="431">
        <f>COUNTIF(B34:S34,"●")</f>
        <v>1</v>
      </c>
      <c r="V34" s="431">
        <f>COUNTIF(B34:S34,"△")</f>
        <v>0</v>
      </c>
      <c r="W34" s="433">
        <f>(T34*3)+(V34*1)</f>
        <v>9</v>
      </c>
      <c r="X34" s="426">
        <f>SUM(B35,E35,H35,K35,N35,Q35)</f>
        <v>7</v>
      </c>
      <c r="Y34" s="426">
        <f>SUM(D35,G35,J35,M35,P35,S35)</f>
        <v>7</v>
      </c>
      <c r="Z34" s="427">
        <f>X34-Y34</f>
        <v>0</v>
      </c>
      <c r="AA34" s="426">
        <v>2</v>
      </c>
      <c r="AC34" s="425">
        <f>RANK(W34,$W$30:$W$41)</f>
        <v>2</v>
      </c>
      <c r="AD34" s="425">
        <f>RANK(Z34,$Z$30:$Z$41)</f>
        <v>2</v>
      </c>
    </row>
    <row r="35" spans="1:30" ht="18" customHeight="1">
      <c r="A35" s="446"/>
      <c r="B35" s="341">
        <f>J31</f>
        <v>0</v>
      </c>
      <c r="C35" s="342" t="s">
        <v>542</v>
      </c>
      <c r="D35" s="343">
        <f>H31</f>
        <v>7</v>
      </c>
      <c r="E35" s="341">
        <f>J33</f>
        <v>1</v>
      </c>
      <c r="F35" s="342" t="s">
        <v>542</v>
      </c>
      <c r="G35" s="343">
        <f>H33</f>
        <v>0</v>
      </c>
      <c r="H35" s="443"/>
      <c r="I35" s="444"/>
      <c r="J35" s="445"/>
      <c r="K35" s="342">
        <f>IF('日程'!P$6="","",'日程'!P$6)</f>
        <v>2</v>
      </c>
      <c r="L35" s="342" t="s">
        <v>542</v>
      </c>
      <c r="M35" s="343">
        <f>IF('日程'!R$6="","",'日程'!R$6)</f>
        <v>0</v>
      </c>
      <c r="N35" s="342">
        <f>IF('日程'!P$10="","",'日程'!P$10)</f>
        <v>4</v>
      </c>
      <c r="O35" s="342" t="s">
        <v>542</v>
      </c>
      <c r="P35" s="343">
        <f>IF('日程'!R$10="","",'日程'!R$10)</f>
        <v>0</v>
      </c>
      <c r="Q35" s="348"/>
      <c r="R35" s="349"/>
      <c r="S35" s="344"/>
      <c r="T35" s="430"/>
      <c r="U35" s="432"/>
      <c r="V35" s="432"/>
      <c r="W35" s="434"/>
      <c r="X35" s="426"/>
      <c r="Y35" s="426"/>
      <c r="Z35" s="428"/>
      <c r="AA35" s="426"/>
      <c r="AC35" s="425"/>
      <c r="AD35" s="425"/>
    </row>
    <row r="36" spans="1:30" ht="18" customHeight="1">
      <c r="A36" s="435" t="str">
        <f>IF('組合せ'!D29="","",'組合せ'!D29)</f>
        <v>千　怒</v>
      </c>
      <c r="B36" s="437" t="str">
        <f>IF(B37="","",IF(B37&gt;D37,"○",IF(B37&lt;D37,"●",IF(B37=D37,"△"))))</f>
        <v>●</v>
      </c>
      <c r="C36" s="438"/>
      <c r="D36" s="439"/>
      <c r="E36" s="437" t="str">
        <f>IF(E37="","",IF(E37&gt;G37,"○",IF(E37&lt;G37,"●",IF(E37=G37,"△"))))</f>
        <v>△</v>
      </c>
      <c r="F36" s="438"/>
      <c r="G36" s="439"/>
      <c r="H36" s="437" t="str">
        <f>IF(H37="","",IF(H37&gt;J37,"○",IF(H37&lt;J37,"●",IF(H37=J37,"△"))))</f>
        <v>●</v>
      </c>
      <c r="I36" s="438"/>
      <c r="J36" s="439"/>
      <c r="K36" s="440"/>
      <c r="L36" s="441"/>
      <c r="M36" s="442"/>
      <c r="N36" s="437" t="str">
        <f>IF(N37="","",IF(N37&gt;P37,"○",IF(N37&lt;P37,"●",IF(N37=P37,"△"))))</f>
        <v>●</v>
      </c>
      <c r="O36" s="438"/>
      <c r="P36" s="439"/>
      <c r="Q36" s="435"/>
      <c r="R36" s="447"/>
      <c r="S36" s="429"/>
      <c r="T36" s="429">
        <f>COUNTIF(B36:S36,"○")</f>
        <v>0</v>
      </c>
      <c r="U36" s="431">
        <f>COUNTIF(B36:S36,"●")</f>
        <v>3</v>
      </c>
      <c r="V36" s="431">
        <f>COUNTIF(B36:S36,"△")</f>
        <v>1</v>
      </c>
      <c r="W36" s="433">
        <f>(T36*3)+(V36*1)</f>
        <v>1</v>
      </c>
      <c r="X36" s="426">
        <f>SUM(B37,E37,H37,K37,N37,Q37)</f>
        <v>4</v>
      </c>
      <c r="Y36" s="426">
        <f>SUM(D37,G37,J37,M37,P37,S37)</f>
        <v>9</v>
      </c>
      <c r="Z36" s="427">
        <f>X36-Y36</f>
        <v>-5</v>
      </c>
      <c r="AA36" s="426">
        <v>5</v>
      </c>
      <c r="AC36" s="425">
        <f>RANK(W36,$W$30:$W$41)</f>
        <v>4</v>
      </c>
      <c r="AD36" s="425">
        <f>RANK(Z36,$Z$30:$Z$41)</f>
        <v>5</v>
      </c>
    </row>
    <row r="37" spans="1:30" ht="18" customHeight="1">
      <c r="A37" s="436"/>
      <c r="B37" s="341">
        <f>M31</f>
        <v>1</v>
      </c>
      <c r="C37" s="342" t="s">
        <v>542</v>
      </c>
      <c r="D37" s="343">
        <f>K31</f>
        <v>3</v>
      </c>
      <c r="E37" s="341">
        <f>M33</f>
        <v>3</v>
      </c>
      <c r="F37" s="342" t="s">
        <v>542</v>
      </c>
      <c r="G37" s="343">
        <f>K33</f>
        <v>3</v>
      </c>
      <c r="H37" s="341">
        <f>M35</f>
        <v>0</v>
      </c>
      <c r="I37" s="342" t="s">
        <v>542</v>
      </c>
      <c r="J37" s="343">
        <f>K35</f>
        <v>2</v>
      </c>
      <c r="K37" s="443"/>
      <c r="L37" s="444"/>
      <c r="M37" s="445"/>
      <c r="N37" s="342">
        <f>IF('日程'!P$9="","",'日程'!P$9)</f>
        <v>0</v>
      </c>
      <c r="O37" s="342" t="s">
        <v>542</v>
      </c>
      <c r="P37" s="343">
        <f>IF('日程'!R$9="","",'日程'!R$9)</f>
        <v>1</v>
      </c>
      <c r="Q37" s="348"/>
      <c r="R37" s="349"/>
      <c r="S37" s="344"/>
      <c r="T37" s="430"/>
      <c r="U37" s="432"/>
      <c r="V37" s="432"/>
      <c r="W37" s="434"/>
      <c r="X37" s="426"/>
      <c r="Y37" s="426"/>
      <c r="Z37" s="428"/>
      <c r="AA37" s="426"/>
      <c r="AC37" s="425"/>
      <c r="AD37" s="425"/>
    </row>
    <row r="38" spans="1:30" ht="18" customHeight="1">
      <c r="A38" s="435" t="str">
        <f>IF('組合せ'!D31="","",'組合せ'!D31)</f>
        <v>滝尾下郡</v>
      </c>
      <c r="B38" s="437" t="str">
        <f>IF(B39="","",IF(B39&gt;D39,"○",IF(B39&lt;D39,"●",IF(B39=D39,"△"))))</f>
        <v>●</v>
      </c>
      <c r="C38" s="438"/>
      <c r="D38" s="439"/>
      <c r="E38" s="437" t="str">
        <f>IF(E39="","",IF(E39&gt;G39,"○",IF(E39&lt;G39,"●",IF(E39=G39,"△"))))</f>
        <v>○</v>
      </c>
      <c r="F38" s="438"/>
      <c r="G38" s="439"/>
      <c r="H38" s="437" t="str">
        <f>IF(H39="","",IF(H39&gt;J39,"○",IF(H39&lt;J39,"●",IF(H39=J39,"△"))))</f>
        <v>●</v>
      </c>
      <c r="I38" s="438"/>
      <c r="J38" s="439"/>
      <c r="K38" s="437" t="str">
        <f>IF(K39="","",IF(K39&gt;M39,"○",IF(K39&lt;M39,"●",IF(K39=M39,"△"))))</f>
        <v>○</v>
      </c>
      <c r="L38" s="438"/>
      <c r="M38" s="439"/>
      <c r="N38" s="440"/>
      <c r="O38" s="441"/>
      <c r="P38" s="442"/>
      <c r="Q38" s="435"/>
      <c r="R38" s="447"/>
      <c r="S38" s="429"/>
      <c r="T38" s="429">
        <f>COUNTIF(B38:S38,"○")</f>
        <v>2</v>
      </c>
      <c r="U38" s="431">
        <f>COUNTIF(B38:S38,"●")</f>
        <v>2</v>
      </c>
      <c r="V38" s="431">
        <f>COUNTIF(B38:S38,"△")</f>
        <v>0</v>
      </c>
      <c r="W38" s="433">
        <f>(T38*3)+(V38*1)</f>
        <v>6</v>
      </c>
      <c r="X38" s="426">
        <f>SUM(B39,E39,H39,K39,N39,Q39)</f>
        <v>3</v>
      </c>
      <c r="Y38" s="426">
        <f>SUM(D39,G39,J39,M39,P39,S39)</f>
        <v>6</v>
      </c>
      <c r="Z38" s="427">
        <f>X38-Y38</f>
        <v>-3</v>
      </c>
      <c r="AA38" s="426">
        <v>3</v>
      </c>
      <c r="AC38" s="425">
        <f>RANK(W38,$W$30:$W$41)</f>
        <v>3</v>
      </c>
      <c r="AD38" s="425">
        <f>RANK(Z38,$Z$30:$Z$41)</f>
        <v>3</v>
      </c>
    </row>
    <row r="39" spans="1:30" ht="18" customHeight="1">
      <c r="A39" s="436"/>
      <c r="B39" s="341">
        <f>P31</f>
        <v>0</v>
      </c>
      <c r="C39" s="342" t="s">
        <v>542</v>
      </c>
      <c r="D39" s="343">
        <f>N31</f>
        <v>2</v>
      </c>
      <c r="E39" s="342">
        <f>P33</f>
        <v>2</v>
      </c>
      <c r="F39" s="342" t="s">
        <v>542</v>
      </c>
      <c r="G39" s="343">
        <f>N33</f>
        <v>0</v>
      </c>
      <c r="H39" s="341">
        <f>P35</f>
        <v>0</v>
      </c>
      <c r="I39" s="342" t="s">
        <v>542</v>
      </c>
      <c r="J39" s="343">
        <f>N35</f>
        <v>4</v>
      </c>
      <c r="K39" s="341">
        <f>P37</f>
        <v>1</v>
      </c>
      <c r="L39" s="342" t="s">
        <v>542</v>
      </c>
      <c r="M39" s="343">
        <f>N37</f>
        <v>0</v>
      </c>
      <c r="N39" s="443"/>
      <c r="O39" s="444"/>
      <c r="P39" s="445"/>
      <c r="Q39" s="348"/>
      <c r="R39" s="349"/>
      <c r="S39" s="344"/>
      <c r="T39" s="430"/>
      <c r="U39" s="432"/>
      <c r="V39" s="432"/>
      <c r="W39" s="434"/>
      <c r="X39" s="426"/>
      <c r="Y39" s="426"/>
      <c r="Z39" s="428"/>
      <c r="AA39" s="426"/>
      <c r="AC39" s="425"/>
      <c r="AD39" s="425"/>
    </row>
    <row r="40" spans="1:30" ht="18" customHeight="1">
      <c r="A40" s="435">
        <f>IF('組合せ'!D33="","",'組合せ'!D33)</f>
      </c>
      <c r="B40" s="435"/>
      <c r="C40" s="447"/>
      <c r="D40" s="429"/>
      <c r="E40" s="435"/>
      <c r="F40" s="447"/>
      <c r="G40" s="429"/>
      <c r="H40" s="435"/>
      <c r="I40" s="447"/>
      <c r="J40" s="429"/>
      <c r="K40" s="435"/>
      <c r="L40" s="447"/>
      <c r="M40" s="429"/>
      <c r="N40" s="435"/>
      <c r="O40" s="447"/>
      <c r="P40" s="429"/>
      <c r="Q40" s="448"/>
      <c r="R40" s="449"/>
      <c r="S40" s="450"/>
      <c r="T40" s="429"/>
      <c r="U40" s="431"/>
      <c r="V40" s="431"/>
      <c r="W40" s="433"/>
      <c r="X40" s="426"/>
      <c r="Y40" s="426"/>
      <c r="Z40" s="427"/>
      <c r="AA40" s="426"/>
      <c r="AC40" s="425" t="e">
        <f>RANK(W40,$W$30:$W$41)</f>
        <v>#N/A</v>
      </c>
      <c r="AD40" s="425">
        <f>RANK(Z40,$Z$30:$Z$41)</f>
        <v>2</v>
      </c>
    </row>
    <row r="41" spans="1:30" ht="18" customHeight="1">
      <c r="A41" s="436"/>
      <c r="B41" s="348"/>
      <c r="C41" s="349"/>
      <c r="D41" s="344"/>
      <c r="E41" s="349"/>
      <c r="F41" s="349"/>
      <c r="G41" s="344"/>
      <c r="H41" s="348"/>
      <c r="I41" s="349"/>
      <c r="J41" s="344"/>
      <c r="K41" s="348"/>
      <c r="L41" s="349"/>
      <c r="M41" s="344"/>
      <c r="N41" s="349"/>
      <c r="O41" s="349"/>
      <c r="P41" s="349"/>
      <c r="Q41" s="451"/>
      <c r="R41" s="452"/>
      <c r="S41" s="453"/>
      <c r="T41" s="430"/>
      <c r="U41" s="432"/>
      <c r="V41" s="432"/>
      <c r="W41" s="434"/>
      <c r="X41" s="426"/>
      <c r="Y41" s="426"/>
      <c r="Z41" s="428"/>
      <c r="AA41" s="426"/>
      <c r="AC41" s="425"/>
      <c r="AD41" s="425"/>
    </row>
    <row r="43" spans="1:30" ht="18" customHeight="1">
      <c r="A43" s="337" t="s">
        <v>544</v>
      </c>
      <c r="B43" s="426" t="str">
        <f>IF(A44="","",A44)</f>
        <v>　城　南</v>
      </c>
      <c r="C43" s="426"/>
      <c r="D43" s="426"/>
      <c r="E43" s="426" t="str">
        <f>IF(A46="","",A46)</f>
        <v>渡町台</v>
      </c>
      <c r="F43" s="426"/>
      <c r="G43" s="426"/>
      <c r="H43" s="426" t="str">
        <f>IF(A48="","",A48)</f>
        <v>寒　田</v>
      </c>
      <c r="I43" s="426"/>
      <c r="J43" s="426"/>
      <c r="K43" s="426" t="str">
        <f>IF(A50="","",A50)</f>
        <v>安　岐</v>
      </c>
      <c r="L43" s="426"/>
      <c r="M43" s="426"/>
      <c r="N43" s="426" t="str">
        <f>IF(A52="","",A52)</f>
        <v>森　岡</v>
      </c>
      <c r="O43" s="426"/>
      <c r="P43" s="426"/>
      <c r="Q43" s="426">
        <f>IF(A54="","",A54)</f>
      </c>
      <c r="R43" s="426"/>
      <c r="S43" s="426"/>
      <c r="T43" s="339" t="s">
        <v>532</v>
      </c>
      <c r="U43" s="338" t="s">
        <v>533</v>
      </c>
      <c r="V43" s="338" t="s">
        <v>534</v>
      </c>
      <c r="W43" s="338" t="s">
        <v>535</v>
      </c>
      <c r="X43" s="338" t="s">
        <v>536</v>
      </c>
      <c r="Y43" s="338" t="s">
        <v>537</v>
      </c>
      <c r="Z43" s="338" t="s">
        <v>538</v>
      </c>
      <c r="AA43" s="338" t="s">
        <v>539</v>
      </c>
      <c r="AC43" s="340" t="s">
        <v>540</v>
      </c>
      <c r="AD43" s="340" t="s">
        <v>541</v>
      </c>
    </row>
    <row r="44" spans="1:30" ht="18" customHeight="1">
      <c r="A44" s="437" t="str">
        <f>IF('組合せ'!E23="","",'組合せ'!E23)</f>
        <v>　城　南</v>
      </c>
      <c r="B44" s="440"/>
      <c r="C44" s="441"/>
      <c r="D44" s="442"/>
      <c r="E44" s="437" t="str">
        <f>IF(E45="","",IF(E45&gt;G45,"○",IF(E45&lt;G45,"●",IF(E45=G45,"△"))))</f>
        <v>○</v>
      </c>
      <c r="F44" s="438"/>
      <c r="G44" s="439"/>
      <c r="H44" s="437" t="str">
        <f>IF(H45="","",IF(H45&gt;J45,"○",IF(H45&lt;J45,"●",IF(H45=J45,"△"))))</f>
        <v>△</v>
      </c>
      <c r="I44" s="438"/>
      <c r="J44" s="439"/>
      <c r="K44" s="437" t="str">
        <f>IF(K45="","",IF(K45&gt;M45,"○",IF(K45&lt;M45,"●",IF(K45=M45,"△"))))</f>
        <v>○</v>
      </c>
      <c r="L44" s="438"/>
      <c r="M44" s="439"/>
      <c r="N44" s="437" t="str">
        <f>IF(N45="","",IF(N45&gt;P45,"○",IF(N45&lt;P45,"●",IF(N45=P45,"△"))))</f>
        <v>○</v>
      </c>
      <c r="O44" s="438"/>
      <c r="P44" s="438"/>
      <c r="Q44" s="435"/>
      <c r="R44" s="447"/>
      <c r="S44" s="429"/>
      <c r="T44" s="429">
        <f>COUNTIF(B44:S44,"○")</f>
        <v>3</v>
      </c>
      <c r="U44" s="431">
        <f>COUNTIF(B44:S44,"●")</f>
        <v>0</v>
      </c>
      <c r="V44" s="431">
        <f>COUNTIF(B44:S44,"△")</f>
        <v>1</v>
      </c>
      <c r="W44" s="433">
        <f>(T44*3)+(V44*1)</f>
        <v>10</v>
      </c>
      <c r="X44" s="426">
        <f>SUM(B45,E45,H45,K45,N45,Q45)</f>
        <v>17</v>
      </c>
      <c r="Y44" s="426">
        <f>SUM(D45,G45,J45,M45,P45,S45)</f>
        <v>2</v>
      </c>
      <c r="Z44" s="427">
        <f>X44-Y44</f>
        <v>15</v>
      </c>
      <c r="AA44" s="426">
        <v>1</v>
      </c>
      <c r="AC44" s="425">
        <f>RANK(W44,$W$44:$W$55)</f>
        <v>1</v>
      </c>
      <c r="AD44" s="425">
        <f>RANK(Z44,$Z$44:$Z$55)</f>
        <v>1</v>
      </c>
    </row>
    <row r="45" spans="1:30" ht="18" customHeight="1">
      <c r="A45" s="446"/>
      <c r="B45" s="443"/>
      <c r="C45" s="444"/>
      <c r="D45" s="445"/>
      <c r="E45" s="342">
        <f>IF('日程'!V$5="","",'日程'!V$5)</f>
        <v>1</v>
      </c>
      <c r="F45" s="342" t="s">
        <v>542</v>
      </c>
      <c r="G45" s="343">
        <f>IF('日程'!X$5="","",'日程'!X$5)</f>
        <v>0</v>
      </c>
      <c r="H45" s="342">
        <f>IF('日程'!V$12="","",'日程'!V$12)</f>
        <v>1</v>
      </c>
      <c r="I45" s="342" t="s">
        <v>542</v>
      </c>
      <c r="J45" s="343">
        <f>IF('日程'!X$12="","",'日程'!X$12)</f>
        <v>1</v>
      </c>
      <c r="K45" s="342">
        <f>IF('日程'!V$14="","",'日程'!V$14)</f>
        <v>9</v>
      </c>
      <c r="L45" s="342" t="s">
        <v>542</v>
      </c>
      <c r="M45" s="343">
        <f>IF('日程'!X$14="","",'日程'!X$14)</f>
        <v>0</v>
      </c>
      <c r="N45" s="342">
        <f>IF('日程'!X$7="","",'日程'!X$7)</f>
        <v>6</v>
      </c>
      <c r="O45" s="342" t="s">
        <v>542</v>
      </c>
      <c r="P45" s="343">
        <f>IF('日程'!V$21="","",'日程'!V$21)</f>
        <v>1</v>
      </c>
      <c r="Q45" s="348"/>
      <c r="R45" s="349"/>
      <c r="S45" s="344"/>
      <c r="T45" s="430"/>
      <c r="U45" s="432"/>
      <c r="V45" s="432"/>
      <c r="W45" s="434"/>
      <c r="X45" s="426"/>
      <c r="Y45" s="426"/>
      <c r="Z45" s="428"/>
      <c r="AA45" s="426"/>
      <c r="AC45" s="425"/>
      <c r="AD45" s="425"/>
    </row>
    <row r="46" spans="1:30" ht="18" customHeight="1">
      <c r="A46" s="437" t="str">
        <f>IF('組合せ'!E25="","",'組合せ'!E25)</f>
        <v>渡町台</v>
      </c>
      <c r="B46" s="437" t="str">
        <f>IF(B47="","",IF(B47&gt;D47,"○",IF(B47&lt;D47,"●",IF(B47=D47,"△"))))</f>
        <v>●</v>
      </c>
      <c r="C46" s="438"/>
      <c r="D46" s="439"/>
      <c r="E46" s="440"/>
      <c r="F46" s="441"/>
      <c r="G46" s="442"/>
      <c r="H46" s="437" t="str">
        <f>IF(H47="","",IF(H47&gt;J47,"○",IF(H47&lt;J47,"●",IF(H47=J47,"△"))))</f>
        <v>△</v>
      </c>
      <c r="I46" s="438"/>
      <c r="J46" s="439"/>
      <c r="K46" s="437" t="str">
        <f>IF(K47="","",IF(K47&gt;M47,"○",IF(K47&lt;M47,"●",IF(K47=M47,"△"))))</f>
        <v>△</v>
      </c>
      <c r="L46" s="438"/>
      <c r="M46" s="439"/>
      <c r="N46" s="437" t="str">
        <f>IF(N47="","",IF(N47&gt;P47,"○",IF(N47&lt;P47,"●",IF(N47=P47,"△"))))</f>
        <v>●</v>
      </c>
      <c r="O46" s="438"/>
      <c r="P46" s="439"/>
      <c r="Q46" s="435"/>
      <c r="R46" s="447"/>
      <c r="S46" s="429"/>
      <c r="T46" s="429">
        <f>COUNTIF(B46:S46,"○")</f>
        <v>0</v>
      </c>
      <c r="U46" s="431">
        <f>COUNTIF(B46:S46,"●")</f>
        <v>2</v>
      </c>
      <c r="V46" s="431">
        <f>COUNTIF(B46:S46,"△")</f>
        <v>2</v>
      </c>
      <c r="W46" s="433">
        <f>(T46*3)+(V46*1)</f>
        <v>2</v>
      </c>
      <c r="X46" s="426">
        <f>SUM(B47,E47,H47,K47,N47,Q47)</f>
        <v>1</v>
      </c>
      <c r="Y46" s="426">
        <f>SUM(D47,G47,J47,M47,P47,S47)</f>
        <v>4</v>
      </c>
      <c r="Z46" s="427">
        <f>X46-Y46</f>
        <v>-3</v>
      </c>
      <c r="AA46" s="426">
        <v>4</v>
      </c>
      <c r="AC46" s="425">
        <f>RANK(W46,$W$44:$W$55)</f>
        <v>4</v>
      </c>
      <c r="AD46" s="425">
        <f>RANK(Z46,$Z$44:$Z$55)</f>
        <v>4</v>
      </c>
    </row>
    <row r="47" spans="1:30" ht="18" customHeight="1">
      <c r="A47" s="446"/>
      <c r="B47" s="341">
        <f>G45</f>
        <v>0</v>
      </c>
      <c r="C47" s="342" t="s">
        <v>542</v>
      </c>
      <c r="D47" s="343">
        <f>E45</f>
        <v>1</v>
      </c>
      <c r="E47" s="443"/>
      <c r="F47" s="444"/>
      <c r="G47" s="445"/>
      <c r="H47" s="342">
        <f>IF('日程'!V$8="","",'日程'!V$8)</f>
        <v>0</v>
      </c>
      <c r="I47" s="342" t="s">
        <v>542</v>
      </c>
      <c r="J47" s="343">
        <f>IF('日程'!X$8="","",'日程'!X$8)</f>
        <v>0</v>
      </c>
      <c r="K47" s="342">
        <f>IF('日程'!V$11="","",'日程'!V$11)</f>
        <v>1</v>
      </c>
      <c r="L47" s="342" t="s">
        <v>542</v>
      </c>
      <c r="M47" s="343">
        <f>IF('日程'!X$11="","",'日程'!X$11)</f>
        <v>1</v>
      </c>
      <c r="N47" s="342">
        <f>IF('日程'!V$13="","",'日程'!V$13)</f>
        <v>0</v>
      </c>
      <c r="O47" s="342" t="s">
        <v>542</v>
      </c>
      <c r="P47" s="343">
        <f>IF('日程'!X$13="","",'日程'!X$13)</f>
        <v>2</v>
      </c>
      <c r="Q47" s="348"/>
      <c r="R47" s="349"/>
      <c r="S47" s="344"/>
      <c r="T47" s="430"/>
      <c r="U47" s="432"/>
      <c r="V47" s="432"/>
      <c r="W47" s="434"/>
      <c r="X47" s="426"/>
      <c r="Y47" s="426"/>
      <c r="Z47" s="428"/>
      <c r="AA47" s="426"/>
      <c r="AC47" s="425"/>
      <c r="AD47" s="425"/>
    </row>
    <row r="48" spans="1:30" ht="18" customHeight="1">
      <c r="A48" s="437" t="str">
        <f>IF('組合せ'!E27="","",'組合せ'!E27)</f>
        <v>寒　田</v>
      </c>
      <c r="B48" s="437" t="str">
        <f>IF(B49="","",IF(B49&gt;D49,"○",IF(B49&lt;D49,"●",IF(B49=D49,"△"))))</f>
        <v>△</v>
      </c>
      <c r="C48" s="438"/>
      <c r="D48" s="439"/>
      <c r="E48" s="437" t="str">
        <f>IF(E49="","",IF(E49&gt;G49,"○",IF(E49&lt;G49,"●",IF(E49=G49,"△"))))</f>
        <v>△</v>
      </c>
      <c r="F48" s="438"/>
      <c r="G48" s="439"/>
      <c r="H48" s="440"/>
      <c r="I48" s="441"/>
      <c r="J48" s="442"/>
      <c r="K48" s="437" t="str">
        <f>IF(K49="","",IF(K49&gt;M49,"○",IF(K49&lt;M49,"●",IF(K49=M49,"△"))))</f>
        <v>○</v>
      </c>
      <c r="L48" s="438"/>
      <c r="M48" s="439"/>
      <c r="N48" s="437" t="str">
        <f>IF(N49="","",IF(N49&gt;P49,"○",IF(N49&lt;P49,"●",IF(N49=P49,"△"))))</f>
        <v>○</v>
      </c>
      <c r="O48" s="438"/>
      <c r="P48" s="439"/>
      <c r="Q48" s="435"/>
      <c r="R48" s="447"/>
      <c r="S48" s="429"/>
      <c r="T48" s="429">
        <f>COUNTIF(B48:S48,"○")</f>
        <v>2</v>
      </c>
      <c r="U48" s="431">
        <f>COUNTIF(B48:S48,"●")</f>
        <v>0</v>
      </c>
      <c r="V48" s="431">
        <f>COUNTIF(B48:S48,"△")</f>
        <v>2</v>
      </c>
      <c r="W48" s="433">
        <f>(T48*3)+(V48*1)</f>
        <v>8</v>
      </c>
      <c r="X48" s="426">
        <f>SUM(B49,E49,H49,K49,N49,Q49)</f>
        <v>10</v>
      </c>
      <c r="Y48" s="426">
        <f>SUM(D49,G49,J49,M49,P49,S49)</f>
        <v>1</v>
      </c>
      <c r="Z48" s="427">
        <f>X48-Y48</f>
        <v>9</v>
      </c>
      <c r="AA48" s="426">
        <v>2</v>
      </c>
      <c r="AC48" s="425">
        <f>RANK(W48,$W$44:$W$55)</f>
        <v>2</v>
      </c>
      <c r="AD48" s="425">
        <f>RANK(Z48,$Z$44:$Z$55)</f>
        <v>2</v>
      </c>
    </row>
    <row r="49" spans="1:30" ht="18" customHeight="1">
      <c r="A49" s="446"/>
      <c r="B49" s="341">
        <f>J45</f>
        <v>1</v>
      </c>
      <c r="C49" s="342" t="s">
        <v>542</v>
      </c>
      <c r="D49" s="343">
        <f>H45</f>
        <v>1</v>
      </c>
      <c r="E49" s="341">
        <f>J47</f>
        <v>0</v>
      </c>
      <c r="F49" s="342" t="s">
        <v>542</v>
      </c>
      <c r="G49" s="343">
        <f>H47</f>
        <v>0</v>
      </c>
      <c r="H49" s="443"/>
      <c r="I49" s="444"/>
      <c r="J49" s="445"/>
      <c r="K49" s="342">
        <f>IF('日程'!V$6="","",'日程'!V$6)</f>
        <v>6</v>
      </c>
      <c r="L49" s="342" t="s">
        <v>542</v>
      </c>
      <c r="M49" s="343">
        <f>IF('日程'!X$6="","",'日程'!X$6)</f>
        <v>0</v>
      </c>
      <c r="N49" s="342">
        <f>IF('日程'!V$10="","",'日程'!V$10)</f>
        <v>3</v>
      </c>
      <c r="O49" s="342" t="s">
        <v>542</v>
      </c>
      <c r="P49" s="343">
        <f>IF('日程'!X$10="","",'日程'!X$10)</f>
        <v>0</v>
      </c>
      <c r="Q49" s="348"/>
      <c r="R49" s="349"/>
      <c r="S49" s="344"/>
      <c r="T49" s="430"/>
      <c r="U49" s="432"/>
      <c r="V49" s="432"/>
      <c r="W49" s="434"/>
      <c r="X49" s="426"/>
      <c r="Y49" s="426"/>
      <c r="Z49" s="428"/>
      <c r="AA49" s="426"/>
      <c r="AC49" s="425"/>
      <c r="AD49" s="425"/>
    </row>
    <row r="50" spans="1:30" ht="18" customHeight="1">
      <c r="A50" s="437" t="str">
        <f>IF('組合せ'!E29="","",'組合せ'!E29)</f>
        <v>安　岐</v>
      </c>
      <c r="B50" s="437" t="str">
        <f>IF(B51="","",IF(B51&gt;D51,"○",IF(B51&lt;D51,"●",IF(B51=D51,"△"))))</f>
        <v>●</v>
      </c>
      <c r="C50" s="438"/>
      <c r="D50" s="439"/>
      <c r="E50" s="437" t="str">
        <f>IF(E51="","",IF(E51&gt;G51,"○",IF(E51&lt;G51,"●",IF(E51=G51,"△"))))</f>
        <v>△</v>
      </c>
      <c r="F50" s="438"/>
      <c r="G50" s="439"/>
      <c r="H50" s="437" t="str">
        <f>IF(H51="","",IF(H51&gt;J51,"○",IF(H51&lt;J51,"●",IF(H51=J51,"△"))))</f>
        <v>●</v>
      </c>
      <c r="I50" s="438"/>
      <c r="J50" s="439"/>
      <c r="K50" s="440"/>
      <c r="L50" s="441"/>
      <c r="M50" s="442"/>
      <c r="N50" s="437" t="str">
        <f>IF(N51="","",IF(N51&gt;P51,"○",IF(N51&lt;P51,"●",IF(N51=P51,"△"))))</f>
        <v>●</v>
      </c>
      <c r="O50" s="438"/>
      <c r="P50" s="439"/>
      <c r="Q50" s="435"/>
      <c r="R50" s="447"/>
      <c r="S50" s="429"/>
      <c r="T50" s="429">
        <f>COUNTIF(B50:S50,"○")</f>
        <v>0</v>
      </c>
      <c r="U50" s="431">
        <f>COUNTIF(B50:S50,"●")</f>
        <v>3</v>
      </c>
      <c r="V50" s="431">
        <f>COUNTIF(B50:S50,"△")</f>
        <v>1</v>
      </c>
      <c r="W50" s="433">
        <f>(T50*3)+(V50*1)</f>
        <v>1</v>
      </c>
      <c r="X50" s="426">
        <f>SUM(B51,E51,H51,K51,N51,Q51)</f>
        <v>1</v>
      </c>
      <c r="Y50" s="426">
        <f>SUM(D51,G51,J51,M51,P51,S51)</f>
        <v>20</v>
      </c>
      <c r="Z50" s="427">
        <f>X50-Y50</f>
        <v>-19</v>
      </c>
      <c r="AA50" s="426">
        <v>5</v>
      </c>
      <c r="AC50" s="425">
        <f>RANK(W50,$W$44:$W$55)</f>
        <v>5</v>
      </c>
      <c r="AD50" s="425">
        <f>RANK(Z50,$Z$44:$Z$55)</f>
        <v>5</v>
      </c>
    </row>
    <row r="51" spans="1:30" ht="18" customHeight="1">
      <c r="A51" s="446"/>
      <c r="B51" s="341">
        <f>M45</f>
        <v>0</v>
      </c>
      <c r="C51" s="342" t="s">
        <v>542</v>
      </c>
      <c r="D51" s="343">
        <f>K45</f>
        <v>9</v>
      </c>
      <c r="E51" s="341">
        <f>M47</f>
        <v>1</v>
      </c>
      <c r="F51" s="342" t="s">
        <v>542</v>
      </c>
      <c r="G51" s="343">
        <f>K47</f>
        <v>1</v>
      </c>
      <c r="H51" s="341">
        <f>M49</f>
        <v>0</v>
      </c>
      <c r="I51" s="342" t="s">
        <v>542</v>
      </c>
      <c r="J51" s="343">
        <f>K49</f>
        <v>6</v>
      </c>
      <c r="K51" s="443"/>
      <c r="L51" s="444"/>
      <c r="M51" s="445"/>
      <c r="N51" s="342">
        <f>IF('日程'!V$9="","",'日程'!V$9)</f>
        <v>0</v>
      </c>
      <c r="O51" s="342" t="s">
        <v>542</v>
      </c>
      <c r="P51" s="343">
        <f>IF('日程'!X$9="","",'日程'!X$9)</f>
        <v>4</v>
      </c>
      <c r="Q51" s="348"/>
      <c r="R51" s="349"/>
      <c r="S51" s="344"/>
      <c r="T51" s="430"/>
      <c r="U51" s="432"/>
      <c r="V51" s="432"/>
      <c r="W51" s="434"/>
      <c r="X51" s="426"/>
      <c r="Y51" s="426"/>
      <c r="Z51" s="428"/>
      <c r="AA51" s="426"/>
      <c r="AC51" s="425"/>
      <c r="AD51" s="425"/>
    </row>
    <row r="52" spans="1:30" ht="18" customHeight="1">
      <c r="A52" s="435" t="str">
        <f>IF('組合せ'!E31="","",'組合せ'!E31)</f>
        <v>森　岡</v>
      </c>
      <c r="B52" s="437" t="str">
        <f>IF(B53="","",IF(B53&gt;D53,"○",IF(B53&lt;D53,"●",IF(B53=D53,"△"))))</f>
        <v>●</v>
      </c>
      <c r="C52" s="438"/>
      <c r="D52" s="439"/>
      <c r="E52" s="437" t="str">
        <f>IF(E53="","",IF(E53&gt;G53,"○",IF(E53&lt;G53,"●",IF(E53=G53,"△"))))</f>
        <v>○</v>
      </c>
      <c r="F52" s="438"/>
      <c r="G52" s="439"/>
      <c r="H52" s="437" t="str">
        <f>IF(H53="","",IF(H53&gt;J53,"○",IF(H53&lt;J53,"●",IF(H53=J53,"△"))))</f>
        <v>●</v>
      </c>
      <c r="I52" s="438"/>
      <c r="J52" s="439"/>
      <c r="K52" s="437" t="str">
        <f>IF(K53="","",IF(K53&gt;M53,"○",IF(K53&lt;M53,"●",IF(K53=M53,"△"))))</f>
        <v>○</v>
      </c>
      <c r="L52" s="438"/>
      <c r="M52" s="439"/>
      <c r="N52" s="440"/>
      <c r="O52" s="441"/>
      <c r="P52" s="442"/>
      <c r="Q52" s="435"/>
      <c r="R52" s="447"/>
      <c r="S52" s="429"/>
      <c r="T52" s="429">
        <f>COUNTIF(B52:S52,"○")</f>
        <v>2</v>
      </c>
      <c r="U52" s="431">
        <f>COUNTIF(B52:S52,"●")</f>
        <v>2</v>
      </c>
      <c r="V52" s="431">
        <f>COUNTIF(B52:S52,"△")</f>
        <v>0</v>
      </c>
      <c r="W52" s="433">
        <f>(T52*3)+(V52*1)</f>
        <v>6</v>
      </c>
      <c r="X52" s="426">
        <f>SUM(B53,E53,H53,K53,N53,Q53)</f>
        <v>7</v>
      </c>
      <c r="Y52" s="426">
        <f>SUM(D53,G53,J53,M53,P53,S53)</f>
        <v>9</v>
      </c>
      <c r="Z52" s="427">
        <f>X52-Y52</f>
        <v>-2</v>
      </c>
      <c r="AA52" s="426">
        <v>3</v>
      </c>
      <c r="AC52" s="425">
        <f>RANK(W52,$W$44:$W$55)</f>
        <v>3</v>
      </c>
      <c r="AD52" s="425">
        <f>RANK(Z52,$Z$44:$Z$55)</f>
        <v>3</v>
      </c>
    </row>
    <row r="53" spans="1:30" ht="18" customHeight="1">
      <c r="A53" s="436"/>
      <c r="B53" s="341">
        <f>P45</f>
        <v>1</v>
      </c>
      <c r="C53" s="342" t="s">
        <v>542</v>
      </c>
      <c r="D53" s="343">
        <f>N45</f>
        <v>6</v>
      </c>
      <c r="E53" s="342">
        <f>P47</f>
        <v>2</v>
      </c>
      <c r="F53" s="342" t="s">
        <v>542</v>
      </c>
      <c r="G53" s="343">
        <f>N47</f>
        <v>0</v>
      </c>
      <c r="H53" s="341">
        <f>P49</f>
        <v>0</v>
      </c>
      <c r="I53" s="342" t="s">
        <v>542</v>
      </c>
      <c r="J53" s="343">
        <f>N49</f>
        <v>3</v>
      </c>
      <c r="K53" s="341">
        <f>P51</f>
        <v>4</v>
      </c>
      <c r="L53" s="342" t="s">
        <v>542</v>
      </c>
      <c r="M53" s="343">
        <f>N51</f>
        <v>0</v>
      </c>
      <c r="N53" s="443"/>
      <c r="O53" s="444"/>
      <c r="P53" s="445"/>
      <c r="Q53" s="348"/>
      <c r="R53" s="349"/>
      <c r="S53" s="344"/>
      <c r="T53" s="430"/>
      <c r="U53" s="432"/>
      <c r="V53" s="432"/>
      <c r="W53" s="434"/>
      <c r="X53" s="426"/>
      <c r="Y53" s="426"/>
      <c r="Z53" s="428"/>
      <c r="AA53" s="426"/>
      <c r="AC53" s="425"/>
      <c r="AD53" s="425"/>
    </row>
    <row r="54" spans="1:30" ht="18" customHeight="1">
      <c r="A54" s="435">
        <f>IF('組合せ'!E33="","",'組合せ'!E33)</f>
      </c>
      <c r="B54" s="435"/>
      <c r="C54" s="447"/>
      <c r="D54" s="429"/>
      <c r="E54" s="435"/>
      <c r="F54" s="447"/>
      <c r="G54" s="429"/>
      <c r="H54" s="435"/>
      <c r="I54" s="447"/>
      <c r="J54" s="429"/>
      <c r="K54" s="435"/>
      <c r="L54" s="447"/>
      <c r="M54" s="429"/>
      <c r="N54" s="435"/>
      <c r="O54" s="447"/>
      <c r="P54" s="429"/>
      <c r="Q54" s="448"/>
      <c r="R54" s="449"/>
      <c r="S54" s="450"/>
      <c r="T54" s="429"/>
      <c r="U54" s="431"/>
      <c r="V54" s="431"/>
      <c r="W54" s="433"/>
      <c r="X54" s="426"/>
      <c r="Y54" s="426"/>
      <c r="Z54" s="427"/>
      <c r="AA54" s="426"/>
      <c r="AC54" s="425" t="e">
        <f>RANK(W54,$W$44:$W$55)</f>
        <v>#N/A</v>
      </c>
      <c r="AD54" s="425" t="e">
        <f>RANK(Z54,$Z$44:$Z$55)</f>
        <v>#N/A</v>
      </c>
    </row>
    <row r="55" spans="1:30" ht="18" customHeight="1">
      <c r="A55" s="436"/>
      <c r="B55" s="348"/>
      <c r="C55" s="349"/>
      <c r="D55" s="344"/>
      <c r="E55" s="349"/>
      <c r="F55" s="349"/>
      <c r="G55" s="344"/>
      <c r="H55" s="348"/>
      <c r="I55" s="349"/>
      <c r="J55" s="344"/>
      <c r="K55" s="348"/>
      <c r="L55" s="349"/>
      <c r="M55" s="344"/>
      <c r="N55" s="349"/>
      <c r="O55" s="349"/>
      <c r="P55" s="349"/>
      <c r="Q55" s="451"/>
      <c r="R55" s="452"/>
      <c r="S55" s="453"/>
      <c r="T55" s="430"/>
      <c r="U55" s="432"/>
      <c r="V55" s="432"/>
      <c r="W55" s="434"/>
      <c r="X55" s="426"/>
      <c r="Y55" s="426"/>
      <c r="Z55" s="428"/>
      <c r="AA55" s="426"/>
      <c r="AC55" s="425"/>
      <c r="AD55" s="425"/>
    </row>
    <row r="57" spans="1:30" ht="18" customHeight="1">
      <c r="A57" s="337" t="s">
        <v>545</v>
      </c>
      <c r="B57" s="426" t="str">
        <f>IF(A58="","",A58)</f>
        <v>鴛　野</v>
      </c>
      <c r="C57" s="426"/>
      <c r="D57" s="426"/>
      <c r="E57" s="426" t="str">
        <f>IF(A60="","",A60)</f>
        <v>上堅田</v>
      </c>
      <c r="F57" s="426"/>
      <c r="G57" s="426"/>
      <c r="H57" s="426" t="str">
        <f>IF(A62="","",A62)</f>
        <v>明　治</v>
      </c>
      <c r="I57" s="426"/>
      <c r="J57" s="426"/>
      <c r="K57" s="426" t="str">
        <f>IF(A64="","",A64)</f>
        <v>WAYS</v>
      </c>
      <c r="L57" s="426"/>
      <c r="M57" s="426"/>
      <c r="N57" s="426" t="str">
        <f>IF(A66="","",A66)</f>
        <v>東稙田</v>
      </c>
      <c r="O57" s="426"/>
      <c r="P57" s="426"/>
      <c r="Q57" s="426"/>
      <c r="R57" s="426"/>
      <c r="S57" s="426"/>
      <c r="T57" s="339" t="s">
        <v>532</v>
      </c>
      <c r="U57" s="338" t="s">
        <v>533</v>
      </c>
      <c r="V57" s="338" t="s">
        <v>534</v>
      </c>
      <c r="W57" s="338" t="s">
        <v>535</v>
      </c>
      <c r="X57" s="338" t="s">
        <v>536</v>
      </c>
      <c r="Y57" s="338" t="s">
        <v>537</v>
      </c>
      <c r="Z57" s="338" t="s">
        <v>538</v>
      </c>
      <c r="AA57" s="338" t="s">
        <v>539</v>
      </c>
      <c r="AC57" s="340" t="s">
        <v>540</v>
      </c>
      <c r="AD57" s="340" t="s">
        <v>541</v>
      </c>
    </row>
    <row r="58" spans="1:30" ht="18" customHeight="1">
      <c r="A58" s="437" t="str">
        <f>IF('組合せ'!F23="","",'組合せ'!F23)</f>
        <v>鴛　野</v>
      </c>
      <c r="B58" s="440"/>
      <c r="C58" s="441"/>
      <c r="D58" s="442"/>
      <c r="E58" s="437" t="str">
        <f>IF(E59="","",IF(E59&gt;G59,"○",IF(E59&lt;G59,"●",IF(E59=G59,"△"))))</f>
        <v>○</v>
      </c>
      <c r="F58" s="438"/>
      <c r="G58" s="439"/>
      <c r="H58" s="437" t="str">
        <f>IF(H59="","",IF(H59&gt;J59,"○",IF(H59&lt;J59,"●",IF(H59=J59,"△"))))</f>
        <v>△</v>
      </c>
      <c r="I58" s="438"/>
      <c r="J58" s="439"/>
      <c r="K58" s="437" t="str">
        <f>IF(K59="","",IF(K59&gt;M59,"○",IF(K59&lt;M59,"●",IF(K59=M59,"△"))))</f>
        <v>△</v>
      </c>
      <c r="L58" s="438"/>
      <c r="M58" s="439"/>
      <c r="N58" s="437" t="str">
        <f>IF(N59="","",IF(N59&gt;P59,"○",IF(N59&lt;P59,"●",IF(N59=P59,"△"))))</f>
        <v>○</v>
      </c>
      <c r="O58" s="438"/>
      <c r="P58" s="438"/>
      <c r="Q58" s="435"/>
      <c r="R58" s="447"/>
      <c r="S58" s="429"/>
      <c r="T58" s="429">
        <f>COUNTIF(B58:S58,"○")</f>
        <v>2</v>
      </c>
      <c r="U58" s="431">
        <f>COUNTIF(B58:S58,"●")</f>
        <v>0</v>
      </c>
      <c r="V58" s="431">
        <f>COUNTIF(B58:S58,"△")</f>
        <v>2</v>
      </c>
      <c r="W58" s="433">
        <f>(T58*3)+(V58*1)</f>
        <v>8</v>
      </c>
      <c r="X58" s="426">
        <f>SUM(B59,E59,H59,K59,N59,Q59)</f>
        <v>8</v>
      </c>
      <c r="Y58" s="426">
        <f>SUM(D59,G59,J59,M59,P59,S59)</f>
        <v>1</v>
      </c>
      <c r="Z58" s="427">
        <f>X58-Y58</f>
        <v>7</v>
      </c>
      <c r="AA58" s="426">
        <v>2</v>
      </c>
      <c r="AC58" s="425">
        <f>RANK(W58,$W$58:$W$69)</f>
        <v>2</v>
      </c>
      <c r="AD58" s="425">
        <f>RANK(Z58,$Z$58:$Z$69)</f>
        <v>1</v>
      </c>
    </row>
    <row r="59" spans="1:30" ht="18" customHeight="1">
      <c r="A59" s="446"/>
      <c r="B59" s="443"/>
      <c r="C59" s="444"/>
      <c r="D59" s="445"/>
      <c r="E59" s="342">
        <f>IF('日程'!AB$5="","",'日程'!AB$5)</f>
        <v>3</v>
      </c>
      <c r="F59" s="342" t="s">
        <v>542</v>
      </c>
      <c r="G59" s="343">
        <f>IF('日程'!AD$5="","",'日程'!AD$5)</f>
        <v>0</v>
      </c>
      <c r="H59" s="342">
        <f>IF('日程'!AB$12="","",'日程'!AB$12)</f>
        <v>1</v>
      </c>
      <c r="I59" s="342" t="s">
        <v>542</v>
      </c>
      <c r="J59" s="343">
        <f>IF('日程'!AD$12="","",'日程'!AD$12)</f>
        <v>1</v>
      </c>
      <c r="K59" s="342">
        <f>IF('日程'!AB$14="","",'日程'!AB$14)</f>
        <v>0</v>
      </c>
      <c r="L59" s="342" t="s">
        <v>542</v>
      </c>
      <c r="M59" s="343">
        <f>IF('日程'!AD$14="","",'日程'!AD$14)</f>
        <v>0</v>
      </c>
      <c r="N59" s="342">
        <f>IF('日程'!AB$7="","",'日程'!AB$7)</f>
        <v>4</v>
      </c>
      <c r="O59" s="342" t="s">
        <v>542</v>
      </c>
      <c r="P59" s="343">
        <f>IF('日程'!AD$7="","",'日程'!AD$7)</f>
        <v>0</v>
      </c>
      <c r="Q59" s="348"/>
      <c r="R59" s="349"/>
      <c r="S59" s="344"/>
      <c r="T59" s="430"/>
      <c r="U59" s="432"/>
      <c r="V59" s="432"/>
      <c r="W59" s="434"/>
      <c r="X59" s="426"/>
      <c r="Y59" s="426"/>
      <c r="Z59" s="428"/>
      <c r="AA59" s="426"/>
      <c r="AC59" s="425"/>
      <c r="AD59" s="425"/>
    </row>
    <row r="60" spans="1:30" ht="18" customHeight="1">
      <c r="A60" s="437" t="str">
        <f>IF('組合せ'!F25="","",'組合せ'!F25)</f>
        <v>上堅田</v>
      </c>
      <c r="B60" s="437" t="str">
        <f>IF(B61="","",IF(B61&gt;D61,"○",IF(B61&lt;D61,"●",IF(B61=D61,"△"))))</f>
        <v>●</v>
      </c>
      <c r="C60" s="438"/>
      <c r="D60" s="439"/>
      <c r="E60" s="440"/>
      <c r="F60" s="441"/>
      <c r="G60" s="442"/>
      <c r="H60" s="437" t="str">
        <f>IF(H61="","",IF(H61&gt;J61,"○",IF(H61&lt;J61,"●",IF(H61=J61,"△"))))</f>
        <v>●</v>
      </c>
      <c r="I60" s="438"/>
      <c r="J60" s="439"/>
      <c r="K60" s="437" t="str">
        <f>IF(K61="","",IF(K61&gt;M61,"○",IF(K61&lt;M61,"●",IF(K61=M61,"△"))))</f>
        <v>●</v>
      </c>
      <c r="L60" s="438"/>
      <c r="M60" s="439"/>
      <c r="N60" s="437" t="str">
        <f>IF(N61="","",IF(N61&gt;P61,"○",IF(N61&lt;P61,"●",IF(N61=P61,"△"))))</f>
        <v>●</v>
      </c>
      <c r="O60" s="438"/>
      <c r="P60" s="439"/>
      <c r="Q60" s="435"/>
      <c r="R60" s="447"/>
      <c r="S60" s="429"/>
      <c r="T60" s="429">
        <f>COUNTIF(B60:S60,"○")</f>
        <v>0</v>
      </c>
      <c r="U60" s="431">
        <f>COUNTIF(B60:S60,"●")</f>
        <v>4</v>
      </c>
      <c r="V60" s="431">
        <f>COUNTIF(B60:S60,"△")</f>
        <v>0</v>
      </c>
      <c r="W60" s="433">
        <f>(T60*3)+(V60*1)</f>
        <v>0</v>
      </c>
      <c r="X60" s="426">
        <f>SUM(B61,E61,H61,K61,N61,Q61)</f>
        <v>1</v>
      </c>
      <c r="Y60" s="426">
        <f>SUM(D61,G61,J61,M61,P61,S61)</f>
        <v>11</v>
      </c>
      <c r="Z60" s="427">
        <f>X60-Y60</f>
        <v>-10</v>
      </c>
      <c r="AA60" s="426">
        <v>5</v>
      </c>
      <c r="AC60" s="425">
        <f>RANK(W60,$W$58:$W$69)</f>
        <v>5</v>
      </c>
      <c r="AD60" s="425">
        <f>RANK(Z60,$Z$58:$Z$69)</f>
        <v>5</v>
      </c>
    </row>
    <row r="61" spans="1:30" ht="18" customHeight="1">
      <c r="A61" s="446"/>
      <c r="B61" s="341">
        <f>G59</f>
        <v>0</v>
      </c>
      <c r="C61" s="342" t="s">
        <v>542</v>
      </c>
      <c r="D61" s="343">
        <f>E59</f>
        <v>3</v>
      </c>
      <c r="E61" s="443"/>
      <c r="F61" s="444"/>
      <c r="G61" s="445"/>
      <c r="H61" s="342">
        <f>IF('日程'!AB$8="","",'日程'!AB$8)</f>
        <v>0</v>
      </c>
      <c r="I61" s="342" t="s">
        <v>542</v>
      </c>
      <c r="J61" s="343">
        <f>IF('日程'!AD$8="","",'日程'!AD$8)</f>
        <v>2</v>
      </c>
      <c r="K61" s="342">
        <f>IF('日程'!AB$11="","",'日程'!AB$11)</f>
        <v>1</v>
      </c>
      <c r="L61" s="342" t="s">
        <v>542</v>
      </c>
      <c r="M61" s="343">
        <f>IF('日程'!AD$11="","",'日程'!AD$11)</f>
        <v>4</v>
      </c>
      <c r="N61" s="342">
        <f>IF('日程'!AB$13="","",'日程'!AB$13)</f>
        <v>0</v>
      </c>
      <c r="O61" s="342" t="s">
        <v>542</v>
      </c>
      <c r="P61" s="343">
        <f>IF('日程'!AD$13="","",'日程'!AD$13)</f>
        <v>2</v>
      </c>
      <c r="Q61" s="348"/>
      <c r="R61" s="349"/>
      <c r="S61" s="344"/>
      <c r="T61" s="430"/>
      <c r="U61" s="432"/>
      <c r="V61" s="432"/>
      <c r="W61" s="434"/>
      <c r="X61" s="426"/>
      <c r="Y61" s="426"/>
      <c r="Z61" s="428"/>
      <c r="AA61" s="426"/>
      <c r="AC61" s="425"/>
      <c r="AD61" s="425"/>
    </row>
    <row r="62" spans="1:30" ht="18" customHeight="1">
      <c r="A62" s="437" t="str">
        <f>IF('組合せ'!F27="","",'組合せ'!F27)</f>
        <v>明　治</v>
      </c>
      <c r="B62" s="437" t="str">
        <f>IF(B63="","",IF(B63&gt;D63,"○",IF(B63&lt;D63,"●",IF(B63=D63,"△"))))</f>
        <v>△</v>
      </c>
      <c r="C62" s="438"/>
      <c r="D62" s="439"/>
      <c r="E62" s="437" t="str">
        <f>IF(E63="","",IF(E63&gt;G63,"○",IF(E63&lt;G63,"●",IF(E63=G63,"△"))))</f>
        <v>○</v>
      </c>
      <c r="F62" s="438"/>
      <c r="G62" s="439"/>
      <c r="H62" s="440"/>
      <c r="I62" s="441"/>
      <c r="J62" s="442"/>
      <c r="K62" s="437" t="str">
        <f>IF(K63="","",IF(K63&gt;M63,"○",IF(K63&lt;M63,"●",IF(K63=M63,"△"))))</f>
        <v>●</v>
      </c>
      <c r="L62" s="438"/>
      <c r="M62" s="439"/>
      <c r="N62" s="437" t="str">
        <f>IF(N63="","",IF(N63&gt;P63,"○",IF(N63&lt;P63,"●",IF(N63=P63,"△"))))</f>
        <v>○</v>
      </c>
      <c r="O62" s="438"/>
      <c r="P62" s="439"/>
      <c r="Q62" s="435"/>
      <c r="R62" s="447"/>
      <c r="S62" s="429"/>
      <c r="T62" s="429">
        <f>COUNTIF(B62:S62,"○")</f>
        <v>2</v>
      </c>
      <c r="U62" s="431">
        <f>COUNTIF(B62:S62,"●")</f>
        <v>1</v>
      </c>
      <c r="V62" s="431">
        <f>COUNTIF(B62:S62,"△")</f>
        <v>1</v>
      </c>
      <c r="W62" s="433">
        <f>(T62*3)+(V62*1)</f>
        <v>7</v>
      </c>
      <c r="X62" s="426">
        <f>SUM(B63,E63,H63,K63,N63,Q63)</f>
        <v>8</v>
      </c>
      <c r="Y62" s="426">
        <f>SUM(D63,G63,J63,M63,P63,S63)</f>
        <v>4</v>
      </c>
      <c r="Z62" s="427">
        <f>X62-Y62</f>
        <v>4</v>
      </c>
      <c r="AA62" s="426">
        <v>3</v>
      </c>
      <c r="AC62" s="425">
        <f>RANK(W62,$W$58:$W$69)</f>
        <v>3</v>
      </c>
      <c r="AD62" s="425">
        <f>RANK(Z62,$Z$58:$Z$69)</f>
        <v>3</v>
      </c>
    </row>
    <row r="63" spans="1:30" ht="18" customHeight="1">
      <c r="A63" s="446"/>
      <c r="B63" s="341">
        <f>J59</f>
        <v>1</v>
      </c>
      <c r="C63" s="342" t="s">
        <v>542</v>
      </c>
      <c r="D63" s="343">
        <f>H59</f>
        <v>1</v>
      </c>
      <c r="E63" s="341">
        <f>J61</f>
        <v>2</v>
      </c>
      <c r="F63" s="342" t="s">
        <v>542</v>
      </c>
      <c r="G63" s="343">
        <f>H61</f>
        <v>0</v>
      </c>
      <c r="H63" s="443"/>
      <c r="I63" s="444"/>
      <c r="J63" s="445"/>
      <c r="K63" s="342">
        <f>IF('日程'!AB$6="","",'日程'!AB$6)</f>
        <v>2</v>
      </c>
      <c r="L63" s="342" t="s">
        <v>542</v>
      </c>
      <c r="M63" s="343">
        <f>IF('日程'!AD$6="","",'日程'!AD$6)</f>
        <v>3</v>
      </c>
      <c r="N63" s="342">
        <f>IF('日程'!AB$10="","",'日程'!AB$10)</f>
        <v>3</v>
      </c>
      <c r="O63" s="342" t="s">
        <v>542</v>
      </c>
      <c r="P63" s="343">
        <f>IF('日程'!AD$10="","",'日程'!AD$10)</f>
        <v>0</v>
      </c>
      <c r="Q63" s="348"/>
      <c r="R63" s="349"/>
      <c r="S63" s="344"/>
      <c r="T63" s="430"/>
      <c r="U63" s="432"/>
      <c r="V63" s="432"/>
      <c r="W63" s="434"/>
      <c r="X63" s="426"/>
      <c r="Y63" s="426"/>
      <c r="Z63" s="428"/>
      <c r="AA63" s="426"/>
      <c r="AC63" s="425"/>
      <c r="AD63" s="425"/>
    </row>
    <row r="64" spans="1:30" ht="18" customHeight="1">
      <c r="A64" s="437" t="str">
        <f>IF('組合せ'!F29="","",'組合せ'!F29)</f>
        <v>WAYS</v>
      </c>
      <c r="B64" s="437" t="str">
        <f>IF(B65="","",IF(B65&gt;D65,"○",IF(B65&lt;D65,"●",IF(B65=D65,"△"))))</f>
        <v>△</v>
      </c>
      <c r="C64" s="438"/>
      <c r="D64" s="439"/>
      <c r="E64" s="437" t="str">
        <f>IF(E65="","",IF(E65&gt;G65,"○",IF(E65&lt;G65,"●",IF(E65=G65,"△"))))</f>
        <v>○</v>
      </c>
      <c r="F64" s="438"/>
      <c r="G64" s="439"/>
      <c r="H64" s="437" t="str">
        <f>IF(H65="","",IF(H65&gt;J65,"○",IF(H65&lt;J65,"●",IF(H65=J65,"△"))))</f>
        <v>○</v>
      </c>
      <c r="I64" s="438"/>
      <c r="J64" s="439"/>
      <c r="K64" s="440"/>
      <c r="L64" s="441"/>
      <c r="M64" s="442"/>
      <c r="N64" s="437" t="str">
        <f>IF(N65="","",IF(N65&gt;P65,"○",IF(N65&lt;P65,"●",IF(N65=P65,"△"))))</f>
        <v>○</v>
      </c>
      <c r="O64" s="438"/>
      <c r="P64" s="439"/>
      <c r="Q64" s="435"/>
      <c r="R64" s="447"/>
      <c r="S64" s="429"/>
      <c r="T64" s="429">
        <f>COUNTIF(B64:S64,"○")</f>
        <v>3</v>
      </c>
      <c r="U64" s="431">
        <f>COUNTIF(B64:S64,"●")</f>
        <v>0</v>
      </c>
      <c r="V64" s="431">
        <f>COUNTIF(B64:S64,"△")</f>
        <v>1</v>
      </c>
      <c r="W64" s="433">
        <f>(T64*3)+(V64*1)</f>
        <v>10</v>
      </c>
      <c r="X64" s="426">
        <f>SUM(B65,E65,H65,K65,N65,Q65)</f>
        <v>9</v>
      </c>
      <c r="Y64" s="426">
        <f>SUM(D65,G65,J65,M65,P65,S65)</f>
        <v>4</v>
      </c>
      <c r="Z64" s="427">
        <f>X64-Y64</f>
        <v>5</v>
      </c>
      <c r="AA64" s="426">
        <v>1</v>
      </c>
      <c r="AC64" s="425">
        <f>RANK(W64,$W$58:$W$69)</f>
        <v>1</v>
      </c>
      <c r="AD64" s="425">
        <f>RANK(Z64,$Z$58:$Z$69)</f>
        <v>2</v>
      </c>
    </row>
    <row r="65" spans="1:30" ht="18" customHeight="1">
      <c r="A65" s="446"/>
      <c r="B65" s="341">
        <f>M59</f>
        <v>0</v>
      </c>
      <c r="C65" s="342" t="s">
        <v>542</v>
      </c>
      <c r="D65" s="343">
        <f>K59</f>
        <v>0</v>
      </c>
      <c r="E65" s="341">
        <f>M61</f>
        <v>4</v>
      </c>
      <c r="F65" s="342" t="s">
        <v>542</v>
      </c>
      <c r="G65" s="343">
        <f>K61</f>
        <v>1</v>
      </c>
      <c r="H65" s="341">
        <f>M63</f>
        <v>3</v>
      </c>
      <c r="I65" s="342" t="s">
        <v>542</v>
      </c>
      <c r="J65" s="343">
        <f>K63</f>
        <v>2</v>
      </c>
      <c r="K65" s="443"/>
      <c r="L65" s="444"/>
      <c r="M65" s="445"/>
      <c r="N65" s="342">
        <f>IF('日程'!AB$9="","",'日程'!AB$9)</f>
        <v>2</v>
      </c>
      <c r="O65" s="342" t="s">
        <v>542</v>
      </c>
      <c r="P65" s="343">
        <f>IF('日程'!AD$9="","",'日程'!AD$9)</f>
        <v>1</v>
      </c>
      <c r="Q65" s="348"/>
      <c r="R65" s="349"/>
      <c r="S65" s="344"/>
      <c r="T65" s="430"/>
      <c r="U65" s="432"/>
      <c r="V65" s="432"/>
      <c r="W65" s="434"/>
      <c r="X65" s="426"/>
      <c r="Y65" s="426"/>
      <c r="Z65" s="428"/>
      <c r="AA65" s="426"/>
      <c r="AC65" s="425"/>
      <c r="AD65" s="425"/>
    </row>
    <row r="66" spans="1:30" ht="18" customHeight="1">
      <c r="A66" s="437" t="str">
        <f>IF('組合せ'!F31="","",'組合せ'!F31)</f>
        <v>東稙田</v>
      </c>
      <c r="B66" s="437" t="str">
        <f>IF(B67="","",IF(B67&gt;D67,"○",IF(B67&lt;D67,"●",IF(B67=D67,"△"))))</f>
        <v>●</v>
      </c>
      <c r="C66" s="438"/>
      <c r="D66" s="439"/>
      <c r="E66" s="437" t="str">
        <f>IF(E67="","",IF(E67&gt;G67,"○",IF(E67&lt;G67,"●",IF(E67=G67,"△"))))</f>
        <v>○</v>
      </c>
      <c r="F66" s="438"/>
      <c r="G66" s="439"/>
      <c r="H66" s="437" t="str">
        <f>IF(H67="","",IF(H67&gt;J67,"○",IF(H67&lt;J67,"●",IF(H67=J67,"△"))))</f>
        <v>●</v>
      </c>
      <c r="I66" s="438"/>
      <c r="J66" s="439"/>
      <c r="K66" s="437" t="str">
        <f>IF(K67="","",IF(K67&gt;M67,"○",IF(K67&lt;M67,"●",IF(K67=M67,"△"))))</f>
        <v>●</v>
      </c>
      <c r="L66" s="438"/>
      <c r="M66" s="439"/>
      <c r="N66" s="440"/>
      <c r="O66" s="441"/>
      <c r="P66" s="442"/>
      <c r="Q66" s="435"/>
      <c r="R66" s="447"/>
      <c r="S66" s="429"/>
      <c r="T66" s="429">
        <f>COUNTIF(B66:S66,"○")</f>
        <v>1</v>
      </c>
      <c r="U66" s="431">
        <f>COUNTIF(B66:S66,"●")</f>
        <v>3</v>
      </c>
      <c r="V66" s="431">
        <f>COUNTIF(B66:S66,"△")</f>
        <v>0</v>
      </c>
      <c r="W66" s="433">
        <f>(T66*3)+(V66*1)</f>
        <v>3</v>
      </c>
      <c r="X66" s="426">
        <f>SUM(B67,E67,H67,K67,N67,Q67)</f>
        <v>3</v>
      </c>
      <c r="Y66" s="426">
        <f>SUM(D67,G67,J67,M67,P67,S67)</f>
        <v>9</v>
      </c>
      <c r="Z66" s="427">
        <f>X66-Y66</f>
        <v>-6</v>
      </c>
      <c r="AA66" s="426">
        <v>4</v>
      </c>
      <c r="AC66" s="425">
        <f>RANK(W66,$W$58:$W$69)</f>
        <v>4</v>
      </c>
      <c r="AD66" s="425">
        <f>RANK(Z66,$Z$58:$Z$69)</f>
        <v>4</v>
      </c>
    </row>
    <row r="67" spans="1:30" ht="18" customHeight="1">
      <c r="A67" s="446"/>
      <c r="B67" s="341">
        <f>P59</f>
        <v>0</v>
      </c>
      <c r="C67" s="342" t="s">
        <v>542</v>
      </c>
      <c r="D67" s="343">
        <f>N59</f>
        <v>4</v>
      </c>
      <c r="E67" s="342">
        <f>P61</f>
        <v>2</v>
      </c>
      <c r="F67" s="342" t="s">
        <v>542</v>
      </c>
      <c r="G67" s="343">
        <f>N61</f>
        <v>0</v>
      </c>
      <c r="H67" s="341">
        <f>P63</f>
        <v>0</v>
      </c>
      <c r="I67" s="342" t="s">
        <v>542</v>
      </c>
      <c r="J67" s="343">
        <f>N63</f>
        <v>3</v>
      </c>
      <c r="K67" s="341">
        <f>P65</f>
        <v>1</v>
      </c>
      <c r="L67" s="342" t="s">
        <v>542</v>
      </c>
      <c r="M67" s="343">
        <f>N65</f>
        <v>2</v>
      </c>
      <c r="N67" s="443"/>
      <c r="O67" s="444"/>
      <c r="P67" s="445"/>
      <c r="Q67" s="348"/>
      <c r="R67" s="349"/>
      <c r="S67" s="344"/>
      <c r="T67" s="430"/>
      <c r="U67" s="432"/>
      <c r="V67" s="432"/>
      <c r="W67" s="434"/>
      <c r="X67" s="426"/>
      <c r="Y67" s="426"/>
      <c r="Z67" s="428"/>
      <c r="AA67" s="426"/>
      <c r="AC67" s="425"/>
      <c r="AD67" s="425"/>
    </row>
    <row r="68" spans="1:30" ht="18" customHeight="1">
      <c r="A68" s="437">
        <f>IF('組合せ'!F33="","",'組合せ'!F33)</f>
      </c>
      <c r="B68" s="435"/>
      <c r="C68" s="447"/>
      <c r="D68" s="429"/>
      <c r="E68" s="435"/>
      <c r="F68" s="447"/>
      <c r="G68" s="429"/>
      <c r="H68" s="435"/>
      <c r="I68" s="447"/>
      <c r="J68" s="429"/>
      <c r="K68" s="435"/>
      <c r="L68" s="447"/>
      <c r="M68" s="429"/>
      <c r="N68" s="435"/>
      <c r="O68" s="447"/>
      <c r="P68" s="429"/>
      <c r="Q68" s="448"/>
      <c r="R68" s="449"/>
      <c r="S68" s="450"/>
      <c r="T68" s="429"/>
      <c r="U68" s="431"/>
      <c r="V68" s="431"/>
      <c r="W68" s="433"/>
      <c r="X68" s="426"/>
      <c r="Y68" s="426"/>
      <c r="Z68" s="427"/>
      <c r="AA68" s="426"/>
      <c r="AC68" s="425">
        <f>RANK(W68,$W$58:$W$69)</f>
        <v>5</v>
      </c>
      <c r="AD68" s="425" t="e">
        <f>RANK(Z68,$Z$58:$Z$69)</f>
        <v>#N/A</v>
      </c>
    </row>
    <row r="69" spans="1:30" ht="18" customHeight="1">
      <c r="A69" s="446"/>
      <c r="B69" s="348"/>
      <c r="C69" s="349"/>
      <c r="D69" s="344"/>
      <c r="E69" s="349"/>
      <c r="F69" s="349"/>
      <c r="G69" s="344"/>
      <c r="H69" s="348"/>
      <c r="I69" s="349"/>
      <c r="J69" s="344"/>
      <c r="K69" s="348"/>
      <c r="L69" s="349"/>
      <c r="M69" s="344"/>
      <c r="N69" s="349"/>
      <c r="O69" s="349"/>
      <c r="P69" s="349"/>
      <c r="Q69" s="451"/>
      <c r="R69" s="452"/>
      <c r="S69" s="453"/>
      <c r="T69" s="430"/>
      <c r="U69" s="432"/>
      <c r="V69" s="432"/>
      <c r="W69" s="434"/>
      <c r="X69" s="426"/>
      <c r="Y69" s="426"/>
      <c r="Z69" s="428"/>
      <c r="AA69" s="426"/>
      <c r="AC69" s="425"/>
      <c r="AD69" s="425"/>
    </row>
    <row r="70" ht="18" customHeight="1">
      <c r="A70" s="347"/>
    </row>
    <row r="71" spans="1:30" ht="18" customHeight="1">
      <c r="A71" s="337" t="s">
        <v>546</v>
      </c>
      <c r="B71" s="426" t="str">
        <f>IF(A72="","",A72)</f>
        <v>大　道</v>
      </c>
      <c r="C71" s="426"/>
      <c r="D71" s="426"/>
      <c r="E71" s="426" t="str">
        <f>IF(A74="","",A74)</f>
        <v>弥　生</v>
      </c>
      <c r="F71" s="426"/>
      <c r="G71" s="426"/>
      <c r="H71" s="426" t="str">
        <f>IF(A76="","",A76)</f>
        <v>明治北</v>
      </c>
      <c r="I71" s="426"/>
      <c r="J71" s="426"/>
      <c r="K71" s="426" t="str">
        <f>IF(A78="","",A78)</f>
        <v>青　江</v>
      </c>
      <c r="L71" s="426"/>
      <c r="M71" s="426"/>
      <c r="N71" s="426" t="str">
        <f>IF(A80="","",A80)</f>
        <v>四日市北</v>
      </c>
      <c r="O71" s="426"/>
      <c r="P71" s="426"/>
      <c r="Q71" s="426"/>
      <c r="R71" s="426"/>
      <c r="S71" s="426"/>
      <c r="T71" s="339" t="s">
        <v>532</v>
      </c>
      <c r="U71" s="338" t="s">
        <v>533</v>
      </c>
      <c r="V71" s="338" t="s">
        <v>534</v>
      </c>
      <c r="W71" s="338" t="s">
        <v>535</v>
      </c>
      <c r="X71" s="338" t="s">
        <v>536</v>
      </c>
      <c r="Y71" s="338" t="s">
        <v>537</v>
      </c>
      <c r="Z71" s="338" t="s">
        <v>538</v>
      </c>
      <c r="AA71" s="338" t="s">
        <v>539</v>
      </c>
      <c r="AC71" s="340" t="s">
        <v>540</v>
      </c>
      <c r="AD71" s="340" t="s">
        <v>541</v>
      </c>
    </row>
    <row r="72" spans="1:30" ht="18" customHeight="1">
      <c r="A72" s="437" t="str">
        <f>IF('組合せ'!G23="","",'組合せ'!G23)</f>
        <v>大　道</v>
      </c>
      <c r="B72" s="440"/>
      <c r="C72" s="441"/>
      <c r="D72" s="442"/>
      <c r="E72" s="437" t="str">
        <f>IF(E73="","",IF(E73&gt;G73,"○",IF(E73&lt;G73,"●",IF(E73=G73,"△"))))</f>
        <v>○</v>
      </c>
      <c r="F72" s="438"/>
      <c r="G72" s="439"/>
      <c r="H72" s="437" t="str">
        <f>IF(H73="","",IF(H73&gt;J73,"○",IF(H73&lt;J73,"●",IF(H73=J73,"△"))))</f>
        <v>●</v>
      </c>
      <c r="I72" s="438"/>
      <c r="J72" s="439"/>
      <c r="K72" s="437" t="str">
        <f>IF(K73="","",IF(K73&gt;M73,"○",IF(K73&lt;M73,"●",IF(K73=M73,"△"))))</f>
        <v>○</v>
      </c>
      <c r="L72" s="438"/>
      <c r="M72" s="439"/>
      <c r="N72" s="437" t="str">
        <f>IF(N73="","",IF(N73&gt;P73,"○",IF(N73&lt;P73,"●",IF(N73=P73,"△"))))</f>
        <v>△</v>
      </c>
      <c r="O72" s="438"/>
      <c r="P72" s="438"/>
      <c r="Q72" s="435"/>
      <c r="R72" s="447"/>
      <c r="S72" s="429"/>
      <c r="T72" s="429">
        <f>COUNTIF(B72:S72,"○")</f>
        <v>2</v>
      </c>
      <c r="U72" s="431">
        <f>COUNTIF(B72:S72,"●")</f>
        <v>1</v>
      </c>
      <c r="V72" s="431">
        <f>COUNTIF(B72:S72,"△")</f>
        <v>1</v>
      </c>
      <c r="W72" s="433">
        <f>(T72*3)+(V72*1)</f>
        <v>7</v>
      </c>
      <c r="X72" s="426">
        <f>SUM(B73,E73,H73,K73,N73,Q73)</f>
        <v>4</v>
      </c>
      <c r="Y72" s="426">
        <f>SUM(D73,G73,J73,M73,P73,S73)</f>
        <v>3</v>
      </c>
      <c r="Z72" s="427">
        <f>X72-Y72</f>
        <v>1</v>
      </c>
      <c r="AA72" s="426">
        <v>3</v>
      </c>
      <c r="AC72" s="425">
        <f>RANK(W72,$W$72:$W$83)</f>
        <v>2</v>
      </c>
      <c r="AD72" s="425">
        <f>RANK(Z72,$Z$72:$Z$83)</f>
        <v>3</v>
      </c>
    </row>
    <row r="73" spans="1:30" ht="18" customHeight="1">
      <c r="A73" s="446"/>
      <c r="B73" s="443"/>
      <c r="C73" s="444"/>
      <c r="D73" s="445"/>
      <c r="E73" s="342">
        <f>IF('日程'!AH$5="","",'日程'!AH$5)</f>
        <v>2</v>
      </c>
      <c r="F73" s="342" t="s">
        <v>542</v>
      </c>
      <c r="G73" s="343">
        <f>IF('日程'!AJ$5="","",'日程'!AJ$5)</f>
        <v>1</v>
      </c>
      <c r="H73" s="342">
        <f>IF('日程'!AH$12="","",'日程'!AH$12)</f>
        <v>1</v>
      </c>
      <c r="I73" s="342" t="s">
        <v>542</v>
      </c>
      <c r="J73" s="343">
        <f>IF('日程'!AJ$12="","",'日程'!AJ$12)</f>
        <v>2</v>
      </c>
      <c r="K73" s="342">
        <f>IF('日程'!AH$14="","",'日程'!AH$14)</f>
        <v>1</v>
      </c>
      <c r="L73" s="342" t="s">
        <v>542</v>
      </c>
      <c r="M73" s="343">
        <f>IF('日程'!AJ$14="","",'日程'!AJ$14)</f>
        <v>0</v>
      </c>
      <c r="N73" s="342">
        <f>IF('日程'!AJ$7="","",'日程'!AJ$7)</f>
        <v>0</v>
      </c>
      <c r="O73" s="342" t="s">
        <v>542</v>
      </c>
      <c r="P73" s="343">
        <f>IF('日程'!AH$7="","",'日程'!AH$7)</f>
        <v>0</v>
      </c>
      <c r="Q73" s="348"/>
      <c r="R73" s="349"/>
      <c r="S73" s="344"/>
      <c r="T73" s="430"/>
      <c r="U73" s="432"/>
      <c r="V73" s="432"/>
      <c r="W73" s="434"/>
      <c r="X73" s="426"/>
      <c r="Y73" s="426"/>
      <c r="Z73" s="428"/>
      <c r="AA73" s="426"/>
      <c r="AC73" s="425"/>
      <c r="AD73" s="425"/>
    </row>
    <row r="74" spans="1:30" ht="18" customHeight="1">
      <c r="A74" s="437" t="str">
        <f>IF('組合せ'!G25="","",'組合せ'!G25)</f>
        <v>弥　生</v>
      </c>
      <c r="B74" s="437" t="str">
        <f>IF(B75="","",IF(B75&gt;D75,"○",IF(B75&lt;D75,"●",IF(B75=D75,"△"))))</f>
        <v>●</v>
      </c>
      <c r="C74" s="438"/>
      <c r="D74" s="439"/>
      <c r="E74" s="440"/>
      <c r="F74" s="441"/>
      <c r="G74" s="442"/>
      <c r="H74" s="437" t="str">
        <f>IF(H75="","",IF(H75&gt;J75,"○",IF(H75&lt;J75,"●",IF(H75=J75,"△"))))</f>
        <v>●</v>
      </c>
      <c r="I74" s="438"/>
      <c r="J74" s="439"/>
      <c r="K74" s="437" t="str">
        <f>IF(K75="","",IF(K75&gt;M75,"○",IF(K75&lt;M75,"●",IF(K75=M75,"△"))))</f>
        <v>●</v>
      </c>
      <c r="L74" s="438"/>
      <c r="M74" s="439"/>
      <c r="N74" s="437" t="str">
        <f>IF(N75="","",IF(N75&gt;P75,"○",IF(N75&lt;P75,"●",IF(N75=P75,"△"))))</f>
        <v>●</v>
      </c>
      <c r="O74" s="438"/>
      <c r="P74" s="439"/>
      <c r="Q74" s="435"/>
      <c r="R74" s="447"/>
      <c r="S74" s="429"/>
      <c r="T74" s="429">
        <f>COUNTIF(B74:S74,"○")</f>
        <v>0</v>
      </c>
      <c r="U74" s="431">
        <f>COUNTIF(B74:S74,"●")</f>
        <v>4</v>
      </c>
      <c r="V74" s="431">
        <f>COUNTIF(B74:S74,"△")</f>
        <v>0</v>
      </c>
      <c r="W74" s="433">
        <f>(T74*3)+(V74*1)</f>
        <v>0</v>
      </c>
      <c r="X74" s="426">
        <f>SUM(B75,E75,H75,K75,N75,Q75)</f>
        <v>1</v>
      </c>
      <c r="Y74" s="426">
        <f>SUM(D75,G75,J75,M75,P75,S75)</f>
        <v>15</v>
      </c>
      <c r="Z74" s="427">
        <f>X74-Y74</f>
        <v>-14</v>
      </c>
      <c r="AA74" s="426">
        <v>5</v>
      </c>
      <c r="AC74" s="425">
        <f>RANK(W74,$W$72:$W$83)</f>
        <v>5</v>
      </c>
      <c r="AD74" s="425">
        <f>RANK(Z74,$Z$72:$Z$83)</f>
        <v>5</v>
      </c>
    </row>
    <row r="75" spans="1:30" ht="18" customHeight="1">
      <c r="A75" s="446"/>
      <c r="B75" s="341">
        <f>G73</f>
        <v>1</v>
      </c>
      <c r="C75" s="342" t="s">
        <v>542</v>
      </c>
      <c r="D75" s="343">
        <f>E73</f>
        <v>2</v>
      </c>
      <c r="E75" s="443"/>
      <c r="F75" s="444"/>
      <c r="G75" s="445"/>
      <c r="H75" s="342">
        <f>IF('日程'!AH$8="","",'日程'!AH$8)</f>
        <v>0</v>
      </c>
      <c r="I75" s="342" t="s">
        <v>542</v>
      </c>
      <c r="J75" s="343">
        <f>IF('日程'!AJ$8="","",'日程'!AJ$8)</f>
        <v>6</v>
      </c>
      <c r="K75" s="342">
        <f>IF('日程'!AH$11="","",'日程'!AH$11)</f>
        <v>0</v>
      </c>
      <c r="L75" s="342" t="s">
        <v>542</v>
      </c>
      <c r="M75" s="343">
        <f>IF('日程'!AJ$11="","",'日程'!AJ$11)</f>
        <v>3</v>
      </c>
      <c r="N75" s="342">
        <f>IF('日程'!AH$13="","",'日程'!AH$13)</f>
        <v>0</v>
      </c>
      <c r="O75" s="342" t="s">
        <v>542</v>
      </c>
      <c r="P75" s="343">
        <f>IF('日程'!AJ$13="","",'日程'!AJ$13)</f>
        <v>4</v>
      </c>
      <c r="Q75" s="348"/>
      <c r="R75" s="349"/>
      <c r="S75" s="344"/>
      <c r="T75" s="430"/>
      <c r="U75" s="432"/>
      <c r="V75" s="432"/>
      <c r="W75" s="434"/>
      <c r="X75" s="426"/>
      <c r="Y75" s="426"/>
      <c r="Z75" s="428"/>
      <c r="AA75" s="426"/>
      <c r="AC75" s="425"/>
      <c r="AD75" s="425"/>
    </row>
    <row r="76" spans="1:30" ht="18" customHeight="1">
      <c r="A76" s="437" t="str">
        <f>IF('組合せ'!G27="","",'組合せ'!G27)</f>
        <v>明治北</v>
      </c>
      <c r="B76" s="437" t="str">
        <f>IF(B77="","",IF(B77&gt;D77,"○",IF(B77&lt;D77,"●",IF(B77=D77,"△"))))</f>
        <v>○</v>
      </c>
      <c r="C76" s="438"/>
      <c r="D76" s="439"/>
      <c r="E76" s="437" t="str">
        <f>IF(E77="","",IF(E77&gt;G77,"○",IF(E77&lt;G77,"●",IF(E77=G77,"△"))))</f>
        <v>○</v>
      </c>
      <c r="F76" s="438"/>
      <c r="G76" s="439"/>
      <c r="H76" s="440"/>
      <c r="I76" s="441"/>
      <c r="J76" s="442"/>
      <c r="K76" s="437" t="str">
        <f>IF(K77="","",IF(K77&gt;M77,"○",IF(K77&lt;M77,"●",IF(K77=M77,"△"))))</f>
        <v>○</v>
      </c>
      <c r="L76" s="438"/>
      <c r="M76" s="439"/>
      <c r="N76" s="437" t="str">
        <f>IF(N77="","",IF(N77&gt;P77,"○",IF(N77&lt;P77,"●",IF(N77=P77,"△"))))</f>
        <v>○</v>
      </c>
      <c r="O76" s="438"/>
      <c r="P76" s="439"/>
      <c r="Q76" s="435"/>
      <c r="R76" s="447"/>
      <c r="S76" s="429"/>
      <c r="T76" s="429">
        <f>COUNTIF(B76:S76,"○")</f>
        <v>4</v>
      </c>
      <c r="U76" s="431">
        <f>COUNTIF(B76:S76,"●")</f>
        <v>0</v>
      </c>
      <c r="V76" s="431">
        <f>COUNTIF(B76:S76,"△")</f>
        <v>0</v>
      </c>
      <c r="W76" s="433">
        <f>(T76*3)+(V76*1)</f>
        <v>12</v>
      </c>
      <c r="X76" s="426">
        <f>SUM(B77,E77,H77,K77,N77,Q77)</f>
        <v>16</v>
      </c>
      <c r="Y76" s="426">
        <f>SUM(D77,G77,J77,M77,P77,S77)</f>
        <v>2</v>
      </c>
      <c r="Z76" s="427">
        <f>X76-Y76</f>
        <v>14</v>
      </c>
      <c r="AA76" s="426">
        <v>1</v>
      </c>
      <c r="AC76" s="425">
        <f>RANK(W76,$W$72:$W$83)</f>
        <v>1</v>
      </c>
      <c r="AD76" s="425">
        <f>RANK(Z76,$Z$72:$Z$83)</f>
        <v>1</v>
      </c>
    </row>
    <row r="77" spans="1:30" ht="18" customHeight="1">
      <c r="A77" s="446"/>
      <c r="B77" s="341">
        <f>J73</f>
        <v>2</v>
      </c>
      <c r="C77" s="342" t="s">
        <v>542</v>
      </c>
      <c r="D77" s="343">
        <f>H73</f>
        <v>1</v>
      </c>
      <c r="E77" s="341">
        <f>J75</f>
        <v>6</v>
      </c>
      <c r="F77" s="342" t="s">
        <v>542</v>
      </c>
      <c r="G77" s="343">
        <f>H75</f>
        <v>0</v>
      </c>
      <c r="H77" s="443"/>
      <c r="I77" s="444"/>
      <c r="J77" s="445"/>
      <c r="K77" s="342">
        <f>IF('日程'!AH$6="","",'日程'!AH$6)</f>
        <v>6</v>
      </c>
      <c r="L77" s="342" t="s">
        <v>542</v>
      </c>
      <c r="M77" s="343">
        <f>IF('日程'!AJ$6="","",'日程'!AJ$6)</f>
        <v>1</v>
      </c>
      <c r="N77" s="342">
        <f>IF('日程'!AH$10="","",'日程'!AH$10)</f>
        <v>2</v>
      </c>
      <c r="O77" s="342" t="s">
        <v>542</v>
      </c>
      <c r="P77" s="343">
        <f>IF('日程'!AJ$10="","",'日程'!AJ$10)</f>
        <v>0</v>
      </c>
      <c r="Q77" s="348"/>
      <c r="R77" s="349"/>
      <c r="S77" s="344"/>
      <c r="T77" s="430"/>
      <c r="U77" s="432"/>
      <c r="V77" s="432"/>
      <c r="W77" s="434"/>
      <c r="X77" s="426"/>
      <c r="Y77" s="426"/>
      <c r="Z77" s="428"/>
      <c r="AA77" s="426"/>
      <c r="AC77" s="425"/>
      <c r="AD77" s="425"/>
    </row>
    <row r="78" spans="1:30" ht="18" customHeight="1">
      <c r="A78" s="435" t="str">
        <f>IF('組合せ'!G29="","",'組合せ'!G29)</f>
        <v>青　江</v>
      </c>
      <c r="B78" s="437" t="str">
        <f>IF(B79="","",IF(B79&gt;D79,"○",IF(B79&lt;D79,"●",IF(B79=D79,"△"))))</f>
        <v>●</v>
      </c>
      <c r="C78" s="438"/>
      <c r="D78" s="439"/>
      <c r="E78" s="437" t="str">
        <f>IF(E79="","",IF(E79&gt;G79,"○",IF(E79&lt;G79,"●",IF(E79=G79,"△"))))</f>
        <v>○</v>
      </c>
      <c r="F78" s="438"/>
      <c r="G78" s="439"/>
      <c r="H78" s="437" t="str">
        <f>IF(H79="","",IF(H79&gt;J79,"○",IF(H79&lt;J79,"●",IF(H79=J79,"△"))))</f>
        <v>●</v>
      </c>
      <c r="I78" s="438"/>
      <c r="J78" s="439"/>
      <c r="K78" s="440"/>
      <c r="L78" s="441"/>
      <c r="M78" s="442"/>
      <c r="N78" s="437" t="str">
        <f>IF(N79="","",IF(N79&gt;P79,"○",IF(N79&lt;P79,"●",IF(N79=P79,"△"))))</f>
        <v>●</v>
      </c>
      <c r="O78" s="438"/>
      <c r="P78" s="439"/>
      <c r="Q78" s="435"/>
      <c r="R78" s="447"/>
      <c r="S78" s="429"/>
      <c r="T78" s="429">
        <f>COUNTIF(B78:S78,"○")</f>
        <v>1</v>
      </c>
      <c r="U78" s="431">
        <f>COUNTIF(B78:S78,"●")</f>
        <v>3</v>
      </c>
      <c r="V78" s="431">
        <f>COUNTIF(B78:S78,"△")</f>
        <v>0</v>
      </c>
      <c r="W78" s="433">
        <f>(T78*3)+(V78*1)</f>
        <v>3</v>
      </c>
      <c r="X78" s="426">
        <f>SUM(B79,E79,H79,K79,N79,Q79)</f>
        <v>4</v>
      </c>
      <c r="Y78" s="426">
        <f>SUM(D79,G79,J79,M79,P79,S79)</f>
        <v>8</v>
      </c>
      <c r="Z78" s="427">
        <f>X78-Y78</f>
        <v>-4</v>
      </c>
      <c r="AA78" s="426">
        <v>4</v>
      </c>
      <c r="AC78" s="425">
        <f>RANK(W78,$W$72:$W$83)</f>
        <v>4</v>
      </c>
      <c r="AD78" s="425">
        <f>RANK(Z78,$Z$72:$Z$83)</f>
        <v>4</v>
      </c>
    </row>
    <row r="79" spans="1:30" ht="18" customHeight="1">
      <c r="A79" s="436"/>
      <c r="B79" s="341">
        <f>M73</f>
        <v>0</v>
      </c>
      <c r="C79" s="342" t="s">
        <v>542</v>
      </c>
      <c r="D79" s="343">
        <f>K73</f>
        <v>1</v>
      </c>
      <c r="E79" s="341">
        <f>M75</f>
        <v>3</v>
      </c>
      <c r="F79" s="342" t="s">
        <v>542</v>
      </c>
      <c r="G79" s="343">
        <f>K75</f>
        <v>0</v>
      </c>
      <c r="H79" s="341">
        <f>M77</f>
        <v>1</v>
      </c>
      <c r="I79" s="342" t="s">
        <v>542</v>
      </c>
      <c r="J79" s="343">
        <f>K77</f>
        <v>6</v>
      </c>
      <c r="K79" s="443"/>
      <c r="L79" s="444"/>
      <c r="M79" s="445"/>
      <c r="N79" s="342">
        <f>IF('日程'!AH$9="","",'日程'!AH$9)</f>
        <v>0</v>
      </c>
      <c r="O79" s="342" t="s">
        <v>542</v>
      </c>
      <c r="P79" s="343">
        <f>IF('日程'!AJ$9="","",'日程'!AJ$9)</f>
        <v>1</v>
      </c>
      <c r="Q79" s="348"/>
      <c r="R79" s="349"/>
      <c r="S79" s="344"/>
      <c r="T79" s="430"/>
      <c r="U79" s="432"/>
      <c r="V79" s="432"/>
      <c r="W79" s="434"/>
      <c r="X79" s="426"/>
      <c r="Y79" s="426"/>
      <c r="Z79" s="428"/>
      <c r="AA79" s="426"/>
      <c r="AC79" s="425"/>
      <c r="AD79" s="425"/>
    </row>
    <row r="80" spans="1:30" ht="18" customHeight="1">
      <c r="A80" s="435" t="str">
        <f>IF('組合せ'!G31="","",'組合せ'!G31)</f>
        <v>四日市北</v>
      </c>
      <c r="B80" s="437" t="str">
        <f>IF(B81="","",IF(B81&gt;D81,"○",IF(B81&lt;D81,"●",IF(B81=D81,"△"))))</f>
        <v>△</v>
      </c>
      <c r="C80" s="438"/>
      <c r="D80" s="439"/>
      <c r="E80" s="437" t="str">
        <f>IF(E81="","",IF(E81&gt;G81,"○",IF(E81&lt;G81,"●",IF(E81=G81,"△"))))</f>
        <v>○</v>
      </c>
      <c r="F80" s="438"/>
      <c r="G80" s="439"/>
      <c r="H80" s="437" t="str">
        <f>IF(H81="","",IF(H81&gt;J81,"○",IF(H81&lt;J81,"●",IF(H81=J81,"△"))))</f>
        <v>●</v>
      </c>
      <c r="I80" s="438"/>
      <c r="J80" s="439"/>
      <c r="K80" s="437" t="str">
        <f>IF(K81="","",IF(K81&gt;M81,"○",IF(K81&lt;M81,"●",IF(K81=M81,"△"))))</f>
        <v>○</v>
      </c>
      <c r="L80" s="438"/>
      <c r="M80" s="439"/>
      <c r="N80" s="440"/>
      <c r="O80" s="441"/>
      <c r="P80" s="442"/>
      <c r="Q80" s="435"/>
      <c r="R80" s="447"/>
      <c r="S80" s="429"/>
      <c r="T80" s="429">
        <f>COUNTIF(B80:S80,"○")</f>
        <v>2</v>
      </c>
      <c r="U80" s="431">
        <f>COUNTIF(B80:S80,"●")</f>
        <v>1</v>
      </c>
      <c r="V80" s="431">
        <f>COUNTIF(B80:S80,"△")</f>
        <v>1</v>
      </c>
      <c r="W80" s="433">
        <f>(T80*3)+(V80*1)</f>
        <v>7</v>
      </c>
      <c r="X80" s="426">
        <f>SUM(B81,E81,H81,K81,N81,Q81)</f>
        <v>5</v>
      </c>
      <c r="Y80" s="426">
        <f>SUM(D81,G81,J81,M81,P81,S81)</f>
        <v>2</v>
      </c>
      <c r="Z80" s="427">
        <f>X80-Y80</f>
        <v>3</v>
      </c>
      <c r="AA80" s="426">
        <v>2</v>
      </c>
      <c r="AC80" s="425">
        <f>RANK(W80,$W$72:$W$83)</f>
        <v>2</v>
      </c>
      <c r="AD80" s="425">
        <f>RANK(Z80,$Z$72:$Z$83)</f>
        <v>2</v>
      </c>
    </row>
    <row r="81" spans="1:30" ht="18" customHeight="1">
      <c r="A81" s="436"/>
      <c r="B81" s="341">
        <f>P73</f>
        <v>0</v>
      </c>
      <c r="C81" s="342" t="s">
        <v>542</v>
      </c>
      <c r="D81" s="343">
        <f>N73</f>
        <v>0</v>
      </c>
      <c r="E81" s="342">
        <f>P75</f>
        <v>4</v>
      </c>
      <c r="F81" s="342" t="s">
        <v>542</v>
      </c>
      <c r="G81" s="343">
        <f>N75</f>
        <v>0</v>
      </c>
      <c r="H81" s="341">
        <f>P77</f>
        <v>0</v>
      </c>
      <c r="I81" s="342" t="s">
        <v>542</v>
      </c>
      <c r="J81" s="343">
        <f>N77</f>
        <v>2</v>
      </c>
      <c r="K81" s="341">
        <f>P79</f>
        <v>1</v>
      </c>
      <c r="L81" s="342" t="s">
        <v>542</v>
      </c>
      <c r="M81" s="343">
        <f>N79</f>
        <v>0</v>
      </c>
      <c r="N81" s="443"/>
      <c r="O81" s="444"/>
      <c r="P81" s="445"/>
      <c r="Q81" s="348"/>
      <c r="R81" s="349"/>
      <c r="S81" s="344"/>
      <c r="T81" s="430"/>
      <c r="U81" s="432"/>
      <c r="V81" s="432"/>
      <c r="W81" s="434"/>
      <c r="X81" s="426"/>
      <c r="Y81" s="426"/>
      <c r="Z81" s="428"/>
      <c r="AA81" s="426"/>
      <c r="AC81" s="425"/>
      <c r="AD81" s="425"/>
    </row>
    <row r="82" spans="1:30" ht="18" customHeight="1">
      <c r="A82" s="435">
        <f>IF('組合せ'!G33="","",'組合せ'!G33)</f>
      </c>
      <c r="B82" s="435"/>
      <c r="C82" s="447"/>
      <c r="D82" s="429"/>
      <c r="E82" s="435"/>
      <c r="F82" s="447"/>
      <c r="G82" s="429"/>
      <c r="H82" s="435"/>
      <c r="I82" s="447"/>
      <c r="J82" s="429"/>
      <c r="K82" s="435"/>
      <c r="L82" s="447"/>
      <c r="M82" s="429"/>
      <c r="N82" s="435"/>
      <c r="O82" s="447"/>
      <c r="P82" s="429"/>
      <c r="Q82" s="448"/>
      <c r="R82" s="449"/>
      <c r="S82" s="450"/>
      <c r="T82" s="429"/>
      <c r="U82" s="431"/>
      <c r="V82" s="431"/>
      <c r="W82" s="433"/>
      <c r="X82" s="426"/>
      <c r="Y82" s="426"/>
      <c r="Z82" s="427"/>
      <c r="AA82" s="426"/>
      <c r="AC82" s="425">
        <f>RANK(W82,$W$72:$W$83)</f>
        <v>5</v>
      </c>
      <c r="AD82" s="425" t="e">
        <f>RANK(Z82,$Z$72:$Z$83)</f>
        <v>#N/A</v>
      </c>
    </row>
    <row r="83" spans="1:30" ht="18" customHeight="1">
      <c r="A83" s="436"/>
      <c r="B83" s="348"/>
      <c r="C83" s="349"/>
      <c r="D83" s="344"/>
      <c r="E83" s="349"/>
      <c r="F83" s="349"/>
      <c r="G83" s="344"/>
      <c r="H83" s="348"/>
      <c r="I83" s="349"/>
      <c r="J83" s="344"/>
      <c r="K83" s="348"/>
      <c r="L83" s="349"/>
      <c r="M83" s="344"/>
      <c r="N83" s="349"/>
      <c r="O83" s="349"/>
      <c r="P83" s="349"/>
      <c r="Q83" s="451"/>
      <c r="R83" s="452"/>
      <c r="S83" s="453"/>
      <c r="T83" s="430"/>
      <c r="U83" s="432"/>
      <c r="V83" s="432"/>
      <c r="W83" s="434"/>
      <c r="X83" s="426"/>
      <c r="Y83" s="426"/>
      <c r="Z83" s="428"/>
      <c r="AA83" s="426"/>
      <c r="AC83" s="425"/>
      <c r="AD83" s="425"/>
    </row>
    <row r="85" spans="1:30" ht="18" customHeight="1">
      <c r="A85" s="337" t="s">
        <v>547</v>
      </c>
      <c r="B85" s="426" t="str">
        <f>IF(A86="","",A86)</f>
        <v>東大分</v>
      </c>
      <c r="C85" s="426"/>
      <c r="D85" s="426"/>
      <c r="E85" s="426" t="str">
        <f>IF(A88="","",A88)</f>
        <v>鶴　岡</v>
      </c>
      <c r="F85" s="426"/>
      <c r="G85" s="426"/>
      <c r="H85" s="426" t="str">
        <f>IF(A90="","",A90)</f>
        <v>田　尻</v>
      </c>
      <c r="I85" s="426"/>
      <c r="J85" s="426"/>
      <c r="K85" s="426" t="str">
        <f>IF(A92="","",A92)</f>
        <v>武　蔵</v>
      </c>
      <c r="L85" s="426"/>
      <c r="M85" s="426"/>
      <c r="N85" s="426" t="str">
        <f>IF(A94="","",A94)</f>
        <v>湯布院</v>
      </c>
      <c r="O85" s="426"/>
      <c r="P85" s="426"/>
      <c r="Q85" s="426"/>
      <c r="R85" s="426"/>
      <c r="S85" s="426"/>
      <c r="T85" s="339" t="s">
        <v>532</v>
      </c>
      <c r="U85" s="338" t="s">
        <v>533</v>
      </c>
      <c r="V85" s="338" t="s">
        <v>534</v>
      </c>
      <c r="W85" s="338" t="s">
        <v>535</v>
      </c>
      <c r="X85" s="338" t="s">
        <v>536</v>
      </c>
      <c r="Y85" s="338" t="s">
        <v>537</v>
      </c>
      <c r="Z85" s="338" t="s">
        <v>538</v>
      </c>
      <c r="AA85" s="338" t="s">
        <v>539</v>
      </c>
      <c r="AC85" s="340" t="s">
        <v>540</v>
      </c>
      <c r="AD85" s="340" t="s">
        <v>541</v>
      </c>
    </row>
    <row r="86" spans="1:30" ht="18" customHeight="1">
      <c r="A86" s="437" t="str">
        <f>IF('組合せ'!H23="","",'組合せ'!H23)</f>
        <v>東大分</v>
      </c>
      <c r="B86" s="440"/>
      <c r="C86" s="441"/>
      <c r="D86" s="442"/>
      <c r="E86" s="437" t="str">
        <f>IF(E87="","",IF(E87&gt;G87,"○",IF(E87&lt;G87,"●",IF(E87=G87,"△"))))</f>
        <v>●</v>
      </c>
      <c r="F86" s="438"/>
      <c r="G86" s="439"/>
      <c r="H86" s="437" t="str">
        <f>IF(H87="","",IF(H87&gt;J87,"○",IF(H87&lt;J87,"●",IF(H87=J87,"△"))))</f>
        <v>○</v>
      </c>
      <c r="I86" s="438"/>
      <c r="J86" s="439"/>
      <c r="K86" s="437" t="str">
        <f>IF(K87="","",IF(K87&gt;M87,"○",IF(K87&lt;M87,"●",IF(K87=M87,"△"))))</f>
        <v>○</v>
      </c>
      <c r="L86" s="438"/>
      <c r="M86" s="439"/>
      <c r="N86" s="437" t="str">
        <f>IF(N87="","",IF(N87&gt;P87,"○",IF(N87&lt;P87,"●",IF(N87=P87,"△"))))</f>
        <v>○</v>
      </c>
      <c r="O86" s="438"/>
      <c r="P86" s="438"/>
      <c r="Q86" s="435"/>
      <c r="R86" s="447"/>
      <c r="S86" s="429"/>
      <c r="T86" s="429">
        <f>COUNTIF(B86:S86,"○")</f>
        <v>3</v>
      </c>
      <c r="U86" s="431">
        <f>COUNTIF(B86:S86,"●")</f>
        <v>1</v>
      </c>
      <c r="V86" s="431">
        <f>COUNTIF(B86:S86,"△")</f>
        <v>0</v>
      </c>
      <c r="W86" s="433">
        <f>(T86*3)+(V86*1)</f>
        <v>9</v>
      </c>
      <c r="X86" s="426">
        <f>SUM(B87,E87,H87,K87,N87,Q87)</f>
        <v>7</v>
      </c>
      <c r="Y86" s="426">
        <f>SUM(D87,G87,J87,M87,P87,S87)</f>
        <v>3</v>
      </c>
      <c r="Z86" s="427">
        <f>X86-Y86</f>
        <v>4</v>
      </c>
      <c r="AA86" s="426">
        <v>2</v>
      </c>
      <c r="AC86" s="425">
        <f>RANK(W86,$W$86:$W$97)</f>
        <v>2</v>
      </c>
      <c r="AD86" s="425">
        <f>RANK(Z86,$Z$86:$Z$97)</f>
        <v>2</v>
      </c>
    </row>
    <row r="87" spans="1:30" ht="18" customHeight="1">
      <c r="A87" s="446"/>
      <c r="B87" s="443"/>
      <c r="C87" s="444"/>
      <c r="D87" s="445"/>
      <c r="E87" s="342">
        <f>IF('日程'!AN$5="","",'日程'!AN$5)</f>
        <v>0</v>
      </c>
      <c r="F87" s="342" t="s">
        <v>542</v>
      </c>
      <c r="G87" s="343">
        <f>IF('日程'!AP$5="","",'日程'!AP$5)</f>
        <v>3</v>
      </c>
      <c r="H87" s="342">
        <f>IF('日程'!AN$12="","",'日程'!AN$12)</f>
        <v>1</v>
      </c>
      <c r="I87" s="342" t="s">
        <v>542</v>
      </c>
      <c r="J87" s="343">
        <f>IF('日程'!AP$12="","",'日程'!AP$12)</f>
        <v>0</v>
      </c>
      <c r="K87" s="342">
        <f>IF('日程'!AN$11="","",'日程'!AN$11)</f>
        <v>3</v>
      </c>
      <c r="L87" s="342" t="s">
        <v>542</v>
      </c>
      <c r="M87" s="343">
        <f>IF('日程'!AP$11="","",'日程'!AP$11)</f>
        <v>0</v>
      </c>
      <c r="N87" s="342">
        <f>IF('日程'!AP$7="","",'日程'!AP$7)</f>
        <v>3</v>
      </c>
      <c r="O87" s="342" t="s">
        <v>542</v>
      </c>
      <c r="P87" s="343">
        <f>IF('日程'!AN$7="","",'日程'!AN$7)</f>
        <v>0</v>
      </c>
      <c r="Q87" s="348"/>
      <c r="R87" s="349"/>
      <c r="S87" s="344"/>
      <c r="T87" s="430"/>
      <c r="U87" s="432"/>
      <c r="V87" s="432"/>
      <c r="W87" s="434"/>
      <c r="X87" s="426"/>
      <c r="Y87" s="426"/>
      <c r="Z87" s="428"/>
      <c r="AA87" s="426"/>
      <c r="AC87" s="425"/>
      <c r="AD87" s="425"/>
    </row>
    <row r="88" spans="1:30" ht="18" customHeight="1">
      <c r="A88" s="437" t="str">
        <f>IF('組合せ'!H25="","",'組合せ'!H25)</f>
        <v>鶴　岡</v>
      </c>
      <c r="B88" s="437" t="str">
        <f>IF(B89="","",IF(B89&gt;D89,"○",IF(B89&lt;D89,"●",IF(B89=D89,"△"))))</f>
        <v>○</v>
      </c>
      <c r="C88" s="438"/>
      <c r="D88" s="439"/>
      <c r="E88" s="440"/>
      <c r="F88" s="441"/>
      <c r="G88" s="442"/>
      <c r="H88" s="437" t="str">
        <f>IF(H89="","",IF(H89&gt;J89,"○",IF(H89&lt;J89,"●",IF(H89=J89,"△"))))</f>
        <v>○</v>
      </c>
      <c r="I88" s="438"/>
      <c r="J88" s="439"/>
      <c r="K88" s="437" t="str">
        <f>IF(K89="","",IF(K89&gt;M89,"○",IF(K89&lt;M89,"●",IF(K89=M89,"△"))))</f>
        <v>○</v>
      </c>
      <c r="L88" s="438"/>
      <c r="M88" s="439"/>
      <c r="N88" s="437" t="str">
        <f>IF(N89="","",IF(N89&gt;P89,"○",IF(N89&lt;P89,"●",IF(N89=P89,"△"))))</f>
        <v>○</v>
      </c>
      <c r="O88" s="438"/>
      <c r="P88" s="439"/>
      <c r="Q88" s="435"/>
      <c r="R88" s="447"/>
      <c r="S88" s="429"/>
      <c r="T88" s="429">
        <f>COUNTIF(B88:S88,"○")</f>
        <v>4</v>
      </c>
      <c r="U88" s="431">
        <f>COUNTIF(B88:S88,"●")</f>
        <v>0</v>
      </c>
      <c r="V88" s="431">
        <f>COUNTIF(B88:S88,"△")</f>
        <v>0</v>
      </c>
      <c r="W88" s="433">
        <f>(T88*3)+(V88*1)</f>
        <v>12</v>
      </c>
      <c r="X88" s="426">
        <f>SUM(B89,E89,H89,K89,N89,Q89)</f>
        <v>19</v>
      </c>
      <c r="Y88" s="426">
        <f>SUM(D89,G89,J89,M89,P89,S89)</f>
        <v>0</v>
      </c>
      <c r="Z88" s="427">
        <f>X88-Y88</f>
        <v>19</v>
      </c>
      <c r="AA88" s="426">
        <v>1</v>
      </c>
      <c r="AC88" s="425">
        <f>RANK(W88,$W$86:$W$97)</f>
        <v>1</v>
      </c>
      <c r="AD88" s="425">
        <f>RANK(Z88,$Z$86:$Z$97)</f>
        <v>1</v>
      </c>
    </row>
    <row r="89" spans="1:30" ht="18" customHeight="1">
      <c r="A89" s="446"/>
      <c r="B89" s="341">
        <f>G87</f>
        <v>3</v>
      </c>
      <c r="C89" s="342" t="s">
        <v>542</v>
      </c>
      <c r="D89" s="343">
        <f>E87</f>
        <v>0</v>
      </c>
      <c r="E89" s="443"/>
      <c r="F89" s="444"/>
      <c r="G89" s="445"/>
      <c r="H89" s="342">
        <f>IF('日程'!AN$8="","",'日程'!AN$8)</f>
        <v>6</v>
      </c>
      <c r="I89" s="342" t="s">
        <v>542</v>
      </c>
      <c r="J89" s="343">
        <f>IF('日程'!AP$8="","",'日程'!AP$8)</f>
        <v>0</v>
      </c>
      <c r="K89" s="342">
        <f>IF('日程'!AN$14="","",'日程'!AN$14)</f>
        <v>4</v>
      </c>
      <c r="L89" s="342" t="s">
        <v>542</v>
      </c>
      <c r="M89" s="343">
        <f>IF('日程'!AP$14="","",'日程'!AP$14)</f>
        <v>0</v>
      </c>
      <c r="N89" s="342">
        <f>IF('日程'!AN$13="","",'日程'!AN$13)</f>
        <v>6</v>
      </c>
      <c r="O89" s="342" t="s">
        <v>542</v>
      </c>
      <c r="P89" s="343">
        <f>IF('日程'!AP$13="","",'日程'!AP$13)</f>
        <v>0</v>
      </c>
      <c r="Q89" s="348"/>
      <c r="R89" s="349"/>
      <c r="S89" s="344"/>
      <c r="T89" s="430"/>
      <c r="U89" s="432"/>
      <c r="V89" s="432"/>
      <c r="W89" s="434"/>
      <c r="X89" s="426"/>
      <c r="Y89" s="426"/>
      <c r="Z89" s="428"/>
      <c r="AA89" s="426"/>
      <c r="AC89" s="425"/>
      <c r="AD89" s="425"/>
    </row>
    <row r="90" spans="1:30" ht="18" customHeight="1">
      <c r="A90" s="437" t="str">
        <f>IF('組合せ'!H27="","",'組合せ'!H27)</f>
        <v>田　尻</v>
      </c>
      <c r="B90" s="437" t="str">
        <f>IF(B91="","",IF(B91&gt;D91,"○",IF(B91&lt;D91,"●",IF(B91=D91,"△"))))</f>
        <v>●</v>
      </c>
      <c r="C90" s="438"/>
      <c r="D90" s="439"/>
      <c r="E90" s="437" t="str">
        <f>IF(E91="","",IF(E91&gt;G91,"○",IF(E91&lt;G91,"●",IF(E91=G91,"△"))))</f>
        <v>●</v>
      </c>
      <c r="F90" s="438"/>
      <c r="G90" s="439"/>
      <c r="H90" s="440"/>
      <c r="I90" s="441"/>
      <c r="J90" s="442"/>
      <c r="K90" s="437" t="str">
        <f>IF(K91="","",IF(K91&gt;M91,"○",IF(K91&lt;M91,"●",IF(K91=M91,"△"))))</f>
        <v>○</v>
      </c>
      <c r="L90" s="438"/>
      <c r="M90" s="439"/>
      <c r="N90" s="437" t="str">
        <f>IF(N91="","",IF(N91&gt;P91,"○",IF(N91&lt;P91,"●",IF(N91=P91,"△"))))</f>
        <v>●</v>
      </c>
      <c r="O90" s="438"/>
      <c r="P90" s="439"/>
      <c r="Q90" s="435"/>
      <c r="R90" s="447"/>
      <c r="S90" s="429"/>
      <c r="T90" s="429">
        <f>COUNTIF(B90:S90,"○")</f>
        <v>1</v>
      </c>
      <c r="U90" s="431">
        <f>COUNTIF(B90:S90,"●")</f>
        <v>3</v>
      </c>
      <c r="V90" s="431">
        <f>COUNTIF(B90:S90,"△")</f>
        <v>0</v>
      </c>
      <c r="W90" s="433">
        <f>(T90*3)+(V90*1)</f>
        <v>3</v>
      </c>
      <c r="X90" s="426">
        <f>SUM(B91,E91,H91,K91,N91,Q91)</f>
        <v>1</v>
      </c>
      <c r="Y90" s="426">
        <f>SUM(D91,G91,J91,M91,P91,S91)</f>
        <v>8</v>
      </c>
      <c r="Z90" s="427">
        <f>X90-Y90</f>
        <v>-7</v>
      </c>
      <c r="AA90" s="426">
        <v>4</v>
      </c>
      <c r="AC90" s="425">
        <f>RANK(W90,$W$86:$W$97)</f>
        <v>4</v>
      </c>
      <c r="AD90" s="425">
        <f>RANK(Z90,$Z$86:$Z$97)</f>
        <v>4</v>
      </c>
    </row>
    <row r="91" spans="1:30" ht="18" customHeight="1">
      <c r="A91" s="446"/>
      <c r="B91" s="341">
        <f>J87</f>
        <v>0</v>
      </c>
      <c r="C91" s="342" t="s">
        <v>542</v>
      </c>
      <c r="D91" s="343">
        <f>H87</f>
        <v>1</v>
      </c>
      <c r="E91" s="341">
        <f>J89</f>
        <v>0</v>
      </c>
      <c r="F91" s="342" t="s">
        <v>542</v>
      </c>
      <c r="G91" s="343">
        <f>H89</f>
        <v>6</v>
      </c>
      <c r="H91" s="443"/>
      <c r="I91" s="444"/>
      <c r="J91" s="445"/>
      <c r="K91" s="342">
        <f>IF('日程'!AN$6="","",'日程'!AN$6)</f>
        <v>1</v>
      </c>
      <c r="L91" s="342" t="s">
        <v>542</v>
      </c>
      <c r="M91" s="343">
        <f>IF('日程'!AP$6="","",'日程'!AP$6)</f>
        <v>0</v>
      </c>
      <c r="N91" s="342">
        <f>IF('日程'!AN$10="","",'日程'!AN$10)</f>
        <v>0</v>
      </c>
      <c r="O91" s="342" t="s">
        <v>542</v>
      </c>
      <c r="P91" s="343">
        <f>IF('日程'!AP$10="","",'日程'!AP$10)</f>
        <v>1</v>
      </c>
      <c r="Q91" s="348"/>
      <c r="R91" s="349"/>
      <c r="S91" s="344"/>
      <c r="T91" s="430"/>
      <c r="U91" s="432"/>
      <c r="V91" s="432"/>
      <c r="W91" s="434"/>
      <c r="X91" s="426"/>
      <c r="Y91" s="426"/>
      <c r="Z91" s="428"/>
      <c r="AA91" s="426"/>
      <c r="AC91" s="425"/>
      <c r="AD91" s="425"/>
    </row>
    <row r="92" spans="1:30" ht="18" customHeight="1">
      <c r="A92" s="437" t="str">
        <f>IF('組合せ'!H29="","",'組合せ'!H29)</f>
        <v>武　蔵</v>
      </c>
      <c r="B92" s="437" t="str">
        <f>IF(B93="","",IF(B93&gt;D93,"○",IF(B93&lt;D93,"●",IF(B93=D93,"△"))))</f>
        <v>●</v>
      </c>
      <c r="C92" s="438"/>
      <c r="D92" s="439"/>
      <c r="E92" s="437" t="str">
        <f>IF(E93="","",IF(E93&gt;G93,"○",IF(E93&lt;G93,"●",IF(E93=G93,"△"))))</f>
        <v>●</v>
      </c>
      <c r="F92" s="438"/>
      <c r="G92" s="439"/>
      <c r="H92" s="437" t="str">
        <f>IF(H93="","",IF(H93&gt;J93,"○",IF(H93&lt;J93,"●",IF(H93=J93,"△"))))</f>
        <v>●</v>
      </c>
      <c r="I92" s="438"/>
      <c r="J92" s="439"/>
      <c r="K92" s="440"/>
      <c r="L92" s="441"/>
      <c r="M92" s="442"/>
      <c r="N92" s="437" t="str">
        <f>IF(N93="","",IF(N93&gt;P93,"○",IF(N93&lt;P93,"●",IF(N93=P93,"△"))))</f>
        <v>●</v>
      </c>
      <c r="O92" s="438"/>
      <c r="P92" s="439"/>
      <c r="Q92" s="435"/>
      <c r="R92" s="447"/>
      <c r="S92" s="429"/>
      <c r="T92" s="429">
        <f>COUNTIF(B92:S92,"○")</f>
        <v>0</v>
      </c>
      <c r="U92" s="431">
        <f>COUNTIF(B92:S92,"●")</f>
        <v>4</v>
      </c>
      <c r="V92" s="431">
        <f>COUNTIF(B92:S92,"△")</f>
        <v>0</v>
      </c>
      <c r="W92" s="433">
        <f>(T92*3)+(V92*1)</f>
        <v>0</v>
      </c>
      <c r="X92" s="426">
        <f>SUM(B93,E93,H93,K93,N93,Q93)</f>
        <v>1</v>
      </c>
      <c r="Y92" s="426">
        <f>SUM(D93,G93,J93,M93,P93,S93)</f>
        <v>12</v>
      </c>
      <c r="Z92" s="427">
        <f>X92-Y92</f>
        <v>-11</v>
      </c>
      <c r="AA92" s="426">
        <v>5</v>
      </c>
      <c r="AC92" s="425">
        <f>RANK(W92,$W$86:$W$97)</f>
        <v>5</v>
      </c>
      <c r="AD92" s="425">
        <f>RANK(Z92,$Z$86:$Z$97)</f>
        <v>5</v>
      </c>
    </row>
    <row r="93" spans="1:30" ht="18" customHeight="1">
      <c r="A93" s="446"/>
      <c r="B93" s="341">
        <f>M87</f>
        <v>0</v>
      </c>
      <c r="C93" s="342" t="s">
        <v>542</v>
      </c>
      <c r="D93" s="343">
        <f>K87</f>
        <v>3</v>
      </c>
      <c r="E93" s="341">
        <f>M89</f>
        <v>0</v>
      </c>
      <c r="F93" s="342" t="s">
        <v>542</v>
      </c>
      <c r="G93" s="343">
        <f>K89</f>
        <v>4</v>
      </c>
      <c r="H93" s="341">
        <f>M91</f>
        <v>0</v>
      </c>
      <c r="I93" s="342" t="s">
        <v>542</v>
      </c>
      <c r="J93" s="343">
        <f>K91</f>
        <v>1</v>
      </c>
      <c r="K93" s="443"/>
      <c r="L93" s="444"/>
      <c r="M93" s="445"/>
      <c r="N93" s="342">
        <f>IF('日程'!AN$9="","",'日程'!AN$9)</f>
        <v>1</v>
      </c>
      <c r="O93" s="342" t="s">
        <v>542</v>
      </c>
      <c r="P93" s="343">
        <f>IF('日程'!AP$9="","",'日程'!AP$9)</f>
        <v>4</v>
      </c>
      <c r="Q93" s="348"/>
      <c r="R93" s="349"/>
      <c r="S93" s="344"/>
      <c r="T93" s="430"/>
      <c r="U93" s="432"/>
      <c r="V93" s="432"/>
      <c r="W93" s="434"/>
      <c r="X93" s="426"/>
      <c r="Y93" s="426"/>
      <c r="Z93" s="428"/>
      <c r="AA93" s="426"/>
      <c r="AC93" s="425"/>
      <c r="AD93" s="425"/>
    </row>
    <row r="94" spans="1:30" ht="18" customHeight="1">
      <c r="A94" s="437" t="str">
        <f>IF('組合せ'!H31="","",'組合せ'!H31)</f>
        <v>湯布院</v>
      </c>
      <c r="B94" s="437" t="str">
        <f>IF(B95="","",IF(B95&gt;D95,"○",IF(B95&lt;D95,"●",IF(B95=D95,"△"))))</f>
        <v>●</v>
      </c>
      <c r="C94" s="438"/>
      <c r="D94" s="439"/>
      <c r="E94" s="437" t="str">
        <f>IF(E95="","",IF(E95&gt;G95,"○",IF(E95&lt;G95,"●",IF(E95=G95,"△"))))</f>
        <v>●</v>
      </c>
      <c r="F94" s="438"/>
      <c r="G94" s="439"/>
      <c r="H94" s="437" t="str">
        <f>IF(H95="","",IF(H95&gt;J95,"○",IF(H95&lt;J95,"●",IF(H95=J95,"△"))))</f>
        <v>○</v>
      </c>
      <c r="I94" s="438"/>
      <c r="J94" s="439"/>
      <c r="K94" s="437" t="str">
        <f>IF(K95="","",IF(K95&gt;M95,"○",IF(K95&lt;M95,"●",IF(K95=M95,"△"))))</f>
        <v>○</v>
      </c>
      <c r="L94" s="438"/>
      <c r="M94" s="439"/>
      <c r="N94" s="440"/>
      <c r="O94" s="441"/>
      <c r="P94" s="442"/>
      <c r="Q94" s="435"/>
      <c r="R94" s="447"/>
      <c r="S94" s="429"/>
      <c r="T94" s="429">
        <f>COUNTIF(B94:S94,"○")</f>
        <v>2</v>
      </c>
      <c r="U94" s="431">
        <f>COUNTIF(B94:S94,"●")</f>
        <v>2</v>
      </c>
      <c r="V94" s="431">
        <f>COUNTIF(B94:S94,"△")</f>
        <v>0</v>
      </c>
      <c r="W94" s="433">
        <f>(T94*3)+(V94*1)</f>
        <v>6</v>
      </c>
      <c r="X94" s="426">
        <f>SUM(B95,E95,H95,K95,N95,Q95)</f>
        <v>5</v>
      </c>
      <c r="Y94" s="426">
        <f>SUM(D95,G95,J95,M95,P95,S95)</f>
        <v>10</v>
      </c>
      <c r="Z94" s="427">
        <f>X94-Y94</f>
        <v>-5</v>
      </c>
      <c r="AA94" s="426">
        <v>3</v>
      </c>
      <c r="AC94" s="425">
        <f>RANK(W94,$W$86:$W$97)</f>
        <v>3</v>
      </c>
      <c r="AD94" s="425">
        <f>RANK(Z94,$Z$86:$Z$97)</f>
        <v>3</v>
      </c>
    </row>
    <row r="95" spans="1:30" ht="18" customHeight="1">
      <c r="A95" s="446"/>
      <c r="B95" s="341">
        <f>P87</f>
        <v>0</v>
      </c>
      <c r="C95" s="342" t="s">
        <v>542</v>
      </c>
      <c r="D95" s="343">
        <f>N87</f>
        <v>3</v>
      </c>
      <c r="E95" s="342">
        <f>P89</f>
        <v>0</v>
      </c>
      <c r="F95" s="342" t="s">
        <v>542</v>
      </c>
      <c r="G95" s="343">
        <f>N89</f>
        <v>6</v>
      </c>
      <c r="H95" s="341">
        <f>P91</f>
        <v>1</v>
      </c>
      <c r="I95" s="342" t="s">
        <v>542</v>
      </c>
      <c r="J95" s="343">
        <f>N91</f>
        <v>0</v>
      </c>
      <c r="K95" s="341">
        <f>P93</f>
        <v>4</v>
      </c>
      <c r="L95" s="342" t="s">
        <v>542</v>
      </c>
      <c r="M95" s="343">
        <f>N93</f>
        <v>1</v>
      </c>
      <c r="N95" s="443"/>
      <c r="O95" s="444"/>
      <c r="P95" s="445"/>
      <c r="Q95" s="348"/>
      <c r="R95" s="349"/>
      <c r="S95" s="344"/>
      <c r="T95" s="430"/>
      <c r="U95" s="432"/>
      <c r="V95" s="432"/>
      <c r="W95" s="434"/>
      <c r="X95" s="426"/>
      <c r="Y95" s="426"/>
      <c r="Z95" s="428"/>
      <c r="AA95" s="426"/>
      <c r="AC95" s="425"/>
      <c r="AD95" s="425"/>
    </row>
    <row r="96" spans="1:30" ht="18" customHeight="1">
      <c r="A96" s="435">
        <f>IF('組合せ'!H33="","",'組合せ'!H33)</f>
      </c>
      <c r="B96" s="435"/>
      <c r="C96" s="447"/>
      <c r="D96" s="429"/>
      <c r="E96" s="435"/>
      <c r="F96" s="447"/>
      <c r="G96" s="429"/>
      <c r="H96" s="435"/>
      <c r="I96" s="447"/>
      <c r="J96" s="429"/>
      <c r="K96" s="435"/>
      <c r="L96" s="447"/>
      <c r="M96" s="429"/>
      <c r="N96" s="435"/>
      <c r="O96" s="447"/>
      <c r="P96" s="429"/>
      <c r="Q96" s="448"/>
      <c r="R96" s="449"/>
      <c r="S96" s="450"/>
      <c r="T96" s="429"/>
      <c r="U96" s="431"/>
      <c r="V96" s="431"/>
      <c r="W96" s="433"/>
      <c r="X96" s="426"/>
      <c r="Y96" s="426"/>
      <c r="Z96" s="427"/>
      <c r="AA96" s="426"/>
      <c r="AC96" s="425">
        <f>RANK(W96,$W$86:$W$97)</f>
        <v>5</v>
      </c>
      <c r="AD96" s="425" t="e">
        <f>RANK(Z96,$Z$86:$Z$97)</f>
        <v>#N/A</v>
      </c>
    </row>
    <row r="97" spans="1:30" ht="18" customHeight="1">
      <c r="A97" s="436"/>
      <c r="B97" s="348"/>
      <c r="C97" s="349"/>
      <c r="D97" s="344"/>
      <c r="E97" s="349"/>
      <c r="F97" s="349"/>
      <c r="G97" s="344"/>
      <c r="H97" s="348"/>
      <c r="I97" s="349"/>
      <c r="J97" s="344"/>
      <c r="K97" s="348"/>
      <c r="L97" s="349"/>
      <c r="M97" s="344"/>
      <c r="N97" s="349"/>
      <c r="O97" s="349"/>
      <c r="P97" s="349"/>
      <c r="Q97" s="451"/>
      <c r="R97" s="452"/>
      <c r="S97" s="453"/>
      <c r="T97" s="430"/>
      <c r="U97" s="432"/>
      <c r="V97" s="432"/>
      <c r="W97" s="434"/>
      <c r="X97" s="426"/>
      <c r="Y97" s="426"/>
      <c r="Z97" s="428"/>
      <c r="AA97" s="426"/>
      <c r="AC97" s="425"/>
      <c r="AD97" s="425"/>
    </row>
    <row r="99" spans="1:30" ht="18" customHeight="1">
      <c r="A99" s="337" t="s">
        <v>548</v>
      </c>
      <c r="B99" s="426" t="str">
        <f>IF(A100="","",A100)</f>
        <v>三　佐</v>
      </c>
      <c r="C99" s="426"/>
      <c r="D99" s="426"/>
      <c r="E99" s="426" t="str">
        <f>IF(A102="","",A102)</f>
        <v>中津ｸﾞﾗｼｱｽ</v>
      </c>
      <c r="F99" s="426"/>
      <c r="G99" s="426"/>
      <c r="H99" s="426" t="str">
        <f>IF(A104="","",A104)</f>
        <v>坂ノ市</v>
      </c>
      <c r="I99" s="426"/>
      <c r="J99" s="426"/>
      <c r="K99" s="426" t="str">
        <f>IF(A106="","",A106)</f>
        <v>緑　丘</v>
      </c>
      <c r="L99" s="426"/>
      <c r="M99" s="426"/>
      <c r="N99" s="426" t="str">
        <f>IF(A108="","",A108)</f>
        <v>桃　園</v>
      </c>
      <c r="O99" s="426"/>
      <c r="P99" s="426"/>
      <c r="Q99" s="426" t="str">
        <f>IF(A110="","",A110)</f>
        <v>USA</v>
      </c>
      <c r="R99" s="426"/>
      <c r="S99" s="426"/>
      <c r="T99" s="339" t="s">
        <v>532</v>
      </c>
      <c r="U99" s="338" t="s">
        <v>533</v>
      </c>
      <c r="V99" s="338" t="s">
        <v>534</v>
      </c>
      <c r="W99" s="338" t="s">
        <v>535</v>
      </c>
      <c r="X99" s="338" t="s">
        <v>536</v>
      </c>
      <c r="Y99" s="338" t="s">
        <v>537</v>
      </c>
      <c r="Z99" s="338" t="s">
        <v>538</v>
      </c>
      <c r="AA99" s="338" t="s">
        <v>539</v>
      </c>
      <c r="AC99" s="340" t="s">
        <v>540</v>
      </c>
      <c r="AD99" s="340" t="s">
        <v>541</v>
      </c>
    </row>
    <row r="100" spans="1:30" ht="18" customHeight="1">
      <c r="A100" s="437" t="str">
        <f>IF('組合せ'!I23="","",'組合せ'!I23)</f>
        <v>三　佐</v>
      </c>
      <c r="B100" s="440"/>
      <c r="C100" s="441"/>
      <c r="D100" s="442"/>
      <c r="E100" s="437" t="str">
        <f>IF(E101="","",IF(E101&gt;G101,"○",IF(E101&lt;G101,"●",IF(E101=G101,"△"))))</f>
        <v>●</v>
      </c>
      <c r="F100" s="438"/>
      <c r="G100" s="439"/>
      <c r="H100" s="437" t="str">
        <f>IF(H101="","",IF(H101&gt;J101,"○",IF(H101&lt;J101,"●",IF(H101=J101,"△"))))</f>
        <v>○</v>
      </c>
      <c r="I100" s="438"/>
      <c r="J100" s="439"/>
      <c r="K100" s="437" t="str">
        <f>IF(K101="","",IF(K101&gt;M101,"○",IF(K101&lt;M101,"●",IF(K101=M101,"△"))))</f>
        <v>△</v>
      </c>
      <c r="L100" s="438"/>
      <c r="M100" s="439"/>
      <c r="N100" s="437" t="str">
        <f>IF(N101="","",IF(N101&gt;P101,"○",IF(N101&lt;P101,"●",IF(N101=P101,"△"))))</f>
        <v>○</v>
      </c>
      <c r="O100" s="438"/>
      <c r="P100" s="439"/>
      <c r="Q100" s="437" t="str">
        <f>IF(Q101="","",IF(Q101&gt;S101,"○",IF(Q101&lt;S101,"●",IF(Q101=S101,"△"))))</f>
        <v>○</v>
      </c>
      <c r="R100" s="438"/>
      <c r="S100" s="439"/>
      <c r="T100" s="429">
        <f>COUNTIF(B100:S100,"○")</f>
        <v>3</v>
      </c>
      <c r="U100" s="431">
        <f>COUNTIF(B100:S100,"●")</f>
        <v>1</v>
      </c>
      <c r="V100" s="431">
        <f>COUNTIF(B100:S100,"△")</f>
        <v>1</v>
      </c>
      <c r="W100" s="433">
        <f>(T100*3)+(V100*1)</f>
        <v>10</v>
      </c>
      <c r="X100" s="426">
        <f>SUM(B101,E101,H101,K101,N101,Q101)</f>
        <v>13</v>
      </c>
      <c r="Y100" s="426">
        <f>SUM(D101,G101,J101,M101,P101,S101)</f>
        <v>1</v>
      </c>
      <c r="Z100" s="427">
        <f>X100-Y100</f>
        <v>12</v>
      </c>
      <c r="AA100" s="426">
        <v>2</v>
      </c>
      <c r="AC100" s="425">
        <f>RANK(W100,$W$100:$W$111)</f>
        <v>2</v>
      </c>
      <c r="AD100" s="425">
        <f>RANK(Z100,$Z$100:$Z$111)</f>
        <v>2</v>
      </c>
    </row>
    <row r="101" spans="1:30" ht="18" customHeight="1">
      <c r="A101" s="446"/>
      <c r="B101" s="443"/>
      <c r="C101" s="444"/>
      <c r="D101" s="445"/>
      <c r="E101" s="342">
        <f>IF('日程'!P42="","",'日程'!P42)</f>
        <v>0</v>
      </c>
      <c r="F101" s="342" t="s">
        <v>542</v>
      </c>
      <c r="G101" s="343">
        <f>IF('日程'!R42="","",'日程'!R42)</f>
        <v>1</v>
      </c>
      <c r="H101" s="342">
        <f>IF('日程'!R45="","",'日程'!R45)</f>
        <v>4</v>
      </c>
      <c r="I101" s="342" t="s">
        <v>542</v>
      </c>
      <c r="J101" s="343">
        <f>IF('日程'!P45="","",'日程'!P45)</f>
        <v>0</v>
      </c>
      <c r="K101" s="342">
        <f>IF('日程'!P33="","",'日程'!P33)</f>
        <v>0</v>
      </c>
      <c r="L101" s="342" t="s">
        <v>542</v>
      </c>
      <c r="M101" s="343">
        <f>IF('日程'!R33="","",'日程'!R33)</f>
        <v>0</v>
      </c>
      <c r="N101" s="342">
        <f>IF('日程'!P36="","",'日程'!P36)</f>
        <v>3</v>
      </c>
      <c r="O101" s="342" t="s">
        <v>542</v>
      </c>
      <c r="P101" s="343">
        <f>IF('日程'!R36="","",'日程'!R36)</f>
        <v>0</v>
      </c>
      <c r="Q101" s="341">
        <f>IF('日程'!P39="","",'日程'!P39)</f>
        <v>6</v>
      </c>
      <c r="R101" s="342" t="s">
        <v>542</v>
      </c>
      <c r="S101" s="343">
        <f>IF('日程'!R39="","",'日程'!R39)</f>
        <v>0</v>
      </c>
      <c r="T101" s="430"/>
      <c r="U101" s="432"/>
      <c r="V101" s="432"/>
      <c r="W101" s="434"/>
      <c r="X101" s="426"/>
      <c r="Y101" s="426"/>
      <c r="Z101" s="428"/>
      <c r="AA101" s="426"/>
      <c r="AC101" s="425"/>
      <c r="AD101" s="425"/>
    </row>
    <row r="102" spans="1:30" ht="18" customHeight="1">
      <c r="A102" s="437" t="str">
        <f>IF('組合せ'!I25="","",'組合せ'!I25)</f>
        <v>中津ｸﾞﾗｼｱｽ</v>
      </c>
      <c r="B102" s="437" t="str">
        <f>IF(B103="","",IF(B103&gt;D103,"○",IF(B103&lt;D103,"●",IF(B103=D103,"△"))))</f>
        <v>○</v>
      </c>
      <c r="C102" s="438"/>
      <c r="D102" s="439"/>
      <c r="E102" s="440"/>
      <c r="F102" s="441"/>
      <c r="G102" s="442"/>
      <c r="H102" s="437" t="str">
        <f>IF(H103="","",IF(H103&gt;J103,"○",IF(H103&lt;J103,"●",IF(H103=J103,"△"))))</f>
        <v>○</v>
      </c>
      <c r="I102" s="438"/>
      <c r="J102" s="439"/>
      <c r="K102" s="437" t="str">
        <f>IF(K103="","",IF(K103&gt;M103,"○",IF(K103&lt;M103,"●",IF(K103=M103,"△"))))</f>
        <v>○</v>
      </c>
      <c r="L102" s="438"/>
      <c r="M102" s="439"/>
      <c r="N102" s="437" t="str">
        <f>IF(N103="","",IF(N103&gt;P103,"○",IF(N103&lt;P103,"●",IF(N103=P103,"△"))))</f>
        <v>○</v>
      </c>
      <c r="O102" s="438"/>
      <c r="P102" s="439"/>
      <c r="Q102" s="437" t="str">
        <f>IF(Q103="","",IF(Q103&gt;S103,"○",IF(Q103&lt;S103,"●",IF(Q103=S103,"△"))))</f>
        <v>○</v>
      </c>
      <c r="R102" s="438"/>
      <c r="S102" s="439"/>
      <c r="T102" s="429">
        <f>COUNTIF(B102:S102,"○")</f>
        <v>5</v>
      </c>
      <c r="U102" s="431">
        <f>COUNTIF(B102:S102,"●")</f>
        <v>0</v>
      </c>
      <c r="V102" s="431">
        <f>COUNTIF(B102:S102,"△")</f>
        <v>0</v>
      </c>
      <c r="W102" s="433">
        <f>(T102*3)+(V102*1)</f>
        <v>15</v>
      </c>
      <c r="X102" s="426">
        <f>SUM(B103,E103,H103,K103,N103,Q103)</f>
        <v>19</v>
      </c>
      <c r="Y102" s="426">
        <f>SUM(D103,G103,J103,M103,P103,S103)</f>
        <v>1</v>
      </c>
      <c r="Z102" s="427">
        <f>X102-Y102</f>
        <v>18</v>
      </c>
      <c r="AA102" s="426">
        <v>1</v>
      </c>
      <c r="AC102" s="425">
        <f>RANK(W102,$W$100:$W$111)</f>
        <v>1</v>
      </c>
      <c r="AD102" s="425">
        <f>RANK(Z102,$Z$100:$Z$111)</f>
        <v>1</v>
      </c>
    </row>
    <row r="103" spans="1:30" ht="18" customHeight="1">
      <c r="A103" s="446"/>
      <c r="B103" s="341">
        <f>G101</f>
        <v>1</v>
      </c>
      <c r="C103" s="342" t="s">
        <v>542</v>
      </c>
      <c r="D103" s="343">
        <f>E101</f>
        <v>0</v>
      </c>
      <c r="E103" s="443"/>
      <c r="F103" s="444"/>
      <c r="G103" s="445"/>
      <c r="H103" s="342">
        <f>IF('日程'!R32="","",'日程'!R32)</f>
        <v>2</v>
      </c>
      <c r="I103" s="342" t="s">
        <v>542</v>
      </c>
      <c r="J103" s="343">
        <f>IF('日程'!P32="","",'日程'!P32)</f>
        <v>1</v>
      </c>
      <c r="K103" s="342">
        <f>IF('日程'!R46="","",'日程'!R46)</f>
        <v>4</v>
      </c>
      <c r="L103" s="342" t="s">
        <v>542</v>
      </c>
      <c r="M103" s="343">
        <f>IF('日程'!P46="","",'日程'!P46)</f>
        <v>0</v>
      </c>
      <c r="N103" s="342">
        <f>IF('日程'!R44="","",'日程'!R44)</f>
        <v>3</v>
      </c>
      <c r="O103" s="342" t="s">
        <v>542</v>
      </c>
      <c r="P103" s="343">
        <f>IF('日程'!P44="","",'日程'!P44)</f>
        <v>0</v>
      </c>
      <c r="Q103" s="342">
        <f>IF('日程'!R37="","",'日程'!R37)</f>
        <v>9</v>
      </c>
      <c r="R103" s="342" t="s">
        <v>542</v>
      </c>
      <c r="S103" s="343">
        <f>IF('日程'!P37="","",'日程'!P37)</f>
        <v>0</v>
      </c>
      <c r="T103" s="430"/>
      <c r="U103" s="432"/>
      <c r="V103" s="432"/>
      <c r="W103" s="434"/>
      <c r="X103" s="426"/>
      <c r="Y103" s="426"/>
      <c r="Z103" s="428"/>
      <c r="AA103" s="426"/>
      <c r="AC103" s="425"/>
      <c r="AD103" s="425"/>
    </row>
    <row r="104" spans="1:30" ht="18" customHeight="1">
      <c r="A104" s="437" t="str">
        <f>IF('組合せ'!I27="","",'組合せ'!I27)</f>
        <v>坂ノ市</v>
      </c>
      <c r="B104" s="437" t="str">
        <f>IF(B105="","",IF(B105&gt;D105,"○",IF(B105&lt;D105,"●",IF(B105=D105,"△"))))</f>
        <v>●</v>
      </c>
      <c r="C104" s="438"/>
      <c r="D104" s="439"/>
      <c r="E104" s="437" t="str">
        <f>IF(E105="","",IF(E105&gt;G105,"○",IF(E105&lt;G105,"●",IF(E105=G105,"△"))))</f>
        <v>●</v>
      </c>
      <c r="F104" s="438"/>
      <c r="G104" s="439"/>
      <c r="H104" s="440"/>
      <c r="I104" s="441"/>
      <c r="J104" s="442"/>
      <c r="K104" s="437" t="str">
        <f>IF(K105="","",IF(K105&gt;M105,"○",IF(K105&lt;M105,"●",IF(K105=M105,"△"))))</f>
        <v>○</v>
      </c>
      <c r="L104" s="438"/>
      <c r="M104" s="439"/>
      <c r="N104" s="437" t="str">
        <f>IF(N105="","",IF(N105&gt;P105,"○",IF(N105&lt;P105,"●",IF(N105=P105,"△"))))</f>
        <v>△</v>
      </c>
      <c r="O104" s="438"/>
      <c r="P104" s="439"/>
      <c r="Q104" s="437" t="str">
        <f>IF(Q105="","",IF(Q105&gt;S105,"○",IF(Q105&lt;S105,"●",IF(Q105=S105,"△"))))</f>
        <v>○</v>
      </c>
      <c r="R104" s="438"/>
      <c r="S104" s="439"/>
      <c r="T104" s="429">
        <f>COUNTIF(B104:S104,"○")</f>
        <v>2</v>
      </c>
      <c r="U104" s="431">
        <f>COUNTIF(B104:S104,"●")</f>
        <v>2</v>
      </c>
      <c r="V104" s="431">
        <f>COUNTIF(B104:S104,"△")</f>
        <v>1</v>
      </c>
      <c r="W104" s="433">
        <f>(T104*3)+(V104*1)</f>
        <v>7</v>
      </c>
      <c r="X104" s="426">
        <f>SUM(B105,E105,H105,K105,N105,Q105)</f>
        <v>8</v>
      </c>
      <c r="Y104" s="426">
        <f>SUM(D105,G105,J105,M105,P105,S105)</f>
        <v>7</v>
      </c>
      <c r="Z104" s="427">
        <f>X104-Y104</f>
        <v>1</v>
      </c>
      <c r="AA104" s="426">
        <v>3</v>
      </c>
      <c r="AC104" s="425">
        <f>RANK(W104,$W$100:$W$111)</f>
        <v>3</v>
      </c>
      <c r="AD104" s="425">
        <f>RANK(Z104,$Z$100:$Z$111)</f>
        <v>3</v>
      </c>
    </row>
    <row r="105" spans="1:30" ht="18" customHeight="1">
      <c r="A105" s="446"/>
      <c r="B105" s="341">
        <f>J101</f>
        <v>0</v>
      </c>
      <c r="C105" s="342" t="s">
        <v>542</v>
      </c>
      <c r="D105" s="343">
        <f>H101</f>
        <v>4</v>
      </c>
      <c r="E105" s="341">
        <f>J103</f>
        <v>1</v>
      </c>
      <c r="F105" s="342" t="s">
        <v>542</v>
      </c>
      <c r="G105" s="343">
        <f>H103</f>
        <v>2</v>
      </c>
      <c r="H105" s="443"/>
      <c r="I105" s="444"/>
      <c r="J105" s="445"/>
      <c r="K105" s="342">
        <f>IF('日程'!P35="","",'日程'!P35)</f>
        <v>2</v>
      </c>
      <c r="L105" s="342" t="s">
        <v>542</v>
      </c>
      <c r="M105" s="343">
        <f>IF('日程'!R35="","",'日程'!R35)</f>
        <v>1</v>
      </c>
      <c r="N105" s="342">
        <f>IF('日程'!P38="","",'日程'!P38)</f>
        <v>0</v>
      </c>
      <c r="O105" s="342" t="s">
        <v>542</v>
      </c>
      <c r="P105" s="343">
        <f>IF('日程'!R38="","",'日程'!R38)</f>
        <v>0</v>
      </c>
      <c r="Q105" s="342">
        <f>IF('日程'!P41="","",'日程'!P41)</f>
        <v>5</v>
      </c>
      <c r="R105" s="342" t="s">
        <v>542</v>
      </c>
      <c r="S105" s="343">
        <f>IF('日程'!R41="","",'日程'!R41)</f>
        <v>0</v>
      </c>
      <c r="T105" s="430"/>
      <c r="U105" s="432"/>
      <c r="V105" s="432"/>
      <c r="W105" s="434"/>
      <c r="X105" s="426"/>
      <c r="Y105" s="426"/>
      <c r="Z105" s="428"/>
      <c r="AA105" s="426"/>
      <c r="AC105" s="425"/>
      <c r="AD105" s="425"/>
    </row>
    <row r="106" spans="1:30" ht="18" customHeight="1">
      <c r="A106" s="435" t="str">
        <f>IF('組合せ'!I29="","",'組合せ'!I29)</f>
        <v>緑　丘</v>
      </c>
      <c r="B106" s="437" t="str">
        <f>IF(B107="","",IF(B107&gt;D107,"○",IF(B107&lt;D107,"●",IF(B107=D107,"△"))))</f>
        <v>△</v>
      </c>
      <c r="C106" s="438"/>
      <c r="D106" s="439"/>
      <c r="E106" s="437" t="str">
        <f>IF(E107="","",IF(E107&gt;G107,"○",IF(E107&lt;G107,"●",IF(E107=G107,"△"))))</f>
        <v>●</v>
      </c>
      <c r="F106" s="438"/>
      <c r="G106" s="439"/>
      <c r="H106" s="437" t="str">
        <f>IF(H107="","",IF(H107&gt;J107,"○",IF(H107&lt;J107,"●",IF(H107=J107,"△"))))</f>
        <v>●</v>
      </c>
      <c r="I106" s="438"/>
      <c r="J106" s="439"/>
      <c r="K106" s="440"/>
      <c r="L106" s="441"/>
      <c r="M106" s="442"/>
      <c r="N106" s="437" t="str">
        <f>IF(N107="","",IF(N107&gt;P107,"○",IF(N107&lt;P107,"●",IF(N107=P107,"△"))))</f>
        <v>○</v>
      </c>
      <c r="O106" s="438"/>
      <c r="P106" s="439"/>
      <c r="Q106" s="437" t="str">
        <f>IF(Q107="","",IF(Q107&gt;S107,"○",IF(Q107&lt;S107,"●",IF(Q107=S107,"△"))))</f>
        <v>○</v>
      </c>
      <c r="R106" s="438"/>
      <c r="S106" s="439"/>
      <c r="T106" s="429">
        <f>COUNTIF(B106:S106,"○")</f>
        <v>2</v>
      </c>
      <c r="U106" s="431">
        <f>COUNTIF(B106:S106,"●")</f>
        <v>2</v>
      </c>
      <c r="V106" s="431">
        <f>COUNTIF(B106:S106,"△")</f>
        <v>1</v>
      </c>
      <c r="W106" s="433">
        <f>(T106*3)+(V106*1)</f>
        <v>7</v>
      </c>
      <c r="X106" s="426">
        <f>SUM(B107,E107,H107,K107,N107,Q107)</f>
        <v>7</v>
      </c>
      <c r="Y106" s="426">
        <f>SUM(D107,G107,J107,M107,P107,S107)</f>
        <v>7</v>
      </c>
      <c r="Z106" s="427">
        <f>X106-Y106</f>
        <v>0</v>
      </c>
      <c r="AA106" s="426">
        <v>4</v>
      </c>
      <c r="AC106" s="425">
        <f>RANK(W106,$W$100:$W$111)</f>
        <v>3</v>
      </c>
      <c r="AD106" s="425">
        <f>RANK(Z106,$Z$100:$Z$111)</f>
        <v>4</v>
      </c>
    </row>
    <row r="107" spans="1:30" ht="18" customHeight="1">
      <c r="A107" s="436"/>
      <c r="B107" s="341">
        <f>M101</f>
        <v>0</v>
      </c>
      <c r="C107" s="342" t="s">
        <v>542</v>
      </c>
      <c r="D107" s="343">
        <f>K101</f>
        <v>0</v>
      </c>
      <c r="E107" s="341">
        <f>M103</f>
        <v>0</v>
      </c>
      <c r="F107" s="342" t="s">
        <v>542</v>
      </c>
      <c r="G107" s="343">
        <f>K103</f>
        <v>4</v>
      </c>
      <c r="H107" s="341">
        <f>M105</f>
        <v>1</v>
      </c>
      <c r="I107" s="342" t="s">
        <v>542</v>
      </c>
      <c r="J107" s="343">
        <f>K105</f>
        <v>2</v>
      </c>
      <c r="K107" s="443"/>
      <c r="L107" s="444"/>
      <c r="M107" s="445"/>
      <c r="N107" s="342">
        <f>IF('日程'!R40="","",'日程'!R40)</f>
        <v>1</v>
      </c>
      <c r="O107" s="342" t="s">
        <v>542</v>
      </c>
      <c r="P107" s="343">
        <f>IF('日程'!P40="","",'日程'!P40)</f>
        <v>0</v>
      </c>
      <c r="Q107" s="342">
        <f>IF('日程'!R43="","",'日程'!R43)</f>
        <v>5</v>
      </c>
      <c r="R107" s="342" t="s">
        <v>542</v>
      </c>
      <c r="S107" s="343">
        <f>IF('日程'!P43="","",'日程'!P43)</f>
        <v>1</v>
      </c>
      <c r="T107" s="430"/>
      <c r="U107" s="432"/>
      <c r="V107" s="432"/>
      <c r="W107" s="434"/>
      <c r="X107" s="426"/>
      <c r="Y107" s="426"/>
      <c r="Z107" s="428"/>
      <c r="AA107" s="426"/>
      <c r="AC107" s="425"/>
      <c r="AD107" s="425"/>
    </row>
    <row r="108" spans="1:30" ht="18" customHeight="1">
      <c r="A108" s="435" t="str">
        <f>IF('組合せ'!I31="","",'組合せ'!I31)</f>
        <v>桃　園</v>
      </c>
      <c r="B108" s="437" t="str">
        <f>IF(B109="","",IF(B109&gt;D109,"○",IF(B109&lt;D109,"●",IF(B109=D109,"△"))))</f>
        <v>●</v>
      </c>
      <c r="C108" s="438"/>
      <c r="D108" s="439"/>
      <c r="E108" s="437" t="str">
        <f>IF(E109="","",IF(E109&gt;G109,"○",IF(E109&lt;G109,"●",IF(E109=G109,"△"))))</f>
        <v>●</v>
      </c>
      <c r="F108" s="438"/>
      <c r="G108" s="439"/>
      <c r="H108" s="437" t="str">
        <f>IF(H109="","",IF(H109&gt;J109,"○",IF(H109&lt;J109,"●",IF(H109=J109,"△"))))</f>
        <v>△</v>
      </c>
      <c r="I108" s="438"/>
      <c r="J108" s="439"/>
      <c r="K108" s="437" t="str">
        <f>IF(K109="","",IF(K109&gt;M109,"○",IF(K109&lt;M109,"●",IF(K109=M109,"△"))))</f>
        <v>●</v>
      </c>
      <c r="L108" s="438"/>
      <c r="M108" s="439"/>
      <c r="N108" s="440"/>
      <c r="O108" s="441"/>
      <c r="P108" s="442"/>
      <c r="Q108" s="437" t="str">
        <f>IF(Q109="","",IF(Q109&gt;S109,"○",IF(Q109&lt;S109,"●",IF(Q109=S109,"△"))))</f>
        <v>○</v>
      </c>
      <c r="R108" s="438"/>
      <c r="S108" s="439"/>
      <c r="T108" s="429">
        <f>COUNTIF(B108:S108,"○")</f>
        <v>1</v>
      </c>
      <c r="U108" s="431">
        <f>COUNTIF(B108:S108,"●")</f>
        <v>3</v>
      </c>
      <c r="V108" s="431">
        <f>COUNTIF(B108:S108,"△")</f>
        <v>1</v>
      </c>
      <c r="W108" s="433">
        <f>(T108*3)+(V108*1)</f>
        <v>4</v>
      </c>
      <c r="X108" s="426">
        <f>SUM(B109,E109,H109,K109,N109,Q109)</f>
        <v>2</v>
      </c>
      <c r="Y108" s="426">
        <f>SUM(D109,G109,J109,M109,P109,S109)</f>
        <v>7</v>
      </c>
      <c r="Z108" s="427">
        <f>X108-Y108</f>
        <v>-5</v>
      </c>
      <c r="AA108" s="426">
        <v>5</v>
      </c>
      <c r="AC108" s="425">
        <f>RANK(W108,$W$100:$W$111)</f>
        <v>5</v>
      </c>
      <c r="AD108" s="425">
        <f>RANK(Z108,$Z$100:$Z$111)</f>
        <v>5</v>
      </c>
    </row>
    <row r="109" spans="1:30" ht="18" customHeight="1">
      <c r="A109" s="436"/>
      <c r="B109" s="341">
        <f>P101</f>
        <v>0</v>
      </c>
      <c r="C109" s="342" t="s">
        <v>542</v>
      </c>
      <c r="D109" s="343">
        <f>N101</f>
        <v>3</v>
      </c>
      <c r="E109" s="342">
        <f>P103</f>
        <v>0</v>
      </c>
      <c r="F109" s="342" t="s">
        <v>542</v>
      </c>
      <c r="G109" s="343">
        <f>N103</f>
        <v>3</v>
      </c>
      <c r="H109" s="341">
        <f>P105</f>
        <v>0</v>
      </c>
      <c r="I109" s="342" t="s">
        <v>542</v>
      </c>
      <c r="J109" s="343">
        <f>N105</f>
        <v>0</v>
      </c>
      <c r="K109" s="341">
        <f>P107</f>
        <v>0</v>
      </c>
      <c r="L109" s="342" t="s">
        <v>542</v>
      </c>
      <c r="M109" s="343">
        <f>N107</f>
        <v>1</v>
      </c>
      <c r="N109" s="443"/>
      <c r="O109" s="444"/>
      <c r="P109" s="445"/>
      <c r="Q109" s="342">
        <f>IF('日程'!R34="","",'日程'!R34)</f>
        <v>2</v>
      </c>
      <c r="R109" s="342" t="s">
        <v>542</v>
      </c>
      <c r="S109" s="343">
        <f>IF('日程'!P34="","",'日程'!P34)</f>
        <v>0</v>
      </c>
      <c r="T109" s="430"/>
      <c r="U109" s="432"/>
      <c r="V109" s="432"/>
      <c r="W109" s="434"/>
      <c r="X109" s="426"/>
      <c r="Y109" s="426"/>
      <c r="Z109" s="428"/>
      <c r="AA109" s="426"/>
      <c r="AC109" s="425"/>
      <c r="AD109" s="425"/>
    </row>
    <row r="110" spans="1:30" ht="18" customHeight="1">
      <c r="A110" s="435" t="str">
        <f>IF('組合せ'!I33="","",'組合せ'!I33)</f>
        <v>USA</v>
      </c>
      <c r="B110" s="437" t="str">
        <f>IF(B111="","",IF(B111&gt;D111,"○",IF(B111&lt;D111,"●",IF(B111=D111,"△"))))</f>
        <v>●</v>
      </c>
      <c r="C110" s="438"/>
      <c r="D110" s="439"/>
      <c r="E110" s="437" t="str">
        <f>IF(E111="","",IF(E111&gt;G111,"○",IF(E111&lt;G111,"●",IF(E111=G111,"△"))))</f>
        <v>●</v>
      </c>
      <c r="F110" s="438"/>
      <c r="G110" s="439"/>
      <c r="H110" s="437" t="str">
        <f>IF(H111="","",IF(H111&gt;J111,"○",IF(H111&lt;J111,"●",IF(H111=J111,"△"))))</f>
        <v>●</v>
      </c>
      <c r="I110" s="438"/>
      <c r="J110" s="439"/>
      <c r="K110" s="437" t="str">
        <f>IF(K111="","",IF(K111&gt;M111,"○",IF(K111&lt;M111,"●",IF(K111=M111,"△"))))</f>
        <v>●</v>
      </c>
      <c r="L110" s="438"/>
      <c r="M110" s="439"/>
      <c r="N110" s="437" t="str">
        <f>IF(N111="","",IF(N111&gt;P111,"○",IF(N111&lt;P111,"●",IF(N111=P111,"△"))))</f>
        <v>●</v>
      </c>
      <c r="O110" s="438"/>
      <c r="P110" s="439"/>
      <c r="Q110" s="440"/>
      <c r="R110" s="441"/>
      <c r="S110" s="442"/>
      <c r="T110" s="429">
        <f>COUNTIF(B110:S110,"○")</f>
        <v>0</v>
      </c>
      <c r="U110" s="431">
        <f>COUNTIF(B110:S110,"●")</f>
        <v>5</v>
      </c>
      <c r="V110" s="431">
        <f>COUNTIF(B110:S110,"△")</f>
        <v>0</v>
      </c>
      <c r="W110" s="433">
        <f>(T110*3)+(V110*1)</f>
        <v>0</v>
      </c>
      <c r="X110" s="426">
        <f>SUM(B111,E111,H111,K111,N111,Q111)</f>
        <v>1</v>
      </c>
      <c r="Y110" s="426">
        <f>SUM(D111,G111,J111,M111,P111,S111)</f>
        <v>27</v>
      </c>
      <c r="Z110" s="427">
        <f>X110-Y110</f>
        <v>-26</v>
      </c>
      <c r="AA110" s="426">
        <v>6</v>
      </c>
      <c r="AC110" s="425">
        <f>RANK(W110,$W$100:$W$111)</f>
        <v>6</v>
      </c>
      <c r="AD110" s="425">
        <f>RANK(Z110,$Z$100:$Z$111)</f>
        <v>6</v>
      </c>
    </row>
    <row r="111" spans="1:30" ht="18" customHeight="1">
      <c r="A111" s="436"/>
      <c r="B111" s="341">
        <f>S101</f>
        <v>0</v>
      </c>
      <c r="C111" s="342" t="s">
        <v>542</v>
      </c>
      <c r="D111" s="343">
        <f>Q101</f>
        <v>6</v>
      </c>
      <c r="E111" s="342">
        <f>S103</f>
        <v>0</v>
      </c>
      <c r="F111" s="342" t="s">
        <v>542</v>
      </c>
      <c r="G111" s="343">
        <f>Q103</f>
        <v>9</v>
      </c>
      <c r="H111" s="341">
        <f>S105</f>
        <v>0</v>
      </c>
      <c r="I111" s="342" t="s">
        <v>542</v>
      </c>
      <c r="J111" s="343">
        <f>Q105</f>
        <v>5</v>
      </c>
      <c r="K111" s="341">
        <f>S107</f>
        <v>1</v>
      </c>
      <c r="L111" s="342" t="s">
        <v>542</v>
      </c>
      <c r="M111" s="343">
        <f>Q107</f>
        <v>5</v>
      </c>
      <c r="N111" s="342">
        <f>S109</f>
        <v>0</v>
      </c>
      <c r="O111" s="342" t="s">
        <v>542</v>
      </c>
      <c r="P111" s="342">
        <f>Q109</f>
        <v>2</v>
      </c>
      <c r="Q111" s="443"/>
      <c r="R111" s="444"/>
      <c r="S111" s="445"/>
      <c r="T111" s="430"/>
      <c r="U111" s="432"/>
      <c r="V111" s="432"/>
      <c r="W111" s="434"/>
      <c r="X111" s="426"/>
      <c r="Y111" s="426"/>
      <c r="Z111" s="428"/>
      <c r="AA111" s="426"/>
      <c r="AC111" s="425"/>
      <c r="AD111" s="425"/>
    </row>
    <row r="113" spans="1:30" ht="18" customHeight="1">
      <c r="A113" s="337" t="s">
        <v>549</v>
      </c>
      <c r="B113" s="426" t="str">
        <f>IF(A114="","",A114)</f>
        <v>敷　戸</v>
      </c>
      <c r="C113" s="426"/>
      <c r="D113" s="426"/>
      <c r="E113" s="426" t="str">
        <f>IF(A116="","",A116)</f>
        <v>下毛南</v>
      </c>
      <c r="F113" s="426"/>
      <c r="G113" s="426"/>
      <c r="H113" s="426" t="str">
        <f>IF(A118="","",A118)</f>
        <v>豊　府</v>
      </c>
      <c r="I113" s="426"/>
      <c r="J113" s="426"/>
      <c r="K113" s="426" t="str">
        <f>IF(A120="","",A120)</f>
        <v>玖　珠</v>
      </c>
      <c r="L113" s="426"/>
      <c r="M113" s="426"/>
      <c r="N113" s="426" t="str">
        <f>IF(A122="","",A122)</f>
        <v>由布川</v>
      </c>
      <c r="O113" s="426"/>
      <c r="P113" s="426"/>
      <c r="Q113" s="426"/>
      <c r="R113" s="426"/>
      <c r="S113" s="426"/>
      <c r="T113" s="339" t="s">
        <v>532</v>
      </c>
      <c r="U113" s="338" t="s">
        <v>533</v>
      </c>
      <c r="V113" s="338" t="s">
        <v>534</v>
      </c>
      <c r="W113" s="338" t="s">
        <v>535</v>
      </c>
      <c r="X113" s="338" t="s">
        <v>536</v>
      </c>
      <c r="Y113" s="338" t="s">
        <v>537</v>
      </c>
      <c r="Z113" s="338" t="s">
        <v>538</v>
      </c>
      <c r="AA113" s="338" t="s">
        <v>539</v>
      </c>
      <c r="AC113" s="340" t="s">
        <v>540</v>
      </c>
      <c r="AD113" s="340" t="s">
        <v>541</v>
      </c>
    </row>
    <row r="114" spans="1:30" ht="18" customHeight="1">
      <c r="A114" s="437" t="str">
        <f>IF('組合せ'!J23="","",'組合せ'!J23)</f>
        <v>敷　戸</v>
      </c>
      <c r="B114" s="440"/>
      <c r="C114" s="441"/>
      <c r="D114" s="442"/>
      <c r="E114" s="437" t="str">
        <f>IF(E115="","",IF(E115&gt;G115,"○",IF(E115&lt;G115,"●",IF(E115=G115,"△"))))</f>
        <v>●</v>
      </c>
      <c r="F114" s="438"/>
      <c r="G114" s="439"/>
      <c r="H114" s="437" t="str">
        <f>IF(H115="","",IF(H115&gt;J115,"○",IF(H115&lt;J115,"●",IF(H115=J115,"△"))))</f>
        <v>●</v>
      </c>
      <c r="I114" s="438"/>
      <c r="J114" s="439"/>
      <c r="K114" s="437" t="str">
        <f>IF(K115="","",IF(K115&gt;M115,"○",IF(K115&lt;M115,"●",IF(K115=M115,"△"))))</f>
        <v>●</v>
      </c>
      <c r="L114" s="438"/>
      <c r="M114" s="439"/>
      <c r="N114" s="437" t="str">
        <f>IF(N115="","",IF(N115&gt;P115,"○",IF(N115&lt;P115,"●",IF(N115=P115,"△"))))</f>
        <v>△</v>
      </c>
      <c r="O114" s="438"/>
      <c r="P114" s="438"/>
      <c r="Q114" s="435"/>
      <c r="R114" s="447"/>
      <c r="S114" s="429"/>
      <c r="T114" s="429">
        <f>COUNTIF(B114:S114,"○")</f>
        <v>0</v>
      </c>
      <c r="U114" s="431">
        <f>COUNTIF(B114:S114,"●")</f>
        <v>3</v>
      </c>
      <c r="V114" s="431">
        <f>COUNTIF(B114:S114,"△")</f>
        <v>1</v>
      </c>
      <c r="W114" s="433">
        <f>(T114*3)+(V114*1)</f>
        <v>1</v>
      </c>
      <c r="X114" s="426">
        <f>SUM(B115,E115,H115,K115,N115,Q115)</f>
        <v>2</v>
      </c>
      <c r="Y114" s="426">
        <f>SUM(D115,G115,J115,M115,P115,S115)</f>
        <v>8</v>
      </c>
      <c r="Z114" s="427">
        <f>X114-Y114</f>
        <v>-6</v>
      </c>
      <c r="AA114" s="426">
        <v>4</v>
      </c>
      <c r="AC114" s="425">
        <f>RANK(W114,$W$114:$W$125)</f>
        <v>4</v>
      </c>
      <c r="AD114" s="425">
        <f>RANK(Z114,$Z$114:$Z$125)</f>
        <v>4</v>
      </c>
    </row>
    <row r="115" spans="1:30" ht="18" customHeight="1">
      <c r="A115" s="446"/>
      <c r="B115" s="443"/>
      <c r="C115" s="444"/>
      <c r="D115" s="445"/>
      <c r="E115" s="342">
        <f>IF('日程'!F$22="","",'日程'!F$22)</f>
        <v>0</v>
      </c>
      <c r="F115" s="342" t="s">
        <v>542</v>
      </c>
      <c r="G115" s="343">
        <f>IF('日程'!D$22="","",'日程'!D$22)</f>
        <v>2</v>
      </c>
      <c r="H115" s="342">
        <f>IF('日程'!F$26="","",'日程'!F$26)</f>
        <v>1</v>
      </c>
      <c r="I115" s="342" t="s">
        <v>542</v>
      </c>
      <c r="J115" s="343">
        <f>IF('日程'!D$26="","",'日程'!D$26)</f>
        <v>3</v>
      </c>
      <c r="K115" s="342">
        <f>IF('日程'!D$20="","",'日程'!D$20)</f>
        <v>0</v>
      </c>
      <c r="L115" s="342" t="s">
        <v>542</v>
      </c>
      <c r="M115" s="343">
        <f>IF('日程'!F$20="","",'日程'!F$20)</f>
        <v>2</v>
      </c>
      <c r="N115" s="342">
        <f>IF('日程'!D$24="","",'日程'!D$24)</f>
        <v>1</v>
      </c>
      <c r="O115" s="342" t="s">
        <v>542</v>
      </c>
      <c r="P115" s="343">
        <f>IF('日程'!F$24="","",'日程'!F$24)</f>
        <v>1</v>
      </c>
      <c r="Q115" s="348"/>
      <c r="R115" s="349"/>
      <c r="S115" s="344"/>
      <c r="T115" s="430"/>
      <c r="U115" s="432"/>
      <c r="V115" s="432"/>
      <c r="W115" s="434"/>
      <c r="X115" s="426"/>
      <c r="Y115" s="426"/>
      <c r="Z115" s="428"/>
      <c r="AA115" s="426"/>
      <c r="AC115" s="425"/>
      <c r="AD115" s="425"/>
    </row>
    <row r="116" spans="1:30" ht="18" customHeight="1">
      <c r="A116" s="437" t="str">
        <f>IF('組合せ'!J25="","",'組合せ'!J25)</f>
        <v>下毛南</v>
      </c>
      <c r="B116" s="437" t="str">
        <f>IF(B117="","",IF(B117&gt;D117,"○",IF(B117&lt;D117,"●",IF(B117=D117,"△"))))</f>
        <v>○</v>
      </c>
      <c r="C116" s="438"/>
      <c r="D116" s="439"/>
      <c r="E116" s="440"/>
      <c r="F116" s="441"/>
      <c r="G116" s="442"/>
      <c r="H116" s="437" t="str">
        <f>IF(H117="","",IF(H117&gt;J117,"○",IF(H117&lt;J117,"●",IF(H117=J117,"△"))))</f>
        <v>△</v>
      </c>
      <c r="I116" s="438"/>
      <c r="J116" s="439"/>
      <c r="K116" s="437" t="str">
        <f>IF(K117="","",IF(K117&gt;M117,"○",IF(K117&lt;M117,"●",IF(K117=M117,"△"))))</f>
        <v>○</v>
      </c>
      <c r="L116" s="438"/>
      <c r="M116" s="439"/>
      <c r="N116" s="437" t="str">
        <f>IF(N117="","",IF(N117&gt;P117,"○",IF(N117&lt;P117,"●",IF(N117=P117,"△"))))</f>
        <v>○</v>
      </c>
      <c r="O116" s="438"/>
      <c r="P116" s="439"/>
      <c r="Q116" s="435"/>
      <c r="R116" s="447"/>
      <c r="S116" s="429"/>
      <c r="T116" s="429">
        <f>COUNTIF(B116:S116,"○")</f>
        <v>3</v>
      </c>
      <c r="U116" s="431">
        <f>COUNTIF(B116:S116,"●")</f>
        <v>0</v>
      </c>
      <c r="V116" s="431">
        <f>COUNTIF(B116:S116,"△")</f>
        <v>1</v>
      </c>
      <c r="W116" s="433">
        <f>(T116*3)+(V116*1)</f>
        <v>10</v>
      </c>
      <c r="X116" s="426">
        <f>SUM(B117,E117,H117,K117,N117,Q117)</f>
        <v>6</v>
      </c>
      <c r="Y116" s="426">
        <f>SUM(D117,G117,J117,M117,P117,S117)</f>
        <v>1</v>
      </c>
      <c r="Z116" s="427">
        <f>X116-Y116</f>
        <v>5</v>
      </c>
      <c r="AA116" s="426">
        <v>2</v>
      </c>
      <c r="AC116" s="425">
        <f>RANK(W116,$W$114:$W$125)</f>
        <v>1</v>
      </c>
      <c r="AD116" s="425">
        <f>RANK(Z116,$Z$114:$Z$125)</f>
        <v>2</v>
      </c>
    </row>
    <row r="117" spans="1:30" ht="18" customHeight="1">
      <c r="A117" s="446"/>
      <c r="B117" s="341">
        <f>G115</f>
        <v>2</v>
      </c>
      <c r="C117" s="342" t="s">
        <v>542</v>
      </c>
      <c r="D117" s="343">
        <f>E115</f>
        <v>0</v>
      </c>
      <c r="E117" s="443"/>
      <c r="F117" s="444"/>
      <c r="G117" s="445"/>
      <c r="H117" s="342">
        <f>IF('日程'!F$19="","",'日程'!F$19)</f>
        <v>1</v>
      </c>
      <c r="I117" s="342" t="s">
        <v>542</v>
      </c>
      <c r="J117" s="343">
        <f>IF('日程'!D$19="","",'日程'!D$19)</f>
        <v>1</v>
      </c>
      <c r="K117" s="342">
        <f>IF('日程'!D$25="","",'日程'!D$25)</f>
        <v>1</v>
      </c>
      <c r="L117" s="342" t="s">
        <v>542</v>
      </c>
      <c r="M117" s="343">
        <f>IF('日程'!F$25="","",'日程'!F$25)</f>
        <v>0</v>
      </c>
      <c r="N117" s="342">
        <f>IF('日程'!D$27="","",'日程'!D$27)</f>
        <v>2</v>
      </c>
      <c r="O117" s="342" t="s">
        <v>542</v>
      </c>
      <c r="P117" s="343">
        <f>IF('日程'!F$27="","",'日程'!F$27)</f>
        <v>0</v>
      </c>
      <c r="Q117" s="348"/>
      <c r="R117" s="349"/>
      <c r="S117" s="344"/>
      <c r="T117" s="430"/>
      <c r="U117" s="432"/>
      <c r="V117" s="432"/>
      <c r="W117" s="434"/>
      <c r="X117" s="426"/>
      <c r="Y117" s="426"/>
      <c r="Z117" s="428"/>
      <c r="AA117" s="426"/>
      <c r="AC117" s="425"/>
      <c r="AD117" s="425"/>
    </row>
    <row r="118" spans="1:30" ht="18" customHeight="1">
      <c r="A118" s="437" t="str">
        <f>IF('組合せ'!J27="","",'組合せ'!J27)</f>
        <v>豊　府</v>
      </c>
      <c r="B118" s="437" t="str">
        <f>IF(B119="","",IF(B119&gt;D119,"○",IF(B119&lt;D119,"●",IF(B119=D119,"△"))))</f>
        <v>○</v>
      </c>
      <c r="C118" s="438"/>
      <c r="D118" s="439"/>
      <c r="E118" s="437" t="str">
        <f>IF(E119="","",IF(E119&gt;G119,"○",IF(E119&lt;G119,"●",IF(E119=G119,"△"))))</f>
        <v>△</v>
      </c>
      <c r="F118" s="438"/>
      <c r="G118" s="439"/>
      <c r="H118" s="440"/>
      <c r="I118" s="441"/>
      <c r="J118" s="442"/>
      <c r="K118" s="437" t="str">
        <f>IF(K119="","",IF(K119&gt;M119,"○",IF(K119&lt;M119,"●",IF(K119=M119,"△"))))</f>
        <v>○</v>
      </c>
      <c r="L118" s="438"/>
      <c r="M118" s="439"/>
      <c r="N118" s="437" t="str">
        <f>IF(N119="","",IF(N119&gt;P119,"○",IF(N119&lt;P119,"●",IF(N119=P119,"△"))))</f>
        <v>○</v>
      </c>
      <c r="O118" s="438"/>
      <c r="P118" s="439"/>
      <c r="Q118" s="435"/>
      <c r="R118" s="447"/>
      <c r="S118" s="429"/>
      <c r="T118" s="429">
        <f>COUNTIF(B118:S118,"○")</f>
        <v>3</v>
      </c>
      <c r="U118" s="431">
        <f>COUNTIF(B118:S118,"●")</f>
        <v>0</v>
      </c>
      <c r="V118" s="431">
        <f>COUNTIF(B118:S118,"△")</f>
        <v>1</v>
      </c>
      <c r="W118" s="433">
        <f>(T118*3)+(V118*1)</f>
        <v>10</v>
      </c>
      <c r="X118" s="426">
        <f>SUM(B119,E119,H119,K119,N119,Q119)</f>
        <v>10</v>
      </c>
      <c r="Y118" s="426">
        <f>SUM(D119,G119,J119,M119,P119,S119)</f>
        <v>3</v>
      </c>
      <c r="Z118" s="427">
        <f>X118-Y118</f>
        <v>7</v>
      </c>
      <c r="AA118" s="426">
        <v>1</v>
      </c>
      <c r="AC118" s="425">
        <f>RANK(W118,$W$114:$W$125)</f>
        <v>1</v>
      </c>
      <c r="AD118" s="425">
        <f>RANK(Z118,$Z$114:$Z$125)</f>
        <v>1</v>
      </c>
    </row>
    <row r="119" spans="1:30" ht="18" customHeight="1">
      <c r="A119" s="446"/>
      <c r="B119" s="341">
        <f>J115</f>
        <v>3</v>
      </c>
      <c r="C119" s="342" t="s">
        <v>542</v>
      </c>
      <c r="D119" s="343">
        <f>H115</f>
        <v>1</v>
      </c>
      <c r="E119" s="341">
        <f>J117</f>
        <v>1</v>
      </c>
      <c r="F119" s="342" t="s">
        <v>542</v>
      </c>
      <c r="G119" s="343">
        <f>H117</f>
        <v>1</v>
      </c>
      <c r="H119" s="443"/>
      <c r="I119" s="444"/>
      <c r="J119" s="445"/>
      <c r="K119" s="342">
        <f>IF('日程'!D$28="","",'日程'!D$28)</f>
        <v>2</v>
      </c>
      <c r="L119" s="342" t="s">
        <v>542</v>
      </c>
      <c r="M119" s="343">
        <f>IF('日程'!F$28="","",'日程'!F$28)</f>
        <v>0</v>
      </c>
      <c r="N119" s="342">
        <f>IF('日程'!F$21="","",'日程'!F$21)</f>
        <v>4</v>
      </c>
      <c r="O119" s="342" t="s">
        <v>542</v>
      </c>
      <c r="P119" s="343">
        <f>IF('日程'!D$21="","",'日程'!D$21)</f>
        <v>1</v>
      </c>
      <c r="Q119" s="348"/>
      <c r="R119" s="349"/>
      <c r="S119" s="344"/>
      <c r="T119" s="430"/>
      <c r="U119" s="432"/>
      <c r="V119" s="432"/>
      <c r="W119" s="434"/>
      <c r="X119" s="426"/>
      <c r="Y119" s="426"/>
      <c r="Z119" s="428"/>
      <c r="AA119" s="426"/>
      <c r="AC119" s="425"/>
      <c r="AD119" s="425"/>
    </row>
    <row r="120" spans="1:30" ht="18" customHeight="1">
      <c r="A120" s="437" t="str">
        <f>IF('組合せ'!J29="","",'組合せ'!J29)</f>
        <v>玖　珠</v>
      </c>
      <c r="B120" s="437" t="str">
        <f>IF(B121="","",IF(B121&gt;D121,"○",IF(B121&lt;D121,"●",IF(B121=D121,"△"))))</f>
        <v>○</v>
      </c>
      <c r="C120" s="438"/>
      <c r="D120" s="439"/>
      <c r="E120" s="437" t="str">
        <f>IF(E121="","",IF(E121&gt;G121,"○",IF(E121&lt;G121,"●",IF(E121=G121,"△"))))</f>
        <v>●</v>
      </c>
      <c r="F120" s="438"/>
      <c r="G120" s="439"/>
      <c r="H120" s="437" t="str">
        <f>IF(H121="","",IF(H121&gt;J121,"○",IF(H121&lt;J121,"●",IF(H121=J121,"△"))))</f>
        <v>●</v>
      </c>
      <c r="I120" s="438"/>
      <c r="J120" s="439"/>
      <c r="K120" s="440"/>
      <c r="L120" s="441"/>
      <c r="M120" s="442"/>
      <c r="N120" s="437" t="str">
        <f>IF(N121="","",IF(N121&gt;P121,"○",IF(N121&lt;P121,"●",IF(N121=P121,"△"))))</f>
        <v>○</v>
      </c>
      <c r="O120" s="438"/>
      <c r="P120" s="439"/>
      <c r="Q120" s="435"/>
      <c r="R120" s="447"/>
      <c r="S120" s="429"/>
      <c r="T120" s="429">
        <f>COUNTIF(B120:S120,"○")</f>
        <v>2</v>
      </c>
      <c r="U120" s="431">
        <f>COUNTIF(B120:S120,"●")</f>
        <v>2</v>
      </c>
      <c r="V120" s="431">
        <f>COUNTIF(B120:S120,"△")</f>
        <v>0</v>
      </c>
      <c r="W120" s="433">
        <f>(T120*3)+(V120*1)</f>
        <v>6</v>
      </c>
      <c r="X120" s="426">
        <f>SUM(B121,E121,H121,K121,N121,Q121)</f>
        <v>4</v>
      </c>
      <c r="Y120" s="426">
        <f>SUM(D121,G121,J121,M121,P121,S121)</f>
        <v>4</v>
      </c>
      <c r="Z120" s="427">
        <f>X120-Y120</f>
        <v>0</v>
      </c>
      <c r="AA120" s="426">
        <v>3</v>
      </c>
      <c r="AC120" s="425">
        <f>RANK(W120,$W$114:$W$125)</f>
        <v>3</v>
      </c>
      <c r="AD120" s="425">
        <f>RANK(Z120,$Z$114:$Z$125)</f>
        <v>3</v>
      </c>
    </row>
    <row r="121" spans="1:30" ht="18" customHeight="1">
      <c r="A121" s="446"/>
      <c r="B121" s="341">
        <f>M115</f>
        <v>2</v>
      </c>
      <c r="C121" s="342" t="s">
        <v>542</v>
      </c>
      <c r="D121" s="343">
        <f>K115</f>
        <v>0</v>
      </c>
      <c r="E121" s="341">
        <f>M117</f>
        <v>0</v>
      </c>
      <c r="F121" s="342" t="s">
        <v>542</v>
      </c>
      <c r="G121" s="343">
        <f>K117</f>
        <v>1</v>
      </c>
      <c r="H121" s="341">
        <f>M119</f>
        <v>0</v>
      </c>
      <c r="I121" s="342" t="s">
        <v>542</v>
      </c>
      <c r="J121" s="343">
        <f>K119</f>
        <v>2</v>
      </c>
      <c r="K121" s="443"/>
      <c r="L121" s="444"/>
      <c r="M121" s="445"/>
      <c r="N121" s="342">
        <f>IF('日程'!D$23="","",'日程'!D$23)</f>
        <v>2</v>
      </c>
      <c r="O121" s="342" t="s">
        <v>542</v>
      </c>
      <c r="P121" s="343">
        <f>IF('日程'!F$23="","",'日程'!F$23)</f>
        <v>1</v>
      </c>
      <c r="Q121" s="348"/>
      <c r="R121" s="349"/>
      <c r="S121" s="344"/>
      <c r="T121" s="430"/>
      <c r="U121" s="432"/>
      <c r="V121" s="432"/>
      <c r="W121" s="434"/>
      <c r="X121" s="426"/>
      <c r="Y121" s="426"/>
      <c r="Z121" s="428"/>
      <c r="AA121" s="426"/>
      <c r="AC121" s="425"/>
      <c r="AD121" s="425"/>
    </row>
    <row r="122" spans="1:30" ht="18" customHeight="1">
      <c r="A122" s="437" t="str">
        <f>IF('組合せ'!J31="","",'組合せ'!J31)</f>
        <v>由布川</v>
      </c>
      <c r="B122" s="437" t="str">
        <f>IF(B123="","",IF(B123&gt;D123,"○",IF(B123&lt;D123,"●",IF(B123=D123,"△"))))</f>
        <v>△</v>
      </c>
      <c r="C122" s="438"/>
      <c r="D122" s="439"/>
      <c r="E122" s="437" t="str">
        <f>IF(E123="","",IF(E123&gt;G123,"○",IF(E123&lt;G123,"●",IF(E123=G123,"△"))))</f>
        <v>●</v>
      </c>
      <c r="F122" s="438"/>
      <c r="G122" s="439"/>
      <c r="H122" s="437" t="str">
        <f>IF(H123="","",IF(H123&gt;J123,"○",IF(H123&lt;J123,"●",IF(H123=J123,"△"))))</f>
        <v>●</v>
      </c>
      <c r="I122" s="438"/>
      <c r="J122" s="439"/>
      <c r="K122" s="437" t="str">
        <f>IF(K123="","",IF(K123&gt;M123,"○",IF(K123&lt;M123,"●",IF(K123=M123,"△"))))</f>
        <v>●</v>
      </c>
      <c r="L122" s="438"/>
      <c r="M122" s="439"/>
      <c r="N122" s="440"/>
      <c r="O122" s="441"/>
      <c r="P122" s="442"/>
      <c r="Q122" s="435"/>
      <c r="R122" s="447"/>
      <c r="S122" s="429"/>
      <c r="T122" s="429">
        <f>COUNTIF(B122:S122,"○")</f>
        <v>0</v>
      </c>
      <c r="U122" s="431">
        <f>COUNTIF(B122:S122,"●")</f>
        <v>3</v>
      </c>
      <c r="V122" s="431">
        <f>COUNTIF(B122:S122,"△")</f>
        <v>1</v>
      </c>
      <c r="W122" s="433">
        <f>(T122*3)+(V122*1)</f>
        <v>1</v>
      </c>
      <c r="X122" s="426">
        <f>SUM(B123,E123,H123,K123,N123,Q123)</f>
        <v>3</v>
      </c>
      <c r="Y122" s="426">
        <f>SUM(D123,G123,J123,M123,P123,S123)</f>
        <v>9</v>
      </c>
      <c r="Z122" s="427">
        <f>X122-Y122</f>
        <v>-6</v>
      </c>
      <c r="AA122" s="426">
        <v>4</v>
      </c>
      <c r="AC122" s="425">
        <f>RANK(W122,$W$114:$W$125)</f>
        <v>4</v>
      </c>
      <c r="AD122" s="425">
        <f>RANK(Z122,$Z$114:$Z$125)</f>
        <v>4</v>
      </c>
    </row>
    <row r="123" spans="1:30" ht="18" customHeight="1">
      <c r="A123" s="446"/>
      <c r="B123" s="341">
        <f>P115</f>
        <v>1</v>
      </c>
      <c r="C123" s="342" t="s">
        <v>542</v>
      </c>
      <c r="D123" s="343">
        <f>N115</f>
        <v>1</v>
      </c>
      <c r="E123" s="342">
        <f>P117</f>
        <v>0</v>
      </c>
      <c r="F123" s="342" t="s">
        <v>542</v>
      </c>
      <c r="G123" s="343">
        <f>N117</f>
        <v>2</v>
      </c>
      <c r="H123" s="341">
        <f>P119</f>
        <v>1</v>
      </c>
      <c r="I123" s="342" t="s">
        <v>542</v>
      </c>
      <c r="J123" s="343">
        <f>N119</f>
        <v>4</v>
      </c>
      <c r="K123" s="341">
        <f>P121</f>
        <v>1</v>
      </c>
      <c r="L123" s="342" t="s">
        <v>542</v>
      </c>
      <c r="M123" s="343">
        <f>N121</f>
        <v>2</v>
      </c>
      <c r="N123" s="443"/>
      <c r="O123" s="444"/>
      <c r="P123" s="445"/>
      <c r="Q123" s="348"/>
      <c r="R123" s="349"/>
      <c r="S123" s="344"/>
      <c r="T123" s="430"/>
      <c r="U123" s="432"/>
      <c r="V123" s="432"/>
      <c r="W123" s="434"/>
      <c r="X123" s="426"/>
      <c r="Y123" s="426"/>
      <c r="Z123" s="428"/>
      <c r="AA123" s="426"/>
      <c r="AC123" s="425"/>
      <c r="AD123" s="425"/>
    </row>
    <row r="124" spans="1:30" ht="18" customHeight="1">
      <c r="A124" s="435">
        <f>IF('組合せ'!J33="","",'組合せ'!J33)</f>
      </c>
      <c r="B124" s="435"/>
      <c r="C124" s="447"/>
      <c r="D124" s="429"/>
      <c r="E124" s="435"/>
      <c r="F124" s="447"/>
      <c r="G124" s="429"/>
      <c r="H124" s="435"/>
      <c r="I124" s="447"/>
      <c r="J124" s="429"/>
      <c r="K124" s="435"/>
      <c r="L124" s="447"/>
      <c r="M124" s="429"/>
      <c r="N124" s="435"/>
      <c r="O124" s="447"/>
      <c r="P124" s="429"/>
      <c r="Q124" s="448"/>
      <c r="R124" s="449"/>
      <c r="S124" s="450"/>
      <c r="T124" s="429"/>
      <c r="U124" s="431"/>
      <c r="V124" s="431"/>
      <c r="W124" s="433"/>
      <c r="X124" s="426"/>
      <c r="Y124" s="426"/>
      <c r="Z124" s="427"/>
      <c r="AA124" s="426"/>
      <c r="AC124" s="425" t="e">
        <f>RANK(W124,$W$114:$W$125)</f>
        <v>#N/A</v>
      </c>
      <c r="AD124" s="425">
        <f>RANK(Z124,$Z$114:$Z$125)</f>
        <v>3</v>
      </c>
    </row>
    <row r="125" spans="1:30" ht="18" customHeight="1">
      <c r="A125" s="436"/>
      <c r="B125" s="348"/>
      <c r="C125" s="349"/>
      <c r="D125" s="344"/>
      <c r="E125" s="349"/>
      <c r="F125" s="349"/>
      <c r="G125" s="344"/>
      <c r="H125" s="348"/>
      <c r="I125" s="349"/>
      <c r="J125" s="344"/>
      <c r="K125" s="348"/>
      <c r="L125" s="349"/>
      <c r="M125" s="344"/>
      <c r="N125" s="349"/>
      <c r="O125" s="349"/>
      <c r="P125" s="349"/>
      <c r="Q125" s="451"/>
      <c r="R125" s="452"/>
      <c r="S125" s="453"/>
      <c r="T125" s="430"/>
      <c r="U125" s="432"/>
      <c r="V125" s="432"/>
      <c r="W125" s="434"/>
      <c r="X125" s="426"/>
      <c r="Y125" s="426"/>
      <c r="Z125" s="428"/>
      <c r="AA125" s="426"/>
      <c r="AC125" s="425"/>
      <c r="AD125" s="425"/>
    </row>
    <row r="127" spans="1:30" ht="18" customHeight="1">
      <c r="A127" s="337" t="s">
        <v>550</v>
      </c>
      <c r="B127" s="426" t="str">
        <f>IF(A128="","",A128)</f>
        <v>西の台</v>
      </c>
      <c r="C127" s="426"/>
      <c r="D127" s="426"/>
      <c r="E127" s="426" t="str">
        <f>IF(A130="","",A130)</f>
        <v>三光本耶馬溪</v>
      </c>
      <c r="F127" s="426"/>
      <c r="G127" s="426"/>
      <c r="H127" s="426" t="str">
        <f>IF(A132="","",A132)</f>
        <v>竹田直入</v>
      </c>
      <c r="I127" s="426"/>
      <c r="J127" s="426"/>
      <c r="K127" s="426" t="str">
        <f>IF(A134="","",A134)</f>
        <v>咸　宜</v>
      </c>
      <c r="L127" s="426"/>
      <c r="M127" s="426"/>
      <c r="N127" s="426" t="str">
        <f>IF(A136="","",A136)</f>
        <v>中島荷揚</v>
      </c>
      <c r="O127" s="426"/>
      <c r="P127" s="426"/>
      <c r="Q127" s="426">
        <f>IF(A138="","",A138)</f>
      </c>
      <c r="R127" s="426"/>
      <c r="S127" s="426"/>
      <c r="T127" s="339" t="s">
        <v>532</v>
      </c>
      <c r="U127" s="338" t="s">
        <v>533</v>
      </c>
      <c r="V127" s="338" t="s">
        <v>534</v>
      </c>
      <c r="W127" s="338" t="s">
        <v>535</v>
      </c>
      <c r="X127" s="338" t="s">
        <v>536</v>
      </c>
      <c r="Y127" s="338" t="s">
        <v>537</v>
      </c>
      <c r="Z127" s="338" t="s">
        <v>538</v>
      </c>
      <c r="AA127" s="338" t="s">
        <v>539</v>
      </c>
      <c r="AC127" s="340" t="s">
        <v>540</v>
      </c>
      <c r="AD127" s="340" t="s">
        <v>541</v>
      </c>
    </row>
    <row r="128" spans="1:30" ht="18" customHeight="1">
      <c r="A128" s="437" t="str">
        <f>IF('組合せ'!K23="","",'組合せ'!K23)</f>
        <v>西の台</v>
      </c>
      <c r="B128" s="440"/>
      <c r="C128" s="441"/>
      <c r="D128" s="442"/>
      <c r="E128" s="437" t="str">
        <f>IF(E129="","",IF(E129&gt;G129,"○",IF(E129&lt;G129,"●",IF(E129=G129,"△"))))</f>
        <v>○</v>
      </c>
      <c r="F128" s="438"/>
      <c r="G128" s="439"/>
      <c r="H128" s="437" t="str">
        <f>IF(H129="","",IF(H129&gt;J129,"○",IF(H129&lt;J129,"●",IF(H129=J129,"△"))))</f>
        <v>○</v>
      </c>
      <c r="I128" s="438"/>
      <c r="J128" s="439"/>
      <c r="K128" s="437" t="str">
        <f>IF(K129="","",IF(K129&gt;M129,"○",IF(K129&lt;M129,"●",IF(K129=M129,"△"))))</f>
        <v>○</v>
      </c>
      <c r="L128" s="438"/>
      <c r="M128" s="439"/>
      <c r="N128" s="437" t="str">
        <f>IF(N129="","",IF(N129&gt;P129,"○",IF(N129&lt;P129,"●",IF(N129=P129,"△"))))</f>
        <v>○</v>
      </c>
      <c r="O128" s="438"/>
      <c r="P128" s="438"/>
      <c r="Q128" s="435"/>
      <c r="R128" s="447"/>
      <c r="S128" s="429"/>
      <c r="T128" s="429">
        <f>COUNTIF(B128:S128,"○")</f>
        <v>4</v>
      </c>
      <c r="U128" s="431">
        <f>COUNTIF(B128:S128,"●")</f>
        <v>0</v>
      </c>
      <c r="V128" s="431">
        <f>COUNTIF(B128:S128,"△")</f>
        <v>0</v>
      </c>
      <c r="W128" s="433">
        <f>(T128*3)+(V128*1)</f>
        <v>12</v>
      </c>
      <c r="X128" s="426">
        <f>SUM(B129,E129,H129,K129,N129,Q129)</f>
        <v>10</v>
      </c>
      <c r="Y128" s="426">
        <f>SUM(D129,G129,J129,M129,P129,S129)</f>
        <v>2</v>
      </c>
      <c r="Z128" s="427">
        <f>X128-Y128</f>
        <v>8</v>
      </c>
      <c r="AA128" s="426">
        <v>1</v>
      </c>
      <c r="AC128" s="425">
        <f>RANK(W128,$W$128:$W$139)</f>
        <v>1</v>
      </c>
      <c r="AD128" s="425">
        <f>RANK(Z128,$Z$128:$Z$139)</f>
        <v>1</v>
      </c>
    </row>
    <row r="129" spans="1:30" ht="18" customHeight="1">
      <c r="A129" s="446"/>
      <c r="B129" s="443"/>
      <c r="C129" s="444"/>
      <c r="D129" s="445"/>
      <c r="E129" s="342">
        <f>IF('日程'!J$19="","",'日程'!J$19)</f>
        <v>2</v>
      </c>
      <c r="F129" s="342" t="s">
        <v>542</v>
      </c>
      <c r="G129" s="342">
        <f>IF('日程'!L$19="","",'日程'!L$19)</f>
        <v>0</v>
      </c>
      <c r="H129" s="341">
        <f>IF('日程'!J$26="","",'日程'!J$26)</f>
        <v>2</v>
      </c>
      <c r="I129" s="342" t="s">
        <v>542</v>
      </c>
      <c r="J129" s="343">
        <f>IF('日程'!L$26="","",'日程'!L$26)</f>
        <v>1</v>
      </c>
      <c r="K129" s="342">
        <f>IF('日程'!J$28="","",'日程'!J$28)</f>
        <v>4</v>
      </c>
      <c r="L129" s="342" t="s">
        <v>542</v>
      </c>
      <c r="M129" s="342">
        <f>IF('日程'!L$28="","",'日程'!L$28)</f>
        <v>0</v>
      </c>
      <c r="N129" s="341">
        <f>IF('日程'!L$21="","",'日程'!L$21)</f>
        <v>2</v>
      </c>
      <c r="O129" s="342" t="s">
        <v>542</v>
      </c>
      <c r="P129" s="342">
        <f>IF('日程'!J$21="","",'日程'!J$21)</f>
        <v>1</v>
      </c>
      <c r="Q129" s="348"/>
      <c r="R129" s="349"/>
      <c r="S129" s="344"/>
      <c r="T129" s="430"/>
      <c r="U129" s="432"/>
      <c r="V129" s="432"/>
      <c r="W129" s="434"/>
      <c r="X129" s="426"/>
      <c r="Y129" s="426"/>
      <c r="Z129" s="428"/>
      <c r="AA129" s="426"/>
      <c r="AC129" s="425"/>
      <c r="AD129" s="425"/>
    </row>
    <row r="130" spans="1:30" ht="18" customHeight="1">
      <c r="A130" s="437" t="str">
        <f>IF('組合せ'!K25="","",'組合せ'!K25)</f>
        <v>三光本耶馬溪</v>
      </c>
      <c r="B130" s="437" t="str">
        <f>IF(B131="","",IF(B131&gt;D131,"○",IF(B131&lt;D131,"●",IF(B131=D131,"△"))))</f>
        <v>●</v>
      </c>
      <c r="C130" s="438"/>
      <c r="D130" s="439"/>
      <c r="E130" s="440"/>
      <c r="F130" s="441"/>
      <c r="G130" s="442"/>
      <c r="H130" s="437" t="str">
        <f>IF(H131="","",IF(H131&gt;J131,"○",IF(H131&lt;J131,"●",IF(H131=J131,"△"))))</f>
        <v>△</v>
      </c>
      <c r="I130" s="438"/>
      <c r="J130" s="439"/>
      <c r="K130" s="437" t="str">
        <f>IF(K131="","",IF(K131&gt;M131,"○",IF(K131&lt;M131,"●",IF(K131=M131,"△"))))</f>
        <v>●</v>
      </c>
      <c r="L130" s="438"/>
      <c r="M130" s="439"/>
      <c r="N130" s="437" t="str">
        <f>IF(N131="","",IF(N131&gt;P131,"○",IF(N131&lt;P131,"●",IF(N131=P131,"△"))))</f>
        <v>△</v>
      </c>
      <c r="O130" s="438"/>
      <c r="P130" s="439"/>
      <c r="Q130" s="435"/>
      <c r="R130" s="447"/>
      <c r="S130" s="429"/>
      <c r="T130" s="429">
        <f>COUNTIF(B130:S130,"○")</f>
        <v>0</v>
      </c>
      <c r="U130" s="431">
        <f>COUNTIF(B130:S130,"●")</f>
        <v>2</v>
      </c>
      <c r="V130" s="431">
        <f>COUNTIF(B130:S130,"△")</f>
        <v>2</v>
      </c>
      <c r="W130" s="433">
        <f>(T130*3)+(V130*1)</f>
        <v>2</v>
      </c>
      <c r="X130" s="426">
        <f>SUM(B131,E131,H131,K131,N131,Q131)</f>
        <v>1</v>
      </c>
      <c r="Y130" s="426">
        <f>SUM(D131,G131,J131,M131,P131,S131)</f>
        <v>5</v>
      </c>
      <c r="Z130" s="427">
        <f>X130-Y130</f>
        <v>-4</v>
      </c>
      <c r="AA130" s="426">
        <v>5</v>
      </c>
      <c r="AC130" s="425">
        <f>RANK(W130,$W$128:$W$139)</f>
        <v>5</v>
      </c>
      <c r="AD130" s="425">
        <f>RANK(Z130,$Z$128:$Z$139)</f>
        <v>5</v>
      </c>
    </row>
    <row r="131" spans="1:30" ht="18" customHeight="1">
      <c r="A131" s="446"/>
      <c r="B131" s="341">
        <f>G129</f>
        <v>0</v>
      </c>
      <c r="C131" s="342" t="s">
        <v>542</v>
      </c>
      <c r="D131" s="343">
        <f>E129</f>
        <v>2</v>
      </c>
      <c r="E131" s="443"/>
      <c r="F131" s="444"/>
      <c r="G131" s="445"/>
      <c r="H131" s="342">
        <f>IF('日程'!J$22="","",'日程'!J$22)</f>
        <v>0</v>
      </c>
      <c r="I131" s="342" t="s">
        <v>542</v>
      </c>
      <c r="J131" s="342">
        <f>IF('日程'!L$22="","",'日程'!L$22)</f>
        <v>0</v>
      </c>
      <c r="K131" s="341">
        <f>IF('日程'!J$25="","",'日程'!J$25)</f>
        <v>1</v>
      </c>
      <c r="L131" s="342" t="s">
        <v>542</v>
      </c>
      <c r="M131" s="343">
        <f>IF('日程'!L$25="","",'日程'!L$25)</f>
        <v>3</v>
      </c>
      <c r="N131" s="342">
        <f>IF('日程'!J$27="","",'日程'!J$27)</f>
        <v>0</v>
      </c>
      <c r="O131" s="342" t="s">
        <v>542</v>
      </c>
      <c r="P131" s="343">
        <f>IF('日程'!L$27="","",'日程'!L$27)</f>
        <v>0</v>
      </c>
      <c r="Q131" s="348"/>
      <c r="R131" s="349"/>
      <c r="S131" s="344"/>
      <c r="T131" s="430"/>
      <c r="U131" s="432"/>
      <c r="V131" s="432"/>
      <c r="W131" s="434"/>
      <c r="X131" s="426"/>
      <c r="Y131" s="426"/>
      <c r="Z131" s="428"/>
      <c r="AA131" s="426"/>
      <c r="AC131" s="425"/>
      <c r="AD131" s="425"/>
    </row>
    <row r="132" spans="1:30" ht="18" customHeight="1">
      <c r="A132" s="437" t="str">
        <f>IF('組合せ'!K27="","",'組合せ'!K27)</f>
        <v>竹田直入</v>
      </c>
      <c r="B132" s="437" t="str">
        <f>IF(B133="","",IF(B133&gt;D133,"○",IF(B133&lt;D133,"●",IF(B133=D133,"△"))))</f>
        <v>●</v>
      </c>
      <c r="C132" s="438"/>
      <c r="D132" s="439"/>
      <c r="E132" s="437" t="str">
        <f>IF(E133="","",IF(E133&gt;G133,"○",IF(E133&lt;G133,"●",IF(E133=G133,"△"))))</f>
        <v>△</v>
      </c>
      <c r="F132" s="438"/>
      <c r="G132" s="439"/>
      <c r="H132" s="440"/>
      <c r="I132" s="441"/>
      <c r="J132" s="442"/>
      <c r="K132" s="437" t="str">
        <f>IF(K133="","",IF(K133&gt;M133,"○",IF(K133&lt;M133,"●",IF(K133=M133,"△"))))</f>
        <v>○</v>
      </c>
      <c r="L132" s="438"/>
      <c r="M132" s="439"/>
      <c r="N132" s="437" t="str">
        <f>IF(N133="","",IF(N133&gt;P133,"○",IF(N133&lt;P133,"●",IF(N133=P133,"△"))))</f>
        <v>●</v>
      </c>
      <c r="O132" s="438"/>
      <c r="P132" s="439"/>
      <c r="Q132" s="435"/>
      <c r="R132" s="447"/>
      <c r="S132" s="429"/>
      <c r="T132" s="429">
        <f>COUNTIF(B132:S132,"○")</f>
        <v>1</v>
      </c>
      <c r="U132" s="431">
        <f>COUNTIF(B132:S132,"●")</f>
        <v>2</v>
      </c>
      <c r="V132" s="431">
        <f>COUNTIF(B132:S132,"△")</f>
        <v>1</v>
      </c>
      <c r="W132" s="433">
        <f>(T132*3)+(V132*1)</f>
        <v>4</v>
      </c>
      <c r="X132" s="426">
        <f>SUM(B133,E133,H133,K133,N133,Q133)</f>
        <v>3</v>
      </c>
      <c r="Y132" s="426">
        <f>SUM(D133,G133,J133,M133,P133,S133)</f>
        <v>3</v>
      </c>
      <c r="Z132" s="427">
        <f>X132-Y132</f>
        <v>0</v>
      </c>
      <c r="AA132" s="426">
        <v>3</v>
      </c>
      <c r="AC132" s="425">
        <f>RANK(W132,$W$128:$W$139)</f>
        <v>3</v>
      </c>
      <c r="AD132" s="425">
        <f>RANK(Z132,$Z$128:$Z$139)</f>
        <v>2</v>
      </c>
    </row>
    <row r="133" spans="1:30" ht="18" customHeight="1">
      <c r="A133" s="446"/>
      <c r="B133" s="341">
        <f>J129</f>
        <v>1</v>
      </c>
      <c r="C133" s="342" t="s">
        <v>542</v>
      </c>
      <c r="D133" s="343">
        <f>H129</f>
        <v>2</v>
      </c>
      <c r="E133" s="341">
        <f>J131</f>
        <v>0</v>
      </c>
      <c r="F133" s="342" t="s">
        <v>542</v>
      </c>
      <c r="G133" s="343">
        <f>H131</f>
        <v>0</v>
      </c>
      <c r="H133" s="443"/>
      <c r="I133" s="444"/>
      <c r="J133" s="445"/>
      <c r="K133" s="342">
        <f>IF('日程'!J$20="","",'日程'!J$20)</f>
        <v>2</v>
      </c>
      <c r="L133" s="342" t="s">
        <v>542</v>
      </c>
      <c r="M133" s="342">
        <f>IF('日程'!L$20="","",'日程'!L$20)</f>
        <v>0</v>
      </c>
      <c r="N133" s="341">
        <f>IF('日程'!J$24="","",'日程'!J$24)</f>
        <v>0</v>
      </c>
      <c r="O133" s="342" t="s">
        <v>542</v>
      </c>
      <c r="P133" s="343">
        <f>IF('日程'!L$24="","",'日程'!L$24)</f>
        <v>1</v>
      </c>
      <c r="Q133" s="348"/>
      <c r="R133" s="349"/>
      <c r="S133" s="344"/>
      <c r="T133" s="430"/>
      <c r="U133" s="432"/>
      <c r="V133" s="432"/>
      <c r="W133" s="434"/>
      <c r="X133" s="426"/>
      <c r="Y133" s="426"/>
      <c r="Z133" s="428"/>
      <c r="AA133" s="426"/>
      <c r="AC133" s="425"/>
      <c r="AD133" s="425"/>
    </row>
    <row r="134" spans="1:30" ht="18" customHeight="1">
      <c r="A134" s="437" t="str">
        <f>IF('組合せ'!K29="","",'組合せ'!K29)</f>
        <v>咸　宜</v>
      </c>
      <c r="B134" s="437" t="str">
        <f>IF(B135="","",IF(B135&gt;D135,"○",IF(B135&lt;D135,"●",IF(B135=D135,"△"))))</f>
        <v>●</v>
      </c>
      <c r="C134" s="438"/>
      <c r="D134" s="439"/>
      <c r="E134" s="437" t="str">
        <f>IF(E135="","",IF(E135&gt;G135,"○",IF(E135&lt;G135,"●",IF(E135=G135,"△"))))</f>
        <v>○</v>
      </c>
      <c r="F134" s="438"/>
      <c r="G134" s="439"/>
      <c r="H134" s="437" t="str">
        <f>IF(H135="","",IF(H135&gt;J135,"○",IF(H135&lt;J135,"●",IF(H135=J135,"△"))))</f>
        <v>●</v>
      </c>
      <c r="I134" s="438"/>
      <c r="J134" s="439"/>
      <c r="K134" s="440"/>
      <c r="L134" s="441"/>
      <c r="M134" s="442"/>
      <c r="N134" s="437" t="str">
        <f>IF(N135="","",IF(N135&gt;P135,"○",IF(N135&lt;P135,"●",IF(N135=P135,"△"))))</f>
        <v>○</v>
      </c>
      <c r="O134" s="438"/>
      <c r="P134" s="439"/>
      <c r="Q134" s="435"/>
      <c r="R134" s="447"/>
      <c r="S134" s="429"/>
      <c r="T134" s="429">
        <f>COUNTIF(B134:S134,"○")</f>
        <v>2</v>
      </c>
      <c r="U134" s="431">
        <f>COUNTIF(B134:S134,"●")</f>
        <v>2</v>
      </c>
      <c r="V134" s="431">
        <f>COUNTIF(B134:S134,"△")</f>
        <v>0</v>
      </c>
      <c r="W134" s="433">
        <f>(T134*3)+(V134*1)</f>
        <v>6</v>
      </c>
      <c r="X134" s="426">
        <f>SUM(B135,E135,H135,K135,N135,Q135)</f>
        <v>7</v>
      </c>
      <c r="Y134" s="426">
        <f>SUM(D135,G135,J135,M135,P135,S135)</f>
        <v>9</v>
      </c>
      <c r="Z134" s="427">
        <f>X134-Y134</f>
        <v>-2</v>
      </c>
      <c r="AA134" s="426">
        <v>2</v>
      </c>
      <c r="AC134" s="425">
        <f>RANK(W134,$W$128:$W$139)</f>
        <v>2</v>
      </c>
      <c r="AD134" s="425">
        <f>RANK(Z134,$Z$128:$Z$139)</f>
        <v>3</v>
      </c>
    </row>
    <row r="135" spans="1:30" ht="18" customHeight="1">
      <c r="A135" s="446"/>
      <c r="B135" s="341">
        <f>M129</f>
        <v>0</v>
      </c>
      <c r="C135" s="342" t="s">
        <v>542</v>
      </c>
      <c r="D135" s="343">
        <f>K129</f>
        <v>4</v>
      </c>
      <c r="E135" s="341">
        <f>M131</f>
        <v>3</v>
      </c>
      <c r="F135" s="342" t="s">
        <v>542</v>
      </c>
      <c r="G135" s="343">
        <f>K131</f>
        <v>1</v>
      </c>
      <c r="H135" s="341">
        <f>M133</f>
        <v>0</v>
      </c>
      <c r="I135" s="342" t="s">
        <v>542</v>
      </c>
      <c r="J135" s="343">
        <f>K133</f>
        <v>2</v>
      </c>
      <c r="K135" s="443"/>
      <c r="L135" s="444"/>
      <c r="M135" s="445"/>
      <c r="N135" s="342">
        <f>IF('日程'!J$23="","",'日程'!J$23)</f>
        <v>4</v>
      </c>
      <c r="O135" s="342" t="s">
        <v>542</v>
      </c>
      <c r="P135" s="343">
        <f>IF('日程'!L$23="","",'日程'!L$23)</f>
        <v>2</v>
      </c>
      <c r="Q135" s="348"/>
      <c r="R135" s="349"/>
      <c r="S135" s="344"/>
      <c r="T135" s="430"/>
      <c r="U135" s="432"/>
      <c r="V135" s="432"/>
      <c r="W135" s="434"/>
      <c r="X135" s="426"/>
      <c r="Y135" s="426"/>
      <c r="Z135" s="428"/>
      <c r="AA135" s="426"/>
      <c r="AC135" s="425"/>
      <c r="AD135" s="425"/>
    </row>
    <row r="136" spans="1:30" ht="18" customHeight="1">
      <c r="A136" s="435" t="str">
        <f>IF('組合せ'!K31="","",'組合せ'!K31)</f>
        <v>中島荷揚</v>
      </c>
      <c r="B136" s="437" t="str">
        <f>IF(B137="","",IF(B137&gt;D137,"○",IF(B137&lt;D137,"●",IF(B137=D137,"△"))))</f>
        <v>●</v>
      </c>
      <c r="C136" s="438"/>
      <c r="D136" s="439"/>
      <c r="E136" s="437" t="str">
        <f>IF(E137="","",IF(E137&gt;G137,"○",IF(E137&lt;G137,"●",IF(E137=G137,"△"))))</f>
        <v>△</v>
      </c>
      <c r="F136" s="438"/>
      <c r="G136" s="439"/>
      <c r="H136" s="437" t="str">
        <f>IF(H137="","",IF(H137&gt;J137,"○",IF(H137&lt;J137,"●",IF(H137=J137,"△"))))</f>
        <v>○</v>
      </c>
      <c r="I136" s="438"/>
      <c r="J136" s="439"/>
      <c r="K136" s="437" t="str">
        <f>IF(K137="","",IF(K137&gt;M137,"○",IF(K137&lt;M137,"●",IF(K137=M137,"△"))))</f>
        <v>●</v>
      </c>
      <c r="L136" s="438"/>
      <c r="M136" s="439"/>
      <c r="N136" s="440"/>
      <c r="O136" s="441"/>
      <c r="P136" s="442"/>
      <c r="Q136" s="435"/>
      <c r="R136" s="447"/>
      <c r="S136" s="429"/>
      <c r="T136" s="429">
        <f>COUNTIF(B136:S136,"○")</f>
        <v>1</v>
      </c>
      <c r="U136" s="431">
        <f>COUNTIF(B136:S136,"●")</f>
        <v>2</v>
      </c>
      <c r="V136" s="431">
        <f>COUNTIF(B136:S136,"△")</f>
        <v>1</v>
      </c>
      <c r="W136" s="433">
        <f>(T136*3)+(V136*1)</f>
        <v>4</v>
      </c>
      <c r="X136" s="426">
        <f>SUM(B137,E137,H137,K137,N137,Q137)</f>
        <v>4</v>
      </c>
      <c r="Y136" s="426">
        <f>SUM(D137,G137,J137,M137,P137,S137)</f>
        <v>6</v>
      </c>
      <c r="Z136" s="427">
        <f>X136-Y136</f>
        <v>-2</v>
      </c>
      <c r="AA136" s="426">
        <v>4</v>
      </c>
      <c r="AC136" s="425">
        <f>RANK(W136,$W$128:$W$139)</f>
        <v>3</v>
      </c>
      <c r="AD136" s="425">
        <f>RANK(Z136,$Z$128:$Z$139)</f>
        <v>3</v>
      </c>
    </row>
    <row r="137" spans="1:30" ht="18" customHeight="1">
      <c r="A137" s="436"/>
      <c r="B137" s="341">
        <f>P129</f>
        <v>1</v>
      </c>
      <c r="C137" s="342" t="s">
        <v>542</v>
      </c>
      <c r="D137" s="343">
        <f>N129</f>
        <v>2</v>
      </c>
      <c r="E137" s="342">
        <f>P131</f>
        <v>0</v>
      </c>
      <c r="F137" s="342" t="s">
        <v>542</v>
      </c>
      <c r="G137" s="343">
        <f>N131</f>
        <v>0</v>
      </c>
      <c r="H137" s="341">
        <f>P133</f>
        <v>1</v>
      </c>
      <c r="I137" s="342" t="s">
        <v>542</v>
      </c>
      <c r="J137" s="343">
        <f>N133</f>
        <v>0</v>
      </c>
      <c r="K137" s="341">
        <f>P135</f>
        <v>2</v>
      </c>
      <c r="L137" s="342" t="s">
        <v>542</v>
      </c>
      <c r="M137" s="343">
        <f>N135</f>
        <v>4</v>
      </c>
      <c r="N137" s="443"/>
      <c r="O137" s="444"/>
      <c r="P137" s="445"/>
      <c r="Q137" s="348"/>
      <c r="R137" s="349"/>
      <c r="S137" s="344"/>
      <c r="T137" s="430"/>
      <c r="U137" s="432"/>
      <c r="V137" s="432"/>
      <c r="W137" s="434"/>
      <c r="X137" s="426"/>
      <c r="Y137" s="426"/>
      <c r="Z137" s="428"/>
      <c r="AA137" s="426"/>
      <c r="AC137" s="425"/>
      <c r="AD137" s="425"/>
    </row>
    <row r="138" spans="1:30" ht="18" customHeight="1">
      <c r="A138" s="435">
        <f>IF('組合せ'!K33="","",'組合せ'!K33)</f>
      </c>
      <c r="B138" s="435"/>
      <c r="C138" s="447"/>
      <c r="D138" s="429"/>
      <c r="E138" s="435"/>
      <c r="F138" s="447"/>
      <c r="G138" s="429"/>
      <c r="H138" s="435"/>
      <c r="I138" s="447"/>
      <c r="J138" s="429"/>
      <c r="K138" s="435"/>
      <c r="L138" s="447"/>
      <c r="M138" s="429"/>
      <c r="N138" s="435"/>
      <c r="O138" s="447"/>
      <c r="P138" s="429"/>
      <c r="Q138" s="448"/>
      <c r="R138" s="449"/>
      <c r="S138" s="450"/>
      <c r="T138" s="429"/>
      <c r="U138" s="431"/>
      <c r="V138" s="431"/>
      <c r="W138" s="433"/>
      <c r="X138" s="426"/>
      <c r="Y138" s="426"/>
      <c r="Z138" s="427"/>
      <c r="AA138" s="426"/>
      <c r="AC138" s="425" t="e">
        <f>RANK(W138,$W$128:$W$139)</f>
        <v>#N/A</v>
      </c>
      <c r="AD138" s="425">
        <f>RANK(Z138,$Z$128:$Z$139)</f>
        <v>2</v>
      </c>
    </row>
    <row r="139" spans="1:30" ht="18" customHeight="1">
      <c r="A139" s="436"/>
      <c r="B139" s="348"/>
      <c r="C139" s="349"/>
      <c r="D139" s="344"/>
      <c r="E139" s="349"/>
      <c r="F139" s="349"/>
      <c r="G139" s="344"/>
      <c r="H139" s="348"/>
      <c r="I139" s="349"/>
      <c r="J139" s="344"/>
      <c r="K139" s="348"/>
      <c r="L139" s="349"/>
      <c r="M139" s="344"/>
      <c r="N139" s="349"/>
      <c r="O139" s="349"/>
      <c r="P139" s="349"/>
      <c r="Q139" s="451"/>
      <c r="R139" s="452"/>
      <c r="S139" s="453"/>
      <c r="T139" s="430"/>
      <c r="U139" s="432"/>
      <c r="V139" s="432"/>
      <c r="W139" s="434"/>
      <c r="X139" s="426"/>
      <c r="Y139" s="426"/>
      <c r="Z139" s="428"/>
      <c r="AA139" s="426"/>
      <c r="AC139" s="425"/>
      <c r="AD139" s="425"/>
    </row>
    <row r="141" spans="1:30" ht="18" customHeight="1">
      <c r="A141" s="337" t="s">
        <v>551</v>
      </c>
      <c r="B141" s="426" t="str">
        <f>IF(A142="","",A142)</f>
        <v>庄　内</v>
      </c>
      <c r="C141" s="426"/>
      <c r="D141" s="426"/>
      <c r="E141" s="426" t="str">
        <f>IF(A144="","",A144)</f>
        <v>鶴　居</v>
      </c>
      <c r="F141" s="426"/>
      <c r="G141" s="426"/>
      <c r="H141" s="426" t="str">
        <f>IF(A146="","",A146)</f>
        <v>金池長浜</v>
      </c>
      <c r="I141" s="426"/>
      <c r="J141" s="426"/>
      <c r="K141" s="426" t="str">
        <f>IF(A148="","",A148)</f>
        <v>豊後高田</v>
      </c>
      <c r="L141" s="426"/>
      <c r="M141" s="426"/>
      <c r="N141" s="426" t="str">
        <f>IF(A150="","",A150)</f>
        <v>北　郡</v>
      </c>
      <c r="O141" s="426"/>
      <c r="P141" s="426"/>
      <c r="Q141" s="426"/>
      <c r="R141" s="426"/>
      <c r="S141" s="426"/>
      <c r="T141" s="339" t="s">
        <v>532</v>
      </c>
      <c r="U141" s="338" t="s">
        <v>533</v>
      </c>
      <c r="V141" s="338" t="s">
        <v>534</v>
      </c>
      <c r="W141" s="338" t="s">
        <v>535</v>
      </c>
      <c r="X141" s="338" t="s">
        <v>536</v>
      </c>
      <c r="Y141" s="338" t="s">
        <v>537</v>
      </c>
      <c r="Z141" s="338" t="s">
        <v>538</v>
      </c>
      <c r="AA141" s="338" t="s">
        <v>539</v>
      </c>
      <c r="AC141" s="340" t="s">
        <v>540</v>
      </c>
      <c r="AD141" s="340" t="s">
        <v>541</v>
      </c>
    </row>
    <row r="142" spans="1:30" ht="18" customHeight="1">
      <c r="A142" s="437" t="str">
        <f>IF('組合せ'!L23="","",'組合せ'!L23)</f>
        <v>庄　内</v>
      </c>
      <c r="B142" s="440"/>
      <c r="C142" s="441"/>
      <c r="D142" s="442"/>
      <c r="E142" s="437" t="str">
        <f>IF(E143="","",IF(E143&gt;G143,"○",IF(E143&lt;G143,"●",IF(E143=G143,"△"))))</f>
        <v>●</v>
      </c>
      <c r="F142" s="438"/>
      <c r="G142" s="439"/>
      <c r="H142" s="437" t="str">
        <f>IF(H143="","",IF(H143&gt;J143,"○",IF(H143&lt;J143,"●",IF(H143=J143,"△"))))</f>
        <v>△</v>
      </c>
      <c r="I142" s="438"/>
      <c r="J142" s="439"/>
      <c r="K142" s="437" t="str">
        <f>IF(K143="","",IF(K143&gt;M143,"○",IF(K143&lt;M143,"●",IF(K143=M143,"△"))))</f>
        <v>○</v>
      </c>
      <c r="L142" s="438"/>
      <c r="M142" s="439"/>
      <c r="N142" s="437" t="str">
        <f>IF(N143="","",IF(N143&gt;P143,"○",IF(N143&lt;P143,"●",IF(N143=P143,"△"))))</f>
        <v>△</v>
      </c>
      <c r="O142" s="438"/>
      <c r="P142" s="438"/>
      <c r="Q142" s="435"/>
      <c r="R142" s="447"/>
      <c r="S142" s="429"/>
      <c r="T142" s="429">
        <f>COUNTIF(B142:S142,"○")</f>
        <v>1</v>
      </c>
      <c r="U142" s="431">
        <f>COUNTIF(B142:S142,"●")</f>
        <v>1</v>
      </c>
      <c r="V142" s="431">
        <f>COUNTIF(B142:S142,"△")</f>
        <v>2</v>
      </c>
      <c r="W142" s="433">
        <f>(T142*3)+(V142*1)</f>
        <v>5</v>
      </c>
      <c r="X142" s="426">
        <f>SUM(B143,E143,H143,K143,N143,Q143)</f>
        <v>14</v>
      </c>
      <c r="Y142" s="426">
        <f>SUM(D143,G143,J143,M143,P143,S143)</f>
        <v>2</v>
      </c>
      <c r="Z142" s="427">
        <f>X142-Y142</f>
        <v>12</v>
      </c>
      <c r="AA142" s="426">
        <v>3</v>
      </c>
      <c r="AC142" s="425">
        <f>RANK(W142,$W$142:$W$153)</f>
        <v>3</v>
      </c>
      <c r="AD142" s="425">
        <f>RANK(Z142,$Z$142:$Z$153)</f>
        <v>1</v>
      </c>
    </row>
    <row r="143" spans="1:30" ht="18" customHeight="1">
      <c r="A143" s="446"/>
      <c r="B143" s="443"/>
      <c r="C143" s="444"/>
      <c r="D143" s="445"/>
      <c r="E143" s="342">
        <f>IF('日程'!P$19="","",'日程'!P$19)</f>
        <v>0</v>
      </c>
      <c r="F143" s="342" t="s">
        <v>542</v>
      </c>
      <c r="G143" s="343">
        <f>IF('日程'!R$19="","",'日程'!R$19)</f>
        <v>1</v>
      </c>
      <c r="H143" s="342">
        <f>IF('日程'!P$26="","",'日程'!P$26)</f>
        <v>1</v>
      </c>
      <c r="I143" s="342" t="s">
        <v>542</v>
      </c>
      <c r="J143" s="343">
        <f>IF('日程'!R$26="","",'日程'!R$26)</f>
        <v>1</v>
      </c>
      <c r="K143" s="342">
        <f>IF('日程'!P$28="","",'日程'!P$28)</f>
        <v>13</v>
      </c>
      <c r="L143" s="342" t="s">
        <v>542</v>
      </c>
      <c r="M143" s="343">
        <f>IF('日程'!R$28="","",'日程'!R$28)</f>
        <v>0</v>
      </c>
      <c r="N143" s="342">
        <f>IF('日程'!R$21="","",'日程'!R$21)</f>
        <v>0</v>
      </c>
      <c r="O143" s="342" t="s">
        <v>542</v>
      </c>
      <c r="P143" s="343">
        <f>IF('日程'!P$21="","",'日程'!P$21)</f>
        <v>0</v>
      </c>
      <c r="Q143" s="348"/>
      <c r="R143" s="349"/>
      <c r="S143" s="344"/>
      <c r="T143" s="430"/>
      <c r="U143" s="432"/>
      <c r="V143" s="432"/>
      <c r="W143" s="434"/>
      <c r="X143" s="426"/>
      <c r="Y143" s="426"/>
      <c r="Z143" s="428"/>
      <c r="AA143" s="426"/>
      <c r="AC143" s="425"/>
      <c r="AD143" s="425"/>
    </row>
    <row r="144" spans="1:30" ht="18" customHeight="1">
      <c r="A144" s="437" t="str">
        <f>IF('組合せ'!L25="","",'組合せ'!L25)</f>
        <v>鶴　居</v>
      </c>
      <c r="B144" s="437" t="str">
        <f>IF(B145="","",IF(B145&gt;D145,"○",IF(B145&lt;D145,"●",IF(B145=D145,"△"))))</f>
        <v>○</v>
      </c>
      <c r="C144" s="438"/>
      <c r="D144" s="439"/>
      <c r="E144" s="440"/>
      <c r="F144" s="441"/>
      <c r="G144" s="442"/>
      <c r="H144" s="437" t="str">
        <f>IF(H145="","",IF(H145&gt;J145,"○",IF(H145&lt;J145,"●",IF(H145=J145,"△"))))</f>
        <v>○</v>
      </c>
      <c r="I144" s="438"/>
      <c r="J144" s="439"/>
      <c r="K144" s="437" t="str">
        <f>IF(K145="","",IF(K145&gt;M145,"○",IF(K145&lt;M145,"●",IF(K145=M145,"△"))))</f>
        <v>○</v>
      </c>
      <c r="L144" s="438"/>
      <c r="M144" s="439"/>
      <c r="N144" s="437" t="str">
        <f>IF(N145="","",IF(N145&gt;P145,"○",IF(N145&lt;P145,"●",IF(N145=P145,"△"))))</f>
        <v>○</v>
      </c>
      <c r="O144" s="438"/>
      <c r="P144" s="439"/>
      <c r="Q144" s="435"/>
      <c r="R144" s="447"/>
      <c r="S144" s="429"/>
      <c r="T144" s="429">
        <f>COUNTIF(B144:S144,"○")</f>
        <v>4</v>
      </c>
      <c r="U144" s="431">
        <f>COUNTIF(B144:S144,"●")</f>
        <v>0</v>
      </c>
      <c r="V144" s="431">
        <f>COUNTIF(B144:S144,"△")</f>
        <v>0</v>
      </c>
      <c r="W144" s="433">
        <f>(T144*3)+(V144*1)</f>
        <v>12</v>
      </c>
      <c r="X144" s="426">
        <f>SUM(B145,E145,H145,K145,N145,Q145)</f>
        <v>10</v>
      </c>
      <c r="Y144" s="426">
        <f>SUM(D145,G145,J145,M145,P145,S145)</f>
        <v>0</v>
      </c>
      <c r="Z144" s="427">
        <f>X144-Y144</f>
        <v>10</v>
      </c>
      <c r="AA144" s="426">
        <v>1</v>
      </c>
      <c r="AC144" s="425">
        <f>RANK(W144,$W$142:$W$153)</f>
        <v>1</v>
      </c>
      <c r="AD144" s="425">
        <f>RANK(Z144,$Z$142:$Z$153)</f>
        <v>2</v>
      </c>
    </row>
    <row r="145" spans="1:30" ht="18" customHeight="1">
      <c r="A145" s="446"/>
      <c r="B145" s="341">
        <f>G143</f>
        <v>1</v>
      </c>
      <c r="C145" s="342" t="s">
        <v>542</v>
      </c>
      <c r="D145" s="343">
        <f>E143</f>
        <v>0</v>
      </c>
      <c r="E145" s="443"/>
      <c r="F145" s="444"/>
      <c r="G145" s="445"/>
      <c r="H145" s="342">
        <f>IF('日程'!P$22="","",'日程'!P$22)</f>
        <v>2</v>
      </c>
      <c r="I145" s="342" t="s">
        <v>542</v>
      </c>
      <c r="J145" s="343">
        <f>IF('日程'!R$22="","",'日程'!R$22)</f>
        <v>0</v>
      </c>
      <c r="K145" s="342">
        <f>IF('日程'!P$25="","",'日程'!P$25)</f>
        <v>6</v>
      </c>
      <c r="L145" s="342" t="s">
        <v>542</v>
      </c>
      <c r="M145" s="343">
        <f>IF('日程'!R$25="","",'日程'!R$25)</f>
        <v>0</v>
      </c>
      <c r="N145" s="342">
        <f>IF('日程'!P$27="","",'日程'!P$27)</f>
        <v>1</v>
      </c>
      <c r="O145" s="342" t="s">
        <v>542</v>
      </c>
      <c r="P145" s="343">
        <f>IF('日程'!R$27="","",'日程'!R$27)</f>
        <v>0</v>
      </c>
      <c r="Q145" s="348"/>
      <c r="R145" s="349"/>
      <c r="S145" s="344"/>
      <c r="T145" s="430"/>
      <c r="U145" s="432"/>
      <c r="V145" s="432"/>
      <c r="W145" s="434"/>
      <c r="X145" s="426"/>
      <c r="Y145" s="426"/>
      <c r="Z145" s="428"/>
      <c r="AA145" s="426"/>
      <c r="AC145" s="425"/>
      <c r="AD145" s="425"/>
    </row>
    <row r="146" spans="1:30" ht="18" customHeight="1">
      <c r="A146" s="437" t="str">
        <f>IF('組合せ'!L27="","",'組合せ'!L27)</f>
        <v>金池長浜</v>
      </c>
      <c r="B146" s="437" t="str">
        <f>IF(B147="","",IF(B147&gt;D147,"○",IF(B147&lt;D147,"●",IF(B147=D147,"△"))))</f>
        <v>△</v>
      </c>
      <c r="C146" s="438"/>
      <c r="D146" s="439"/>
      <c r="E146" s="437" t="str">
        <f>IF(E147="","",IF(E147&gt;G147,"○",IF(E147&lt;G147,"●",IF(E147=G147,"△"))))</f>
        <v>●</v>
      </c>
      <c r="F146" s="438"/>
      <c r="G146" s="439"/>
      <c r="H146" s="440"/>
      <c r="I146" s="441"/>
      <c r="J146" s="442"/>
      <c r="K146" s="437" t="str">
        <f>IF(K147="","",IF(K147&gt;M147,"○",IF(K147&lt;M147,"●",IF(K147=M147,"△"))))</f>
        <v>○</v>
      </c>
      <c r="L146" s="438"/>
      <c r="M146" s="439"/>
      <c r="N146" s="437" t="str">
        <f>IF(N147="","",IF(N147&gt;P147,"○",IF(N147&lt;P147,"●",IF(N147=P147,"△"))))</f>
        <v>●</v>
      </c>
      <c r="O146" s="438"/>
      <c r="P146" s="439"/>
      <c r="Q146" s="435"/>
      <c r="R146" s="447"/>
      <c r="S146" s="429"/>
      <c r="T146" s="429">
        <f>COUNTIF(B146:S146,"○")</f>
        <v>1</v>
      </c>
      <c r="U146" s="431">
        <f>COUNTIF(B146:S146,"●")</f>
        <v>2</v>
      </c>
      <c r="V146" s="431">
        <f>COUNTIF(B146:S146,"△")</f>
        <v>1</v>
      </c>
      <c r="W146" s="433">
        <f>(T146*3)+(V146*1)</f>
        <v>4</v>
      </c>
      <c r="X146" s="426">
        <f>SUM(B147,E147,H147,K147,N147,Q147)</f>
        <v>11</v>
      </c>
      <c r="Y146" s="426">
        <f>SUM(D147,G147,J147,M147,P147,S147)</f>
        <v>4</v>
      </c>
      <c r="Z146" s="427">
        <f>X146-Y146</f>
        <v>7</v>
      </c>
      <c r="AA146" s="426">
        <v>4</v>
      </c>
      <c r="AC146" s="425">
        <f>RANK(W146,$W$142:$W$153)</f>
        <v>4</v>
      </c>
      <c r="AD146" s="425">
        <f>RANK(Z146,$Z$142:$Z$153)</f>
        <v>4</v>
      </c>
    </row>
    <row r="147" spans="1:30" ht="18" customHeight="1">
      <c r="A147" s="446"/>
      <c r="B147" s="341">
        <f>J143</f>
        <v>1</v>
      </c>
      <c r="C147" s="342" t="s">
        <v>542</v>
      </c>
      <c r="D147" s="343">
        <f>H143</f>
        <v>1</v>
      </c>
      <c r="E147" s="341">
        <f>J145</f>
        <v>0</v>
      </c>
      <c r="F147" s="342" t="s">
        <v>542</v>
      </c>
      <c r="G147" s="343">
        <f>H145</f>
        <v>2</v>
      </c>
      <c r="H147" s="443"/>
      <c r="I147" s="444"/>
      <c r="J147" s="445"/>
      <c r="K147" s="342">
        <f>IF('日程'!P$20="","",'日程'!P$20)</f>
        <v>10</v>
      </c>
      <c r="L147" s="342" t="s">
        <v>542</v>
      </c>
      <c r="M147" s="343">
        <f>IF('日程'!R$20="","",'日程'!R$20)</f>
        <v>0</v>
      </c>
      <c r="N147" s="342">
        <f>IF('日程'!P$24="","",'日程'!P$24)</f>
        <v>0</v>
      </c>
      <c r="O147" s="342" t="s">
        <v>542</v>
      </c>
      <c r="P147" s="343">
        <f>IF('日程'!R$24="","",'日程'!R$24)</f>
        <v>1</v>
      </c>
      <c r="Q147" s="348"/>
      <c r="R147" s="349"/>
      <c r="S147" s="344"/>
      <c r="T147" s="430"/>
      <c r="U147" s="432"/>
      <c r="V147" s="432"/>
      <c r="W147" s="434"/>
      <c r="X147" s="426"/>
      <c r="Y147" s="426"/>
      <c r="Z147" s="428"/>
      <c r="AA147" s="426"/>
      <c r="AC147" s="425"/>
      <c r="AD147" s="425"/>
    </row>
    <row r="148" spans="1:30" ht="18" customHeight="1">
      <c r="A148" s="437" t="str">
        <f>IF('組合せ'!L29="","",'組合せ'!L29)</f>
        <v>豊後高田</v>
      </c>
      <c r="B148" s="437" t="str">
        <f>IF(B149="","",IF(B149&gt;D149,"○",IF(B149&lt;D149,"●",IF(B149=D149,"△"))))</f>
        <v>●</v>
      </c>
      <c r="C148" s="438"/>
      <c r="D148" s="439"/>
      <c r="E148" s="437" t="str">
        <f>IF(E149="","",IF(E149&gt;G149,"○",IF(E149&lt;G149,"●",IF(E149=G149,"△"))))</f>
        <v>●</v>
      </c>
      <c r="F148" s="438"/>
      <c r="G148" s="439"/>
      <c r="H148" s="437" t="str">
        <f>IF(H149="","",IF(H149&gt;J149,"○",IF(H149&lt;J149,"●",IF(H149=J149,"△"))))</f>
        <v>●</v>
      </c>
      <c r="I148" s="438"/>
      <c r="J148" s="439"/>
      <c r="K148" s="440"/>
      <c r="L148" s="441"/>
      <c r="M148" s="442"/>
      <c r="N148" s="437" t="str">
        <f>IF(N149="","",IF(N149&gt;P149,"○",IF(N149&lt;P149,"●",IF(N149=P149,"△"))))</f>
        <v>●</v>
      </c>
      <c r="O148" s="438"/>
      <c r="P148" s="439"/>
      <c r="Q148" s="435"/>
      <c r="R148" s="447"/>
      <c r="S148" s="429"/>
      <c r="T148" s="429">
        <f>COUNTIF(B148:S148,"○")</f>
        <v>0</v>
      </c>
      <c r="U148" s="431">
        <f>COUNTIF(B148:S148,"●")</f>
        <v>4</v>
      </c>
      <c r="V148" s="431">
        <f>COUNTIF(B148:S148,"△")</f>
        <v>0</v>
      </c>
      <c r="W148" s="433">
        <f>(T148*3)+(V148*1)</f>
        <v>0</v>
      </c>
      <c r="X148" s="426">
        <f>SUM(B149,E149,H149,K149,N149,Q149)</f>
        <v>0</v>
      </c>
      <c r="Y148" s="426">
        <f>SUM(D149,G149,J149,M149,P149,S149)</f>
        <v>37</v>
      </c>
      <c r="Z148" s="427">
        <f>X148-Y148</f>
        <v>-37</v>
      </c>
      <c r="AA148" s="426">
        <v>5</v>
      </c>
      <c r="AC148" s="425">
        <f>RANK(W148,$W$142:$W$153)</f>
        <v>5</v>
      </c>
      <c r="AD148" s="425">
        <f>RANK(Z148,$Z$142:$Z$153)</f>
        <v>5</v>
      </c>
    </row>
    <row r="149" spans="1:30" ht="18" customHeight="1">
      <c r="A149" s="446"/>
      <c r="B149" s="341">
        <f>M143</f>
        <v>0</v>
      </c>
      <c r="C149" s="342" t="s">
        <v>542</v>
      </c>
      <c r="D149" s="343">
        <f>K143</f>
        <v>13</v>
      </c>
      <c r="E149" s="341">
        <f>M145</f>
        <v>0</v>
      </c>
      <c r="F149" s="342" t="s">
        <v>542</v>
      </c>
      <c r="G149" s="343">
        <f>K145</f>
        <v>6</v>
      </c>
      <c r="H149" s="341">
        <f>M147</f>
        <v>0</v>
      </c>
      <c r="I149" s="342" t="s">
        <v>542</v>
      </c>
      <c r="J149" s="343">
        <f>K147</f>
        <v>10</v>
      </c>
      <c r="K149" s="443"/>
      <c r="L149" s="444"/>
      <c r="M149" s="445"/>
      <c r="N149" s="342">
        <f>IF('日程'!P$23="","",'日程'!P$23)</f>
        <v>0</v>
      </c>
      <c r="O149" s="342" t="s">
        <v>542</v>
      </c>
      <c r="P149" s="343">
        <f>IF('日程'!R$23="","",'日程'!R$23)</f>
        <v>8</v>
      </c>
      <c r="Q149" s="348"/>
      <c r="R149" s="349"/>
      <c r="S149" s="344"/>
      <c r="T149" s="430"/>
      <c r="U149" s="432"/>
      <c r="V149" s="432"/>
      <c r="W149" s="434"/>
      <c r="X149" s="426"/>
      <c r="Y149" s="426"/>
      <c r="Z149" s="428"/>
      <c r="AA149" s="426"/>
      <c r="AC149" s="425"/>
      <c r="AD149" s="425"/>
    </row>
    <row r="150" spans="1:30" ht="18" customHeight="1">
      <c r="A150" s="437" t="str">
        <f>IF('組合せ'!L31="","",'組合せ'!L31)</f>
        <v>北　郡</v>
      </c>
      <c r="B150" s="437" t="str">
        <f>IF(B151="","",IF(B151&gt;D151,"○",IF(B151&lt;D151,"●",IF(B151=D151,"△"))))</f>
        <v>△</v>
      </c>
      <c r="C150" s="438"/>
      <c r="D150" s="439"/>
      <c r="E150" s="437" t="str">
        <f>IF(E151="","",IF(E151&gt;G151,"○",IF(E151&lt;G151,"●",IF(E151=G151,"△"))))</f>
        <v>●</v>
      </c>
      <c r="F150" s="438"/>
      <c r="G150" s="439"/>
      <c r="H150" s="437" t="str">
        <f>IF(H151="","",IF(H151&gt;J151,"○",IF(H151&lt;J151,"●",IF(H151=J151,"△"))))</f>
        <v>○</v>
      </c>
      <c r="I150" s="438"/>
      <c r="J150" s="439"/>
      <c r="K150" s="437" t="str">
        <f>IF(K151="","",IF(K151&gt;M151,"○",IF(K151&lt;M151,"●",IF(K151=M151,"△"))))</f>
        <v>○</v>
      </c>
      <c r="L150" s="438"/>
      <c r="M150" s="439"/>
      <c r="N150" s="440"/>
      <c r="O150" s="441"/>
      <c r="P150" s="442"/>
      <c r="Q150" s="435"/>
      <c r="R150" s="447"/>
      <c r="S150" s="429"/>
      <c r="T150" s="429">
        <f>COUNTIF(B150:S150,"○")</f>
        <v>2</v>
      </c>
      <c r="U150" s="431">
        <f>COUNTIF(B150:S150,"●")</f>
        <v>1</v>
      </c>
      <c r="V150" s="431">
        <f>COUNTIF(B150:S150,"△")</f>
        <v>1</v>
      </c>
      <c r="W150" s="433">
        <f>(T150*3)+(V150*1)</f>
        <v>7</v>
      </c>
      <c r="X150" s="426">
        <f>SUM(B151,E151,H151,K151,N151,Q151)</f>
        <v>9</v>
      </c>
      <c r="Y150" s="426">
        <f>SUM(D151,G151,J151,M151,P151,S151)</f>
        <v>1</v>
      </c>
      <c r="Z150" s="427">
        <f>X150-Y150</f>
        <v>8</v>
      </c>
      <c r="AA150" s="426">
        <v>2</v>
      </c>
      <c r="AC150" s="425">
        <f>RANK(W150,$W$142:$W$153)</f>
        <v>2</v>
      </c>
      <c r="AD150" s="425">
        <f>RANK(Z150,$Z$142:$Z$153)</f>
        <v>3</v>
      </c>
    </row>
    <row r="151" spans="1:30" ht="18" customHeight="1">
      <c r="A151" s="446"/>
      <c r="B151" s="341">
        <f>P143</f>
        <v>0</v>
      </c>
      <c r="C151" s="342" t="s">
        <v>542</v>
      </c>
      <c r="D151" s="343">
        <f>N143</f>
        <v>0</v>
      </c>
      <c r="E151" s="342">
        <f>P145</f>
        <v>0</v>
      </c>
      <c r="F151" s="342" t="s">
        <v>542</v>
      </c>
      <c r="G151" s="343">
        <f>N145</f>
        <v>1</v>
      </c>
      <c r="H151" s="341">
        <f>P147</f>
        <v>1</v>
      </c>
      <c r="I151" s="342" t="s">
        <v>542</v>
      </c>
      <c r="J151" s="343">
        <f>N147</f>
        <v>0</v>
      </c>
      <c r="K151" s="341">
        <f>P149</f>
        <v>8</v>
      </c>
      <c r="L151" s="342" t="s">
        <v>542</v>
      </c>
      <c r="M151" s="343">
        <f>N149</f>
        <v>0</v>
      </c>
      <c r="N151" s="443"/>
      <c r="O151" s="444"/>
      <c r="P151" s="445"/>
      <c r="Q151" s="348"/>
      <c r="R151" s="349"/>
      <c r="S151" s="344"/>
      <c r="T151" s="430"/>
      <c r="U151" s="432"/>
      <c r="V151" s="432"/>
      <c r="W151" s="434"/>
      <c r="X151" s="426"/>
      <c r="Y151" s="426"/>
      <c r="Z151" s="428"/>
      <c r="AA151" s="426"/>
      <c r="AC151" s="425"/>
      <c r="AD151" s="425"/>
    </row>
    <row r="152" spans="1:30" ht="18" customHeight="1">
      <c r="A152" s="435">
        <f>IF('組合せ'!L33="","",'組合せ'!L33)</f>
      </c>
      <c r="B152" s="435"/>
      <c r="C152" s="447"/>
      <c r="D152" s="429"/>
      <c r="E152" s="435"/>
      <c r="F152" s="447"/>
      <c r="G152" s="429"/>
      <c r="H152" s="435"/>
      <c r="I152" s="447"/>
      <c r="J152" s="429"/>
      <c r="K152" s="435"/>
      <c r="L152" s="447"/>
      <c r="M152" s="429"/>
      <c r="N152" s="435"/>
      <c r="O152" s="447"/>
      <c r="P152" s="429"/>
      <c r="Q152" s="448"/>
      <c r="R152" s="449"/>
      <c r="S152" s="450"/>
      <c r="T152" s="429"/>
      <c r="U152" s="431"/>
      <c r="V152" s="431"/>
      <c r="W152" s="433"/>
      <c r="X152" s="426"/>
      <c r="Y152" s="426"/>
      <c r="Z152" s="427"/>
      <c r="AA152" s="426"/>
      <c r="AC152" s="425">
        <f>RANK(W152,$W$142:$W$153)</f>
        <v>5</v>
      </c>
      <c r="AD152" s="425" t="e">
        <f>RANK(Z152,$Z$142:$Z$153)</f>
        <v>#N/A</v>
      </c>
    </row>
    <row r="153" spans="1:30" ht="18" customHeight="1">
      <c r="A153" s="436"/>
      <c r="B153" s="348"/>
      <c r="C153" s="349"/>
      <c r="D153" s="344"/>
      <c r="E153" s="349"/>
      <c r="F153" s="349"/>
      <c r="G153" s="344"/>
      <c r="H153" s="348"/>
      <c r="I153" s="349"/>
      <c r="J153" s="344"/>
      <c r="K153" s="348"/>
      <c r="L153" s="349"/>
      <c r="M153" s="344"/>
      <c r="N153" s="349"/>
      <c r="O153" s="349"/>
      <c r="P153" s="349"/>
      <c r="Q153" s="451"/>
      <c r="R153" s="452"/>
      <c r="S153" s="453"/>
      <c r="T153" s="430"/>
      <c r="U153" s="432"/>
      <c r="V153" s="432"/>
      <c r="W153" s="434"/>
      <c r="X153" s="426"/>
      <c r="Y153" s="426"/>
      <c r="Z153" s="428"/>
      <c r="AA153" s="426"/>
      <c r="AC153" s="425"/>
      <c r="AD153" s="425"/>
    </row>
    <row r="155" spans="1:30" ht="18" customHeight="1">
      <c r="A155" s="337" t="s">
        <v>552</v>
      </c>
      <c r="B155" s="426" t="str">
        <f>IF(A156="","",A156)</f>
        <v>賀　来</v>
      </c>
      <c r="C155" s="426"/>
      <c r="D155" s="426"/>
      <c r="E155" s="426" t="str">
        <f>IF(A158="","",A158)</f>
        <v>小　楠</v>
      </c>
      <c r="F155" s="426"/>
      <c r="G155" s="426"/>
      <c r="H155" s="426" t="str">
        <f>IF(A160="","",A160)</f>
        <v>城　東</v>
      </c>
      <c r="I155" s="426"/>
      <c r="J155" s="426"/>
      <c r="K155" s="426" t="str">
        <f>IF(A162="","",A162)</f>
        <v>日　出</v>
      </c>
      <c r="L155" s="426"/>
      <c r="M155" s="426"/>
      <c r="N155" s="426" t="str">
        <f>IF(A164="","",A164)</f>
        <v>判　田</v>
      </c>
      <c r="O155" s="426"/>
      <c r="P155" s="426"/>
      <c r="Q155" s="426"/>
      <c r="R155" s="426"/>
      <c r="S155" s="426"/>
      <c r="T155" s="339" t="s">
        <v>532</v>
      </c>
      <c r="U155" s="338" t="s">
        <v>533</v>
      </c>
      <c r="V155" s="338" t="s">
        <v>534</v>
      </c>
      <c r="W155" s="338" t="s">
        <v>535</v>
      </c>
      <c r="X155" s="338" t="s">
        <v>536</v>
      </c>
      <c r="Y155" s="338" t="s">
        <v>537</v>
      </c>
      <c r="Z155" s="338" t="s">
        <v>538</v>
      </c>
      <c r="AA155" s="338" t="s">
        <v>539</v>
      </c>
      <c r="AC155" s="340" t="s">
        <v>540</v>
      </c>
      <c r="AD155" s="340" t="s">
        <v>541</v>
      </c>
    </row>
    <row r="156" spans="1:30" ht="18" customHeight="1">
      <c r="A156" s="437" t="str">
        <f>IF('組合せ'!M23="","",'組合せ'!M23)</f>
        <v>賀　来</v>
      </c>
      <c r="B156" s="440"/>
      <c r="C156" s="441"/>
      <c r="D156" s="442"/>
      <c r="E156" s="437" t="str">
        <f>IF(E157="","",IF(E157&gt;G157,"○",IF(E157&lt;G157,"●",IF(E157=G157,"△"))))</f>
        <v>○</v>
      </c>
      <c r="F156" s="438"/>
      <c r="G156" s="439"/>
      <c r="H156" s="437" t="str">
        <f>IF(H157="","",IF(H157&gt;J157,"○",IF(H157&lt;J157,"●",IF(H157=J157,"△"))))</f>
        <v>○</v>
      </c>
      <c r="I156" s="438"/>
      <c r="J156" s="439"/>
      <c r="K156" s="437" t="str">
        <f>IF(K157="","",IF(K157&gt;M157,"○",IF(K157&lt;M157,"●",IF(K157=M157,"△"))))</f>
        <v>○</v>
      </c>
      <c r="L156" s="438"/>
      <c r="M156" s="439"/>
      <c r="N156" s="437" t="str">
        <f>IF(N157="","",IF(N157&gt;P157,"○",IF(N157&lt;P157,"●",IF(N157=P157,"△"))))</f>
        <v>●</v>
      </c>
      <c r="O156" s="438"/>
      <c r="P156" s="438"/>
      <c r="Q156" s="435"/>
      <c r="R156" s="447"/>
      <c r="S156" s="429"/>
      <c r="T156" s="429">
        <f>COUNTIF(B156:S156,"○")</f>
        <v>3</v>
      </c>
      <c r="U156" s="431">
        <f>COUNTIF(B156:S156,"●")</f>
        <v>1</v>
      </c>
      <c r="V156" s="431">
        <f>COUNTIF(B156:S156,"△")</f>
        <v>0</v>
      </c>
      <c r="W156" s="433">
        <f>(T156*3)+(V156*1)</f>
        <v>9</v>
      </c>
      <c r="X156" s="426">
        <f>SUM(B157,E157,H157,K157,N157,Q157)</f>
        <v>9</v>
      </c>
      <c r="Y156" s="426">
        <f>SUM(D157,G157,J157,M157,P157,S157)</f>
        <v>2</v>
      </c>
      <c r="Z156" s="427">
        <f>X156-Y156</f>
        <v>7</v>
      </c>
      <c r="AA156" s="426">
        <v>2</v>
      </c>
      <c r="AC156" s="425">
        <f>RANK(W156,$W$156:$W$167)</f>
        <v>2</v>
      </c>
      <c r="AD156" s="425">
        <f>RANK(Z156,$Z$156:$Z$167)</f>
        <v>2</v>
      </c>
    </row>
    <row r="157" spans="1:30" ht="18" customHeight="1">
      <c r="A157" s="446"/>
      <c r="B157" s="443"/>
      <c r="C157" s="444"/>
      <c r="D157" s="445"/>
      <c r="E157" s="342">
        <f>IF('日程'!V$19="","",'日程'!V$19)</f>
        <v>1</v>
      </c>
      <c r="F157" s="342" t="s">
        <v>542</v>
      </c>
      <c r="G157" s="343">
        <f>IF('日程'!X$19="","",'日程'!X$19)</f>
        <v>0</v>
      </c>
      <c r="H157" s="342">
        <f>IF('日程'!V$26="","",'日程'!V$26)</f>
        <v>2</v>
      </c>
      <c r="I157" s="342" t="s">
        <v>542</v>
      </c>
      <c r="J157" s="343">
        <f>IF('日程'!X$26="","",'日程'!X$26)</f>
        <v>0</v>
      </c>
      <c r="K157" s="342">
        <f>IF('日程'!V$28="","",'日程'!V$28)</f>
        <v>6</v>
      </c>
      <c r="L157" s="342" t="s">
        <v>542</v>
      </c>
      <c r="M157" s="343">
        <f>IF('日程'!X$28="","",'日程'!X$28)</f>
        <v>1</v>
      </c>
      <c r="N157" s="342">
        <f>IF('日程'!X$21="","",'日程'!X$21)</f>
        <v>0</v>
      </c>
      <c r="O157" s="342" t="s">
        <v>542</v>
      </c>
      <c r="P157" s="343">
        <f>IF('日程'!V$21="","",'日程'!V$21)</f>
        <v>1</v>
      </c>
      <c r="Q157" s="348"/>
      <c r="R157" s="349"/>
      <c r="S157" s="344"/>
      <c r="T157" s="430"/>
      <c r="U157" s="432"/>
      <c r="V157" s="432"/>
      <c r="W157" s="434"/>
      <c r="X157" s="426"/>
      <c r="Y157" s="426"/>
      <c r="Z157" s="428"/>
      <c r="AA157" s="426"/>
      <c r="AC157" s="425"/>
      <c r="AD157" s="425"/>
    </row>
    <row r="158" spans="1:30" ht="18" customHeight="1">
      <c r="A158" s="437" t="str">
        <f>IF('組合せ'!M25="","",'組合せ'!M25)</f>
        <v>小　楠</v>
      </c>
      <c r="B158" s="437" t="str">
        <f>IF(B159="","",IF(B159&gt;D159,"○",IF(B159&lt;D159,"●",IF(B159=D159,"△"))))</f>
        <v>●</v>
      </c>
      <c r="C158" s="438"/>
      <c r="D158" s="439"/>
      <c r="E158" s="440"/>
      <c r="F158" s="441"/>
      <c r="G158" s="442"/>
      <c r="H158" s="437" t="str">
        <f>IF(H159="","",IF(H159&gt;J159,"○",IF(H159&lt;J159,"●",IF(H159=J159,"△"))))</f>
        <v>●</v>
      </c>
      <c r="I158" s="438"/>
      <c r="J158" s="439"/>
      <c r="K158" s="437" t="str">
        <f>IF(K159="","",IF(K159&gt;M159,"○",IF(K159&lt;M159,"●",IF(K159=M159,"△"))))</f>
        <v>○</v>
      </c>
      <c r="L158" s="438"/>
      <c r="M158" s="439"/>
      <c r="N158" s="437" t="str">
        <f>IF(N159="","",IF(N159&gt;P159,"○",IF(N159&lt;P159,"●",IF(N159=P159,"△"))))</f>
        <v>●</v>
      </c>
      <c r="O158" s="438"/>
      <c r="P158" s="439"/>
      <c r="Q158" s="435"/>
      <c r="R158" s="447"/>
      <c r="S158" s="429"/>
      <c r="T158" s="429">
        <f>COUNTIF(B158:S158,"○")</f>
        <v>1</v>
      </c>
      <c r="U158" s="431">
        <f>COUNTIF(B158:S158,"●")</f>
        <v>3</v>
      </c>
      <c r="V158" s="431">
        <f>COUNTIF(B158:S158,"△")</f>
        <v>0</v>
      </c>
      <c r="W158" s="433">
        <f>(T158*3)+(V158*1)</f>
        <v>3</v>
      </c>
      <c r="X158" s="426">
        <f>SUM(B159,E159,H159,K159,N159,Q159)</f>
        <v>2</v>
      </c>
      <c r="Y158" s="426">
        <f>SUM(D159,G159,J159,M159,P159,S159)</f>
        <v>8</v>
      </c>
      <c r="Z158" s="427">
        <f>X158-Y158</f>
        <v>-6</v>
      </c>
      <c r="AA158" s="426">
        <v>4</v>
      </c>
      <c r="AC158" s="425">
        <f>RANK(W158,$W$156:$W$167)</f>
        <v>4</v>
      </c>
      <c r="AD158" s="425">
        <f>RANK(Z158,$Z$156:$Z$167)</f>
        <v>4</v>
      </c>
    </row>
    <row r="159" spans="1:30" ht="18" customHeight="1">
      <c r="A159" s="446"/>
      <c r="B159" s="341">
        <f>G157</f>
        <v>0</v>
      </c>
      <c r="C159" s="342" t="s">
        <v>542</v>
      </c>
      <c r="D159" s="343">
        <f>E157</f>
        <v>1</v>
      </c>
      <c r="E159" s="443"/>
      <c r="F159" s="444"/>
      <c r="G159" s="445"/>
      <c r="H159" s="342">
        <f>IF('日程'!V$22="","",'日程'!V$22)</f>
        <v>1</v>
      </c>
      <c r="I159" s="342" t="s">
        <v>542</v>
      </c>
      <c r="J159" s="343">
        <f>IF('日程'!X$22="","",'日程'!X$22)</f>
        <v>2</v>
      </c>
      <c r="K159" s="342">
        <f>IF('日程'!V$25="","",'日程'!V$25)</f>
        <v>1</v>
      </c>
      <c r="L159" s="342" t="s">
        <v>542</v>
      </c>
      <c r="M159" s="343">
        <f>IF('日程'!X$25="","",'日程'!X$25)</f>
        <v>0</v>
      </c>
      <c r="N159" s="342">
        <f>IF('日程'!V$27="","",'日程'!V$27)</f>
        <v>0</v>
      </c>
      <c r="O159" s="342" t="s">
        <v>542</v>
      </c>
      <c r="P159" s="343">
        <f>IF('日程'!X$27="","",'日程'!X$27)</f>
        <v>5</v>
      </c>
      <c r="Q159" s="348"/>
      <c r="R159" s="349"/>
      <c r="S159" s="344"/>
      <c r="T159" s="430"/>
      <c r="U159" s="432"/>
      <c r="V159" s="432"/>
      <c r="W159" s="434"/>
      <c r="X159" s="426"/>
      <c r="Y159" s="426"/>
      <c r="Z159" s="428"/>
      <c r="AA159" s="426"/>
      <c r="AC159" s="425"/>
      <c r="AD159" s="425"/>
    </row>
    <row r="160" spans="1:30" ht="18" customHeight="1">
      <c r="A160" s="437" t="str">
        <f>IF('組合せ'!M27="","",'組合せ'!M27)</f>
        <v>城　東</v>
      </c>
      <c r="B160" s="437" t="str">
        <f>IF(B161="","",IF(B161&gt;D161,"○",IF(B161&lt;D161,"●",IF(B161=D161,"△"))))</f>
        <v>●</v>
      </c>
      <c r="C160" s="438"/>
      <c r="D160" s="439"/>
      <c r="E160" s="437" t="str">
        <f>IF(E161="","",IF(E161&gt;G161,"○",IF(E161&lt;G161,"●",IF(E161=G161,"△"))))</f>
        <v>○</v>
      </c>
      <c r="F160" s="438"/>
      <c r="G160" s="439"/>
      <c r="H160" s="440"/>
      <c r="I160" s="441"/>
      <c r="J160" s="442"/>
      <c r="K160" s="437" t="str">
        <f>IF(K161="","",IF(K161&gt;M161,"○",IF(K161&lt;M161,"●",IF(K161=M161,"△"))))</f>
        <v>○</v>
      </c>
      <c r="L160" s="438"/>
      <c r="M160" s="439"/>
      <c r="N160" s="437" t="str">
        <f>IF(N161="","",IF(N161&gt;P161,"○",IF(N161&lt;P161,"●",IF(N161=P161,"△"))))</f>
        <v>●</v>
      </c>
      <c r="O160" s="438"/>
      <c r="P160" s="439"/>
      <c r="Q160" s="435"/>
      <c r="R160" s="447"/>
      <c r="S160" s="429"/>
      <c r="T160" s="429">
        <f>COUNTIF(B160:S160,"○")</f>
        <v>2</v>
      </c>
      <c r="U160" s="431">
        <f>COUNTIF(B160:S160,"●")</f>
        <v>2</v>
      </c>
      <c r="V160" s="431">
        <f>COUNTIF(B160:S160,"△")</f>
        <v>0</v>
      </c>
      <c r="W160" s="433">
        <f>(T160*3)+(V160*1)</f>
        <v>6</v>
      </c>
      <c r="X160" s="426">
        <f>SUM(B161,E161,H161,K161,N161,Q161)</f>
        <v>9</v>
      </c>
      <c r="Y160" s="426">
        <f>SUM(D161,G161,J161,M161,P161,S161)</f>
        <v>6</v>
      </c>
      <c r="Z160" s="427">
        <f>X160-Y160</f>
        <v>3</v>
      </c>
      <c r="AA160" s="426">
        <v>3</v>
      </c>
      <c r="AC160" s="425">
        <f>RANK(W160,$W$156:$W$167)</f>
        <v>3</v>
      </c>
      <c r="AD160" s="425">
        <f>RANK(Z160,$Z$156:$Z$167)</f>
        <v>3</v>
      </c>
    </row>
    <row r="161" spans="1:30" ht="18" customHeight="1">
      <c r="A161" s="446"/>
      <c r="B161" s="341">
        <f>J157</f>
        <v>0</v>
      </c>
      <c r="C161" s="342" t="s">
        <v>542</v>
      </c>
      <c r="D161" s="343">
        <f>H157</f>
        <v>2</v>
      </c>
      <c r="E161" s="341">
        <f>J159</f>
        <v>2</v>
      </c>
      <c r="F161" s="342" t="s">
        <v>542</v>
      </c>
      <c r="G161" s="343">
        <f>H159</f>
        <v>1</v>
      </c>
      <c r="H161" s="443"/>
      <c r="I161" s="444"/>
      <c r="J161" s="445"/>
      <c r="K161" s="342">
        <f>IF('日程'!V$20="","",'日程'!V$20)</f>
        <v>7</v>
      </c>
      <c r="L161" s="342" t="s">
        <v>542</v>
      </c>
      <c r="M161" s="343">
        <f>IF('日程'!X$20="","",'日程'!X$20)</f>
        <v>1</v>
      </c>
      <c r="N161" s="342">
        <f>IF('日程'!V$24="","",'日程'!V$24)</f>
        <v>0</v>
      </c>
      <c r="O161" s="342" t="s">
        <v>542</v>
      </c>
      <c r="P161" s="343">
        <f>IF('日程'!X$24="","",'日程'!X$24)</f>
        <v>2</v>
      </c>
      <c r="Q161" s="348"/>
      <c r="R161" s="349"/>
      <c r="S161" s="344"/>
      <c r="T161" s="430"/>
      <c r="U161" s="432"/>
      <c r="V161" s="432"/>
      <c r="W161" s="434"/>
      <c r="X161" s="426"/>
      <c r="Y161" s="426"/>
      <c r="Z161" s="428"/>
      <c r="AA161" s="426"/>
      <c r="AC161" s="425"/>
      <c r="AD161" s="425"/>
    </row>
    <row r="162" spans="1:30" ht="18" customHeight="1">
      <c r="A162" s="437" t="str">
        <f>IF('組合せ'!M29="","",'組合せ'!M29)</f>
        <v>日　出</v>
      </c>
      <c r="B162" s="437" t="str">
        <f>IF(B163="","",IF(B163&gt;D163,"○",IF(B163&lt;D163,"●",IF(B163=D163,"△"))))</f>
        <v>●</v>
      </c>
      <c r="C162" s="438"/>
      <c r="D162" s="439"/>
      <c r="E162" s="437" t="str">
        <f>IF(E163="","",IF(E163&gt;G163,"○",IF(E163&lt;G163,"●",IF(E163=G163,"△"))))</f>
        <v>●</v>
      </c>
      <c r="F162" s="438"/>
      <c r="G162" s="439"/>
      <c r="H162" s="437" t="str">
        <f>IF(H163="","",IF(H163&gt;J163,"○",IF(H163&lt;J163,"●",IF(H163=J163,"△"))))</f>
        <v>●</v>
      </c>
      <c r="I162" s="438"/>
      <c r="J162" s="439"/>
      <c r="K162" s="440"/>
      <c r="L162" s="441"/>
      <c r="M162" s="442"/>
      <c r="N162" s="437" t="str">
        <f>IF(N163="","",IF(N163&gt;P163,"○",IF(N163&lt;P163,"●",IF(N163=P163,"△"))))</f>
        <v>●</v>
      </c>
      <c r="O162" s="438"/>
      <c r="P162" s="439"/>
      <c r="Q162" s="435"/>
      <c r="R162" s="447"/>
      <c r="S162" s="429"/>
      <c r="T162" s="429">
        <f>COUNTIF(B162:S162,"○")</f>
        <v>0</v>
      </c>
      <c r="U162" s="431">
        <f>COUNTIF(B162:S162,"●")</f>
        <v>4</v>
      </c>
      <c r="V162" s="431">
        <f>COUNTIF(B162:S162,"△")</f>
        <v>0</v>
      </c>
      <c r="W162" s="433">
        <f>(T162*3)+(V162*1)</f>
        <v>0</v>
      </c>
      <c r="X162" s="426">
        <f>SUM(B163,E163,H163,K163,N163,Q163)</f>
        <v>2</v>
      </c>
      <c r="Y162" s="426">
        <f>SUM(D163,G163,J163,M163,P163,S163)</f>
        <v>20</v>
      </c>
      <c r="Z162" s="427">
        <f>X162-Y162</f>
        <v>-18</v>
      </c>
      <c r="AA162" s="426">
        <v>4</v>
      </c>
      <c r="AC162" s="425">
        <f>RANK(W162,$W$156:$W$167)</f>
        <v>5</v>
      </c>
      <c r="AD162" s="425">
        <f>RANK(Z162,$Z$156:$Z$167)</f>
        <v>5</v>
      </c>
    </row>
    <row r="163" spans="1:30" ht="18" customHeight="1">
      <c r="A163" s="446"/>
      <c r="B163" s="341">
        <f>M157</f>
        <v>1</v>
      </c>
      <c r="C163" s="342" t="s">
        <v>542</v>
      </c>
      <c r="D163" s="343">
        <f>K157</f>
        <v>6</v>
      </c>
      <c r="E163" s="341">
        <f>M159</f>
        <v>0</v>
      </c>
      <c r="F163" s="342" t="s">
        <v>542</v>
      </c>
      <c r="G163" s="343">
        <f>K159</f>
        <v>1</v>
      </c>
      <c r="H163" s="341">
        <f>M161</f>
        <v>1</v>
      </c>
      <c r="I163" s="342" t="s">
        <v>542</v>
      </c>
      <c r="J163" s="343">
        <f>K161</f>
        <v>7</v>
      </c>
      <c r="K163" s="443"/>
      <c r="L163" s="444"/>
      <c r="M163" s="445"/>
      <c r="N163" s="342">
        <f>IF('日程'!V$23="","",'日程'!V$23)</f>
        <v>0</v>
      </c>
      <c r="O163" s="342" t="s">
        <v>542</v>
      </c>
      <c r="P163" s="343">
        <f>IF('日程'!X$23="","",'日程'!X$23)</f>
        <v>6</v>
      </c>
      <c r="Q163" s="348"/>
      <c r="R163" s="349"/>
      <c r="S163" s="344"/>
      <c r="T163" s="430"/>
      <c r="U163" s="432"/>
      <c r="V163" s="432"/>
      <c r="W163" s="434"/>
      <c r="X163" s="426"/>
      <c r="Y163" s="426"/>
      <c r="Z163" s="428"/>
      <c r="AA163" s="426"/>
      <c r="AC163" s="425"/>
      <c r="AD163" s="425"/>
    </row>
    <row r="164" spans="1:30" ht="18" customHeight="1">
      <c r="A164" s="437" t="str">
        <f>IF('組合せ'!M31="","",'組合せ'!M31)</f>
        <v>判　田</v>
      </c>
      <c r="B164" s="437" t="str">
        <f>IF(B165="","",IF(B165&gt;D165,"○",IF(B165&lt;D165,"●",IF(B165=D165,"△"))))</f>
        <v>○</v>
      </c>
      <c r="C164" s="438"/>
      <c r="D164" s="439"/>
      <c r="E164" s="437" t="str">
        <f>IF(E165="","",IF(E165&gt;G165,"○",IF(E165&lt;G165,"●",IF(E165=G165,"△"))))</f>
        <v>○</v>
      </c>
      <c r="F164" s="438"/>
      <c r="G164" s="439"/>
      <c r="H164" s="437" t="str">
        <f>IF(H165="","",IF(H165&gt;J165,"○",IF(H165&lt;J165,"●",IF(H165=J165,"△"))))</f>
        <v>○</v>
      </c>
      <c r="I164" s="438"/>
      <c r="J164" s="439"/>
      <c r="K164" s="437" t="str">
        <f>IF(K165="","",IF(K165&gt;M165,"○",IF(K165&lt;M165,"●",IF(K165=M165,"△"))))</f>
        <v>○</v>
      </c>
      <c r="L164" s="438"/>
      <c r="M164" s="439"/>
      <c r="N164" s="440"/>
      <c r="O164" s="441"/>
      <c r="P164" s="442"/>
      <c r="Q164" s="435"/>
      <c r="R164" s="447"/>
      <c r="S164" s="429"/>
      <c r="T164" s="429">
        <f>COUNTIF(B164:S164,"○")</f>
        <v>4</v>
      </c>
      <c r="U164" s="431">
        <f>COUNTIF(B164:S164,"●")</f>
        <v>0</v>
      </c>
      <c r="V164" s="431">
        <f>COUNTIF(B164:S164,"△")</f>
        <v>0</v>
      </c>
      <c r="W164" s="433">
        <f>(T164*3)+(V164*1)</f>
        <v>12</v>
      </c>
      <c r="X164" s="426">
        <f>SUM(B165,E165,H165,K165,N165,Q165)</f>
        <v>14</v>
      </c>
      <c r="Y164" s="426">
        <f>SUM(D165,G165,J165,M165,P165,S165)</f>
        <v>0</v>
      </c>
      <c r="Z164" s="427">
        <f>X164-Y164</f>
        <v>14</v>
      </c>
      <c r="AA164" s="426">
        <v>1</v>
      </c>
      <c r="AC164" s="425">
        <f>RANK(W164,$W$156:$W$167)</f>
        <v>1</v>
      </c>
      <c r="AD164" s="425">
        <f>RANK(Z164,$Z$156:$Z$167)</f>
        <v>1</v>
      </c>
    </row>
    <row r="165" spans="1:30" ht="18" customHeight="1">
      <c r="A165" s="446"/>
      <c r="B165" s="341">
        <f>P157</f>
        <v>1</v>
      </c>
      <c r="C165" s="342" t="s">
        <v>542</v>
      </c>
      <c r="D165" s="343">
        <f>N157</f>
        <v>0</v>
      </c>
      <c r="E165" s="342">
        <f>P159</f>
        <v>5</v>
      </c>
      <c r="F165" s="342" t="s">
        <v>542</v>
      </c>
      <c r="G165" s="343">
        <f>N159</f>
        <v>0</v>
      </c>
      <c r="H165" s="341">
        <f>P161</f>
        <v>2</v>
      </c>
      <c r="I165" s="342" t="s">
        <v>542</v>
      </c>
      <c r="J165" s="343">
        <f>N161</f>
        <v>0</v>
      </c>
      <c r="K165" s="341">
        <f>P163</f>
        <v>6</v>
      </c>
      <c r="L165" s="342" t="s">
        <v>542</v>
      </c>
      <c r="M165" s="343">
        <f>N163</f>
        <v>0</v>
      </c>
      <c r="N165" s="443"/>
      <c r="O165" s="444"/>
      <c r="P165" s="445"/>
      <c r="Q165" s="348"/>
      <c r="R165" s="349"/>
      <c r="S165" s="344"/>
      <c r="T165" s="430"/>
      <c r="U165" s="432"/>
      <c r="V165" s="432"/>
      <c r="W165" s="434"/>
      <c r="X165" s="426"/>
      <c r="Y165" s="426"/>
      <c r="Z165" s="428"/>
      <c r="AA165" s="426"/>
      <c r="AC165" s="425"/>
      <c r="AD165" s="425"/>
    </row>
    <row r="166" spans="1:30" ht="18" customHeight="1">
      <c r="A166" s="435">
        <f>IF('組合せ'!M33="","",'組合せ'!M33)</f>
      </c>
      <c r="B166" s="435"/>
      <c r="C166" s="447"/>
      <c r="D166" s="429"/>
      <c r="E166" s="435"/>
      <c r="F166" s="447"/>
      <c r="G166" s="429"/>
      <c r="H166" s="435"/>
      <c r="I166" s="447"/>
      <c r="J166" s="429"/>
      <c r="K166" s="435"/>
      <c r="L166" s="447"/>
      <c r="M166" s="429"/>
      <c r="N166" s="435"/>
      <c r="O166" s="447"/>
      <c r="P166" s="429"/>
      <c r="Q166" s="448"/>
      <c r="R166" s="449"/>
      <c r="S166" s="450"/>
      <c r="T166" s="429"/>
      <c r="U166" s="431"/>
      <c r="V166" s="431"/>
      <c r="W166" s="433"/>
      <c r="X166" s="426"/>
      <c r="Y166" s="426"/>
      <c r="Z166" s="427"/>
      <c r="AA166" s="426"/>
      <c r="AC166" s="425">
        <f>RANK(W166,$W$156:$W$167)</f>
        <v>5</v>
      </c>
      <c r="AD166" s="425" t="e">
        <f>RANK(Z166,$Z$156:$Z$167)</f>
        <v>#N/A</v>
      </c>
    </row>
    <row r="167" spans="1:30" ht="18" customHeight="1">
      <c r="A167" s="436"/>
      <c r="B167" s="348"/>
      <c r="C167" s="349"/>
      <c r="D167" s="344"/>
      <c r="E167" s="349"/>
      <c r="F167" s="349"/>
      <c r="G167" s="344"/>
      <c r="H167" s="348"/>
      <c r="I167" s="349"/>
      <c r="J167" s="344"/>
      <c r="K167" s="348"/>
      <c r="L167" s="349"/>
      <c r="M167" s="344"/>
      <c r="N167" s="349"/>
      <c r="O167" s="349"/>
      <c r="P167" s="349"/>
      <c r="Q167" s="451"/>
      <c r="R167" s="452"/>
      <c r="S167" s="453"/>
      <c r="T167" s="430"/>
      <c r="U167" s="432"/>
      <c r="V167" s="432"/>
      <c r="W167" s="434"/>
      <c r="X167" s="426"/>
      <c r="Y167" s="426"/>
      <c r="Z167" s="428"/>
      <c r="AA167" s="426"/>
      <c r="AC167" s="425"/>
      <c r="AD167" s="425"/>
    </row>
    <row r="169" spans="1:30" ht="18" customHeight="1">
      <c r="A169" s="337" t="s">
        <v>553</v>
      </c>
      <c r="B169" s="426" t="str">
        <f>IF(A170="","",A170)</f>
        <v>くにみ</v>
      </c>
      <c r="C169" s="426"/>
      <c r="D169" s="426"/>
      <c r="E169" s="426" t="str">
        <f>IF(A172="","",A172)</f>
        <v>鶴　見</v>
      </c>
      <c r="F169" s="426"/>
      <c r="G169" s="426"/>
      <c r="H169" s="426" t="str">
        <f>IF(A174="","",A174)</f>
        <v>別　保</v>
      </c>
      <c r="I169" s="426"/>
      <c r="J169" s="426"/>
      <c r="K169" s="426" t="str">
        <f>IF(A176="","",A176)</f>
        <v>明野東</v>
      </c>
      <c r="L169" s="426"/>
      <c r="M169" s="426"/>
      <c r="N169" s="426" t="str">
        <f>IF(A178="","",A178)</f>
        <v>挾　間</v>
      </c>
      <c r="O169" s="426"/>
      <c r="P169" s="426"/>
      <c r="Q169" s="426"/>
      <c r="R169" s="426"/>
      <c r="S169" s="426"/>
      <c r="T169" s="339" t="s">
        <v>532</v>
      </c>
      <c r="U169" s="338" t="s">
        <v>533</v>
      </c>
      <c r="V169" s="338" t="s">
        <v>534</v>
      </c>
      <c r="W169" s="338" t="s">
        <v>535</v>
      </c>
      <c r="X169" s="338" t="s">
        <v>536</v>
      </c>
      <c r="Y169" s="338" t="s">
        <v>537</v>
      </c>
      <c r="Z169" s="338" t="s">
        <v>538</v>
      </c>
      <c r="AA169" s="338" t="s">
        <v>539</v>
      </c>
      <c r="AC169" s="340" t="s">
        <v>540</v>
      </c>
      <c r="AD169" s="340" t="s">
        <v>541</v>
      </c>
    </row>
    <row r="170" spans="1:30" ht="18" customHeight="1">
      <c r="A170" s="437" t="str">
        <f>IF('組合せ'!N23="","",'組合せ'!N23)</f>
        <v>くにみ</v>
      </c>
      <c r="B170" s="448"/>
      <c r="C170" s="449"/>
      <c r="D170" s="450"/>
      <c r="E170" s="435" t="str">
        <f>IF(E171="","",IF(E171&gt;G171,"○",IF(E171&lt;G171,"●",IF(E171=G171,"△"))))</f>
        <v>●</v>
      </c>
      <c r="F170" s="447"/>
      <c r="G170" s="429"/>
      <c r="H170" s="435" t="str">
        <f>IF(H171="","",IF(H171&gt;J171,"○",IF(H171&lt;J171,"●",IF(H171=J171,"△"))))</f>
        <v>●</v>
      </c>
      <c r="I170" s="447"/>
      <c r="J170" s="429"/>
      <c r="K170" s="435" t="str">
        <f>IF(K171="","",IF(K171&gt;M171,"○",IF(K171&lt;M171,"●",IF(K171=M171,"△"))))</f>
        <v>●</v>
      </c>
      <c r="L170" s="447"/>
      <c r="M170" s="429"/>
      <c r="N170" s="435" t="str">
        <f>IF(N171="","",IF(N171&gt;P171,"○",IF(N171&lt;P171,"●",IF(N171=P171,"△"))))</f>
        <v>●</v>
      </c>
      <c r="O170" s="447"/>
      <c r="P170" s="447"/>
      <c r="Q170" s="435"/>
      <c r="R170" s="447"/>
      <c r="S170" s="429"/>
      <c r="T170" s="429">
        <f>COUNTIF(B170:S170,"○")</f>
        <v>0</v>
      </c>
      <c r="U170" s="431">
        <f>COUNTIF(B170:S170,"●")</f>
        <v>4</v>
      </c>
      <c r="V170" s="431">
        <f>COUNTIF(B170:S170,"△")</f>
        <v>0</v>
      </c>
      <c r="W170" s="433">
        <f>(T170*3)+(V170*1)</f>
        <v>0</v>
      </c>
      <c r="X170" s="426">
        <f>SUM(B171,E171,H171,K171,N171,Q171)</f>
        <v>1</v>
      </c>
      <c r="Y170" s="426">
        <f>SUM(D171,G171,J171,M171,P171,S171)</f>
        <v>21</v>
      </c>
      <c r="Z170" s="427">
        <f>X170-Y170</f>
        <v>-20</v>
      </c>
      <c r="AA170" s="426">
        <v>5</v>
      </c>
      <c r="AC170" s="425">
        <f>RANK(W170,$W$170:$W$181)</f>
        <v>5</v>
      </c>
      <c r="AD170" s="425">
        <f>RANK(Z170,$Z$170:$Z$181)</f>
        <v>5</v>
      </c>
    </row>
    <row r="171" spans="1:30" ht="18" customHeight="1">
      <c r="A171" s="446"/>
      <c r="B171" s="451"/>
      <c r="C171" s="452"/>
      <c r="D171" s="453"/>
      <c r="E171" s="349">
        <f>IF('日程'!AB19="","",'日程'!AB19)</f>
        <v>1</v>
      </c>
      <c r="F171" s="349" t="s">
        <v>542</v>
      </c>
      <c r="G171" s="344">
        <f>IF('日程'!AD19="","",'日程'!AD19)</f>
        <v>6</v>
      </c>
      <c r="H171" s="349">
        <f>IF('日程'!AB26="","",'日程'!AB26)</f>
        <v>0</v>
      </c>
      <c r="I171" s="349" t="s">
        <v>542</v>
      </c>
      <c r="J171" s="344">
        <f>IF('日程'!AD26="","",'日程'!AD26)</f>
        <v>3</v>
      </c>
      <c r="K171" s="349">
        <f>IF('日程'!AB28="","",'日程'!AB28)</f>
        <v>0</v>
      </c>
      <c r="L171" s="349" t="s">
        <v>542</v>
      </c>
      <c r="M171" s="344">
        <f>IF('日程'!AD28="","",'日程'!AD28)</f>
        <v>9</v>
      </c>
      <c r="N171" s="349">
        <f>IF('日程'!AD21="","",'日程'!AD21)</f>
        <v>0</v>
      </c>
      <c r="O171" s="349" t="s">
        <v>542</v>
      </c>
      <c r="P171" s="349">
        <f>IF('日程'!AB21="","",'日程'!AB21)</f>
        <v>3</v>
      </c>
      <c r="Q171" s="348"/>
      <c r="R171" s="349"/>
      <c r="S171" s="344"/>
      <c r="T171" s="430"/>
      <c r="U171" s="432"/>
      <c r="V171" s="432"/>
      <c r="W171" s="434"/>
      <c r="X171" s="426"/>
      <c r="Y171" s="426"/>
      <c r="Z171" s="428"/>
      <c r="AA171" s="426"/>
      <c r="AC171" s="425"/>
      <c r="AD171" s="425"/>
    </row>
    <row r="172" spans="1:30" ht="18" customHeight="1">
      <c r="A172" s="437" t="str">
        <f>IF('組合せ'!N25="","",'組合せ'!N25)</f>
        <v>鶴　見</v>
      </c>
      <c r="B172" s="435" t="str">
        <f>IF(B173="","",IF(B173&gt;D173,"○",IF(B173&lt;D173,"●",IF(B173=D173,"△"))))</f>
        <v>○</v>
      </c>
      <c r="C172" s="447"/>
      <c r="D172" s="429"/>
      <c r="E172" s="448"/>
      <c r="F172" s="449"/>
      <c r="G172" s="450"/>
      <c r="H172" s="435" t="str">
        <f>IF(H173="","",IF(H173&gt;J173,"○",IF(H173&lt;J173,"●",IF(H173=J173,"△"))))</f>
        <v>●</v>
      </c>
      <c r="I172" s="447"/>
      <c r="J172" s="429"/>
      <c r="K172" s="435" t="str">
        <f>IF(K173="","",IF(K173&gt;M173,"○",IF(K173&lt;M173,"●",IF(K173=M173,"△"))))</f>
        <v>●</v>
      </c>
      <c r="L172" s="447"/>
      <c r="M172" s="429"/>
      <c r="N172" s="435" t="str">
        <f>IF(N173="","",IF(N173&gt;P173,"○",IF(N173&lt;P173,"●",IF(N173=P173,"△"))))</f>
        <v>○</v>
      </c>
      <c r="O172" s="447"/>
      <c r="P172" s="429"/>
      <c r="Q172" s="435"/>
      <c r="R172" s="447"/>
      <c r="S172" s="429"/>
      <c r="T172" s="429">
        <f>COUNTIF(B172:S172,"○")</f>
        <v>2</v>
      </c>
      <c r="U172" s="431">
        <f>COUNTIF(B172:S172,"●")</f>
        <v>2</v>
      </c>
      <c r="V172" s="431">
        <f>COUNTIF(B172:S172,"△")</f>
        <v>0</v>
      </c>
      <c r="W172" s="433">
        <f>(T172*3)+(V172*1)</f>
        <v>6</v>
      </c>
      <c r="X172" s="426">
        <f>SUM(B173,E173,H173,K173,N173,Q173)</f>
        <v>8</v>
      </c>
      <c r="Y172" s="426">
        <f>SUM(D173,G173,J173,M173,P173,S173)</f>
        <v>19</v>
      </c>
      <c r="Z172" s="427">
        <f>X172-Y172</f>
        <v>-11</v>
      </c>
      <c r="AA172" s="426">
        <v>3</v>
      </c>
      <c r="AC172" s="425">
        <f>RANK(W172,$W$170:$W$181)</f>
        <v>3</v>
      </c>
      <c r="AD172" s="425">
        <f>RANK(Z172,$Z$170:$Z$181)</f>
        <v>4</v>
      </c>
    </row>
    <row r="173" spans="1:30" ht="18" customHeight="1">
      <c r="A173" s="446"/>
      <c r="B173" s="348">
        <f>G171</f>
        <v>6</v>
      </c>
      <c r="C173" s="349" t="s">
        <v>542</v>
      </c>
      <c r="D173" s="344">
        <f>E171</f>
        <v>1</v>
      </c>
      <c r="E173" s="451"/>
      <c r="F173" s="452"/>
      <c r="G173" s="453"/>
      <c r="H173" s="342">
        <f>IF('日程'!AB22="","",'日程'!AB22)</f>
        <v>0</v>
      </c>
      <c r="I173" s="342" t="s">
        <v>542</v>
      </c>
      <c r="J173" s="343">
        <f>IF('日程'!AD22="","",'日程'!AD22)</f>
        <v>4</v>
      </c>
      <c r="K173" s="342">
        <f>IF('日程'!AB25="","",'日程'!AB25)</f>
        <v>0</v>
      </c>
      <c r="L173" s="342" t="s">
        <v>542</v>
      </c>
      <c r="M173" s="343">
        <f>IF('日程'!AD25="","",'日程'!AD25)</f>
        <v>14</v>
      </c>
      <c r="N173" s="342">
        <f>IF('日程'!AB27="","",'日程'!AB27)</f>
        <v>2</v>
      </c>
      <c r="O173" s="342" t="s">
        <v>542</v>
      </c>
      <c r="P173" s="343">
        <f>IF('日程'!AD27="","",'日程'!AD27)</f>
        <v>0</v>
      </c>
      <c r="Q173" s="348"/>
      <c r="R173" s="349"/>
      <c r="S173" s="344"/>
      <c r="T173" s="430"/>
      <c r="U173" s="432"/>
      <c r="V173" s="432"/>
      <c r="W173" s="434"/>
      <c r="X173" s="426"/>
      <c r="Y173" s="426"/>
      <c r="Z173" s="428"/>
      <c r="AA173" s="426"/>
      <c r="AC173" s="425"/>
      <c r="AD173" s="425"/>
    </row>
    <row r="174" spans="1:30" ht="18" customHeight="1">
      <c r="A174" s="437" t="str">
        <f>IF('組合せ'!N27="","",'組合せ'!N27)</f>
        <v>別　保</v>
      </c>
      <c r="B174" s="437" t="str">
        <f>IF(B175="","",IF(B175&gt;D175,"○",IF(B175&lt;D175,"●",IF(B175=D175,"△"))))</f>
        <v>○</v>
      </c>
      <c r="C174" s="438"/>
      <c r="D174" s="439"/>
      <c r="E174" s="435" t="str">
        <f>IF(E175="","",IF(E175&gt;G175,"○",IF(E175&lt;G175,"●",IF(E175=G175,"△"))))</f>
        <v>○</v>
      </c>
      <c r="F174" s="447"/>
      <c r="G174" s="429"/>
      <c r="H174" s="448"/>
      <c r="I174" s="449"/>
      <c r="J174" s="450"/>
      <c r="K174" s="435" t="str">
        <f>IF(K175="","",IF(K175&gt;M175,"○",IF(K175&lt;M175,"●",IF(K175=M175,"△"))))</f>
        <v>●</v>
      </c>
      <c r="L174" s="447"/>
      <c r="M174" s="429"/>
      <c r="N174" s="435" t="str">
        <f>IF(N175="","",IF(N175&gt;P175,"○",IF(N175&lt;P175,"●",IF(N175=P175,"△"))))</f>
        <v>○</v>
      </c>
      <c r="O174" s="447"/>
      <c r="P174" s="429"/>
      <c r="Q174" s="435"/>
      <c r="R174" s="447"/>
      <c r="S174" s="429"/>
      <c r="T174" s="429">
        <f>COUNTIF(B174:S174,"○")</f>
        <v>3</v>
      </c>
      <c r="U174" s="431">
        <f>COUNTIF(B174:S174,"●")</f>
        <v>1</v>
      </c>
      <c r="V174" s="431">
        <f>COUNTIF(B174:S174,"△")</f>
        <v>0</v>
      </c>
      <c r="W174" s="433">
        <f>(T174*3)+(V174*1)</f>
        <v>9</v>
      </c>
      <c r="X174" s="426">
        <f>SUM(B175,E175,H175,K175,N175,Q175)</f>
        <v>9</v>
      </c>
      <c r="Y174" s="426">
        <f>SUM(D175,G175,J175,M175,P175,S175)</f>
        <v>3</v>
      </c>
      <c r="Z174" s="427">
        <f>X174-Y174</f>
        <v>6</v>
      </c>
      <c r="AA174" s="426">
        <v>2</v>
      </c>
      <c r="AC174" s="425">
        <f>RANK(W174,$W$170:$W$181)</f>
        <v>2</v>
      </c>
      <c r="AD174" s="425">
        <f>RANK(Z174,$Z$170:$Z$181)</f>
        <v>2</v>
      </c>
    </row>
    <row r="175" spans="1:30" ht="18" customHeight="1">
      <c r="A175" s="446"/>
      <c r="B175" s="341">
        <f>J171</f>
        <v>3</v>
      </c>
      <c r="C175" s="342" t="s">
        <v>542</v>
      </c>
      <c r="D175" s="343">
        <f>H171</f>
        <v>0</v>
      </c>
      <c r="E175" s="348">
        <f>J173</f>
        <v>4</v>
      </c>
      <c r="F175" s="349" t="s">
        <v>542</v>
      </c>
      <c r="G175" s="344">
        <f>H173</f>
        <v>0</v>
      </c>
      <c r="H175" s="451"/>
      <c r="I175" s="452"/>
      <c r="J175" s="453"/>
      <c r="K175" s="342">
        <f>IF('日程'!AB20="","",'日程'!AB20)</f>
        <v>0</v>
      </c>
      <c r="L175" s="342" t="s">
        <v>542</v>
      </c>
      <c r="M175" s="343">
        <f>IF('日程'!AD20="","",'日程'!AD20)</f>
        <v>3</v>
      </c>
      <c r="N175" s="342">
        <f>IF('日程'!AB24="","",'日程'!AB24)</f>
        <v>2</v>
      </c>
      <c r="O175" s="342" t="s">
        <v>542</v>
      </c>
      <c r="P175" s="343">
        <f>IF('日程'!AD24="","",'日程'!AD24)</f>
        <v>0</v>
      </c>
      <c r="Q175" s="348"/>
      <c r="R175" s="349"/>
      <c r="S175" s="344"/>
      <c r="T175" s="430"/>
      <c r="U175" s="432"/>
      <c r="V175" s="432"/>
      <c r="W175" s="434"/>
      <c r="X175" s="426"/>
      <c r="Y175" s="426"/>
      <c r="Z175" s="428"/>
      <c r="AA175" s="426"/>
      <c r="AC175" s="425"/>
      <c r="AD175" s="425"/>
    </row>
    <row r="176" spans="1:30" ht="18" customHeight="1">
      <c r="A176" s="435" t="str">
        <f>IF('組合せ'!N29="","",'組合せ'!N29)</f>
        <v>明野東</v>
      </c>
      <c r="B176" s="437" t="str">
        <f>IF(B177="","",IF(B177&gt;D177,"○",IF(B177&lt;D177,"●",IF(B177=D177,"△"))))</f>
        <v>○</v>
      </c>
      <c r="C176" s="438"/>
      <c r="D176" s="439"/>
      <c r="E176" s="435" t="str">
        <f>IF(E177="","",IF(E177&gt;G177,"○",IF(E177&lt;G177,"●",IF(E177=G177,"△"))))</f>
        <v>○</v>
      </c>
      <c r="F176" s="447"/>
      <c r="G176" s="429"/>
      <c r="H176" s="435" t="str">
        <f>IF(H177="","",IF(H177&gt;J177,"○",IF(H177&lt;J177,"●",IF(H177=J177,"△"))))</f>
        <v>○</v>
      </c>
      <c r="I176" s="447"/>
      <c r="J176" s="429"/>
      <c r="K176" s="448"/>
      <c r="L176" s="449"/>
      <c r="M176" s="450"/>
      <c r="N176" s="435" t="str">
        <f>IF(N177="","",IF(N177&gt;P177,"○",IF(N177&lt;P177,"●",IF(N177=P177,"△"))))</f>
        <v>○</v>
      </c>
      <c r="O176" s="447"/>
      <c r="P176" s="429"/>
      <c r="Q176" s="435"/>
      <c r="R176" s="447"/>
      <c r="S176" s="429"/>
      <c r="T176" s="429">
        <f>COUNTIF(B176:S176,"○")</f>
        <v>4</v>
      </c>
      <c r="U176" s="431">
        <f>COUNTIF(B176:S176,"●")</f>
        <v>0</v>
      </c>
      <c r="V176" s="431">
        <f>COUNTIF(B176:S176,"△")</f>
        <v>0</v>
      </c>
      <c r="W176" s="433">
        <f>(T176*3)+(V176*1)</f>
        <v>12</v>
      </c>
      <c r="X176" s="426">
        <f>SUM(B177,E177,H177,K177,N177,Q177)</f>
        <v>32</v>
      </c>
      <c r="Y176" s="426">
        <f>SUM(D177,G177,J177,M177,P177,S177)</f>
        <v>0</v>
      </c>
      <c r="Z176" s="427">
        <f>X176-Y176</f>
        <v>32</v>
      </c>
      <c r="AA176" s="426">
        <v>1</v>
      </c>
      <c r="AC176" s="425">
        <f>RANK(W176,$W$170:$W$181)</f>
        <v>1</v>
      </c>
      <c r="AD176" s="425">
        <f>RANK(Z176,$Z$170:$Z$181)</f>
        <v>1</v>
      </c>
    </row>
    <row r="177" spans="1:30" ht="18" customHeight="1">
      <c r="A177" s="436"/>
      <c r="B177" s="341">
        <f>M171</f>
        <v>9</v>
      </c>
      <c r="C177" s="342" t="s">
        <v>542</v>
      </c>
      <c r="D177" s="343">
        <f>K171</f>
        <v>0</v>
      </c>
      <c r="E177" s="348">
        <f>M173</f>
        <v>14</v>
      </c>
      <c r="F177" s="349" t="s">
        <v>542</v>
      </c>
      <c r="G177" s="344">
        <f>K173</f>
        <v>0</v>
      </c>
      <c r="H177" s="348">
        <f>M175</f>
        <v>3</v>
      </c>
      <c r="I177" s="349" t="s">
        <v>542</v>
      </c>
      <c r="J177" s="344">
        <f>K175</f>
        <v>0</v>
      </c>
      <c r="K177" s="451"/>
      <c r="L177" s="452"/>
      <c r="M177" s="453"/>
      <c r="N177" s="342">
        <f>IF('日程'!AB23="","",'日程'!AB23)</f>
        <v>6</v>
      </c>
      <c r="O177" s="342" t="s">
        <v>542</v>
      </c>
      <c r="P177" s="343">
        <f>IF('日程'!AD23="","",'日程'!AD23)</f>
        <v>0</v>
      </c>
      <c r="Q177" s="348"/>
      <c r="R177" s="349"/>
      <c r="S177" s="344"/>
      <c r="T177" s="430"/>
      <c r="U177" s="432"/>
      <c r="V177" s="432"/>
      <c r="W177" s="434"/>
      <c r="X177" s="426"/>
      <c r="Y177" s="426"/>
      <c r="Z177" s="428"/>
      <c r="AA177" s="426"/>
      <c r="AC177" s="425"/>
      <c r="AD177" s="425"/>
    </row>
    <row r="178" spans="1:30" ht="18" customHeight="1">
      <c r="A178" s="435" t="str">
        <f>IF('組合せ'!N31="","",'組合せ'!N31)</f>
        <v>挾　間</v>
      </c>
      <c r="B178" s="435" t="str">
        <f>IF(B179="","",IF(B179&gt;D179,"○",IF(B179&lt;D179,"●",IF(B179=D179,"△"))))</f>
        <v>○</v>
      </c>
      <c r="C178" s="447"/>
      <c r="D178" s="447"/>
      <c r="E178" s="435" t="str">
        <f>IF(E179="","",IF(E179&gt;G179,"○",IF(E179&lt;G179,"●",IF(E179=G179,"△"))))</f>
        <v>●</v>
      </c>
      <c r="F178" s="447"/>
      <c r="G178" s="429"/>
      <c r="H178" s="435" t="str">
        <f>IF(H179="","",IF(H179&gt;J179,"○",IF(H179&lt;J179,"●",IF(H179=J179,"△"))))</f>
        <v>●</v>
      </c>
      <c r="I178" s="447"/>
      <c r="J178" s="429"/>
      <c r="K178" s="435" t="str">
        <f>IF(K179="","",IF(K179&gt;M179,"○",IF(K179&lt;M179,"●",IF(K179=M179,"△"))))</f>
        <v>●</v>
      </c>
      <c r="L178" s="447"/>
      <c r="M178" s="429"/>
      <c r="N178" s="448"/>
      <c r="O178" s="449"/>
      <c r="P178" s="450"/>
      <c r="Q178" s="435"/>
      <c r="R178" s="447"/>
      <c r="S178" s="429"/>
      <c r="T178" s="429">
        <f>COUNTIF(B178:S178,"○")</f>
        <v>1</v>
      </c>
      <c r="U178" s="431">
        <f>COUNTIF(B178:S178,"●")</f>
        <v>3</v>
      </c>
      <c r="V178" s="431">
        <f>COUNTIF(B178:S178,"△")</f>
        <v>0</v>
      </c>
      <c r="W178" s="433">
        <f>(T178*3)+(V178*1)</f>
        <v>3</v>
      </c>
      <c r="X178" s="426">
        <f>SUM(B179,E179,H179,K179,N179,Q179)</f>
        <v>3</v>
      </c>
      <c r="Y178" s="426">
        <f>SUM(D179,G179,J179,M179,P179,S179)</f>
        <v>10</v>
      </c>
      <c r="Z178" s="427">
        <f>X178-Y178</f>
        <v>-7</v>
      </c>
      <c r="AA178" s="426">
        <v>4</v>
      </c>
      <c r="AC178" s="425">
        <f>RANK(W178,$W$170:$W$181)</f>
        <v>4</v>
      </c>
      <c r="AD178" s="425">
        <f>RANK(Z178,$Z$170:$Z$181)</f>
        <v>3</v>
      </c>
    </row>
    <row r="179" spans="1:30" ht="18" customHeight="1">
      <c r="A179" s="436"/>
      <c r="B179" s="341">
        <f>P171</f>
        <v>3</v>
      </c>
      <c r="C179" s="342" t="s">
        <v>542</v>
      </c>
      <c r="D179" s="343">
        <f>N171</f>
        <v>0</v>
      </c>
      <c r="E179" s="349">
        <f>P173</f>
        <v>0</v>
      </c>
      <c r="F179" s="349" t="s">
        <v>542</v>
      </c>
      <c r="G179" s="344">
        <f>N173</f>
        <v>2</v>
      </c>
      <c r="H179" s="348">
        <f>P175</f>
        <v>0</v>
      </c>
      <c r="I179" s="349" t="s">
        <v>542</v>
      </c>
      <c r="J179" s="344">
        <f>N175</f>
        <v>2</v>
      </c>
      <c r="K179" s="348">
        <f>P177</f>
        <v>0</v>
      </c>
      <c r="L179" s="349" t="s">
        <v>542</v>
      </c>
      <c r="M179" s="344">
        <f>N177</f>
        <v>6</v>
      </c>
      <c r="N179" s="451"/>
      <c r="O179" s="452"/>
      <c r="P179" s="453"/>
      <c r="Q179" s="348"/>
      <c r="R179" s="349"/>
      <c r="S179" s="344"/>
      <c r="T179" s="430"/>
      <c r="U179" s="432"/>
      <c r="V179" s="432"/>
      <c r="W179" s="434"/>
      <c r="X179" s="426"/>
      <c r="Y179" s="426"/>
      <c r="Z179" s="428"/>
      <c r="AA179" s="426"/>
      <c r="AC179" s="425"/>
      <c r="AD179" s="425"/>
    </row>
    <row r="180" spans="1:30" ht="18" customHeight="1">
      <c r="A180" s="435">
        <f>IF('組合せ'!N33="","",'組合せ'!N33)</f>
      </c>
      <c r="B180" s="435"/>
      <c r="C180" s="447"/>
      <c r="D180" s="429"/>
      <c r="E180" s="435"/>
      <c r="F180" s="447"/>
      <c r="G180" s="429"/>
      <c r="H180" s="435"/>
      <c r="I180" s="447"/>
      <c r="J180" s="429"/>
      <c r="K180" s="435"/>
      <c r="L180" s="447"/>
      <c r="M180" s="429"/>
      <c r="N180" s="435"/>
      <c r="O180" s="447"/>
      <c r="P180" s="429"/>
      <c r="Q180" s="448"/>
      <c r="R180" s="449"/>
      <c r="S180" s="450"/>
      <c r="T180" s="429"/>
      <c r="U180" s="431"/>
      <c r="V180" s="431"/>
      <c r="W180" s="433"/>
      <c r="X180" s="426"/>
      <c r="Y180" s="426"/>
      <c r="Z180" s="427"/>
      <c r="AA180" s="426"/>
      <c r="AC180" s="425">
        <f>RANK(W180,$W$170:$W$181)</f>
        <v>5</v>
      </c>
      <c r="AD180" s="425" t="e">
        <f>RANK(Z180,$Z$170:$Z$181)</f>
        <v>#N/A</v>
      </c>
    </row>
    <row r="181" spans="1:30" ht="18" customHeight="1">
      <c r="A181" s="436"/>
      <c r="B181" s="348"/>
      <c r="C181" s="349"/>
      <c r="D181" s="344"/>
      <c r="E181" s="349"/>
      <c r="F181" s="349"/>
      <c r="G181" s="344"/>
      <c r="H181" s="348"/>
      <c r="I181" s="349"/>
      <c r="J181" s="344"/>
      <c r="K181" s="348"/>
      <c r="L181" s="349"/>
      <c r="M181" s="344"/>
      <c r="N181" s="349"/>
      <c r="O181" s="349"/>
      <c r="P181" s="349"/>
      <c r="Q181" s="451"/>
      <c r="R181" s="452"/>
      <c r="S181" s="453"/>
      <c r="T181" s="430"/>
      <c r="U181" s="432"/>
      <c r="V181" s="432"/>
      <c r="W181" s="434"/>
      <c r="X181" s="426"/>
      <c r="Y181" s="426"/>
      <c r="Z181" s="428"/>
      <c r="AA181" s="426"/>
      <c r="AC181" s="425"/>
      <c r="AD181" s="425"/>
    </row>
    <row r="183" spans="1:30" ht="18" customHeight="1">
      <c r="A183" s="337" t="s">
        <v>554</v>
      </c>
      <c r="B183" s="426" t="str">
        <f>IF(A184="","",A184)</f>
        <v>日　岡</v>
      </c>
      <c r="C183" s="426"/>
      <c r="D183" s="426"/>
      <c r="E183" s="426" t="str">
        <f>IF(A186="","",A186)</f>
        <v>中津豊南</v>
      </c>
      <c r="F183" s="426"/>
      <c r="G183" s="426"/>
      <c r="H183" s="426" t="str">
        <f>IF(A188="","",A188)</f>
        <v>明野北</v>
      </c>
      <c r="I183" s="426"/>
      <c r="J183" s="426"/>
      <c r="K183" s="426" t="str">
        <f>IF(A190="","",A190)</f>
        <v>大平山</v>
      </c>
      <c r="L183" s="426"/>
      <c r="M183" s="426"/>
      <c r="N183" s="426" t="str">
        <f>IF(A192="","",A192)</f>
        <v>住　吉</v>
      </c>
      <c r="O183" s="426"/>
      <c r="P183" s="426"/>
      <c r="Q183" s="426">
        <f>IF(A194="","",A194)</f>
      </c>
      <c r="R183" s="426"/>
      <c r="S183" s="426"/>
      <c r="T183" s="339" t="s">
        <v>532</v>
      </c>
      <c r="U183" s="338" t="s">
        <v>533</v>
      </c>
      <c r="V183" s="338" t="s">
        <v>534</v>
      </c>
      <c r="W183" s="338" t="s">
        <v>535</v>
      </c>
      <c r="X183" s="338" t="s">
        <v>536</v>
      </c>
      <c r="Y183" s="338" t="s">
        <v>537</v>
      </c>
      <c r="Z183" s="338" t="s">
        <v>538</v>
      </c>
      <c r="AA183" s="338" t="s">
        <v>539</v>
      </c>
      <c r="AC183" s="340" t="s">
        <v>540</v>
      </c>
      <c r="AD183" s="340" t="s">
        <v>541</v>
      </c>
    </row>
    <row r="184" spans="1:30" ht="18" customHeight="1">
      <c r="A184" s="435" t="str">
        <f>IF('組合せ'!O23="","",'組合せ'!O23)</f>
        <v>日　岡</v>
      </c>
      <c r="B184" s="448"/>
      <c r="C184" s="449"/>
      <c r="D184" s="450"/>
      <c r="E184" s="435" t="str">
        <f>IF(E185="","",IF(E185&gt;G185,"○",IF(E185&lt;G185,"●",IF(E185=G185,"△"))))</f>
        <v>△</v>
      </c>
      <c r="F184" s="447"/>
      <c r="G184" s="429"/>
      <c r="H184" s="435" t="str">
        <f>IF(H185="","",IF(H185&gt;J185,"○",IF(H185&lt;J185,"●",IF(H185=J185,"△"))))</f>
        <v>○</v>
      </c>
      <c r="I184" s="447"/>
      <c r="J184" s="429"/>
      <c r="K184" s="435" t="str">
        <f>IF(K185="","",IF(K185&gt;M185,"○",IF(K185&lt;M185,"●",IF(K185=M185,"△"))))</f>
        <v>○</v>
      </c>
      <c r="L184" s="447"/>
      <c r="M184" s="429"/>
      <c r="N184" s="435" t="str">
        <f>IF(N185="","",IF(N185&gt;P185,"○",IF(N185&lt;P185,"●",IF(N185=P185,"△"))))</f>
        <v>●</v>
      </c>
      <c r="O184" s="447"/>
      <c r="P184" s="447"/>
      <c r="Q184" s="435"/>
      <c r="R184" s="447"/>
      <c r="S184" s="429"/>
      <c r="T184" s="429">
        <f>COUNTIF(B184:S184,"○")</f>
        <v>2</v>
      </c>
      <c r="U184" s="431">
        <f>COUNTIF(B184:S184,"●")</f>
        <v>1</v>
      </c>
      <c r="V184" s="431">
        <f>COUNTIF(B184:S184,"△")</f>
        <v>1</v>
      </c>
      <c r="W184" s="433">
        <f>(T184*3)+(V184*1)</f>
        <v>7</v>
      </c>
      <c r="X184" s="426">
        <f>SUM(B185,E185,H185,K185,N185,Q185)</f>
        <v>5</v>
      </c>
      <c r="Y184" s="426">
        <f>SUM(D185,G185,J185,M185,P185,S185)</f>
        <v>5</v>
      </c>
      <c r="Z184" s="427">
        <f>X184-Y184</f>
        <v>0</v>
      </c>
      <c r="AA184" s="426">
        <v>2</v>
      </c>
      <c r="AC184" s="425">
        <f>RANK(W184,$W$184:$W$195)</f>
        <v>2</v>
      </c>
      <c r="AD184" s="425">
        <f>RANK(Z184,$Z$184:$Z$195)</f>
        <v>2</v>
      </c>
    </row>
    <row r="185" spans="1:30" ht="18" customHeight="1">
      <c r="A185" s="436"/>
      <c r="B185" s="451"/>
      <c r="C185" s="452"/>
      <c r="D185" s="453"/>
      <c r="E185" s="349">
        <f>IF('日程'!AH19="","",'日程'!AH19)</f>
        <v>2</v>
      </c>
      <c r="F185" s="349" t="s">
        <v>542</v>
      </c>
      <c r="G185" s="344">
        <f>IF('日程'!AJ19="","",'日程'!AJ19)</f>
        <v>2</v>
      </c>
      <c r="H185" s="349">
        <f>IF('日程'!AH26="","",'日程'!AH26)</f>
        <v>1</v>
      </c>
      <c r="I185" s="349" t="s">
        <v>542</v>
      </c>
      <c r="J185" s="344">
        <f>IF('日程'!AJ26="","",'日程'!AJ26)</f>
        <v>0</v>
      </c>
      <c r="K185" s="349">
        <f>IF('日程'!AH28="","",'日程'!AH28)</f>
        <v>2</v>
      </c>
      <c r="L185" s="349" t="s">
        <v>542</v>
      </c>
      <c r="M185" s="344">
        <f>IF('日程'!AJ28="","",'日程'!AJ28)</f>
        <v>1</v>
      </c>
      <c r="N185" s="349">
        <f>IF('日程'!AJ21="","",'日程'!AJ21)</f>
        <v>0</v>
      </c>
      <c r="O185" s="349" t="s">
        <v>542</v>
      </c>
      <c r="P185" s="344">
        <f>IF('日程'!AH21="","",'日程'!AH21)</f>
        <v>2</v>
      </c>
      <c r="Q185" s="348"/>
      <c r="R185" s="349"/>
      <c r="S185" s="344"/>
      <c r="T185" s="430"/>
      <c r="U185" s="432"/>
      <c r="V185" s="432"/>
      <c r="W185" s="434"/>
      <c r="X185" s="426"/>
      <c r="Y185" s="426"/>
      <c r="Z185" s="428"/>
      <c r="AA185" s="426"/>
      <c r="AC185" s="425"/>
      <c r="AD185" s="425"/>
    </row>
    <row r="186" spans="1:30" ht="18" customHeight="1">
      <c r="A186" s="437" t="str">
        <f>IF('組合せ'!O25="","",'組合せ'!O25)</f>
        <v>中津豊南</v>
      </c>
      <c r="B186" s="435" t="str">
        <f>IF(B187="","",IF(B187&gt;D187,"○",IF(B187&lt;D187,"●",IF(B187=D187,"△"))))</f>
        <v>△</v>
      </c>
      <c r="C186" s="447"/>
      <c r="D186" s="429"/>
      <c r="E186" s="448"/>
      <c r="F186" s="449"/>
      <c r="G186" s="450"/>
      <c r="H186" s="435" t="str">
        <f>IF(H187="","",IF(H187&gt;J187,"○",IF(H187&lt;J187,"●",IF(H187=J187,"△"))))</f>
        <v>○</v>
      </c>
      <c r="I186" s="447"/>
      <c r="J186" s="429"/>
      <c r="K186" s="435" t="str">
        <f>IF(K187="","",IF(K187&gt;M187,"○",IF(K187&lt;M187,"●",IF(K187=M187,"△"))))</f>
        <v>●</v>
      </c>
      <c r="L186" s="447"/>
      <c r="M186" s="429"/>
      <c r="N186" s="435" t="str">
        <f>IF(N187="","",IF(N187&gt;P187,"○",IF(N187&lt;P187,"●",IF(N187=P187,"△"))))</f>
        <v>●</v>
      </c>
      <c r="O186" s="447"/>
      <c r="P186" s="429"/>
      <c r="Q186" s="435"/>
      <c r="R186" s="447"/>
      <c r="S186" s="429"/>
      <c r="T186" s="429">
        <f>COUNTIF(B186:S186,"○")</f>
        <v>1</v>
      </c>
      <c r="U186" s="431">
        <f>COUNTIF(B186:S186,"●")</f>
        <v>2</v>
      </c>
      <c r="V186" s="431">
        <f>COUNTIF(B186:S186,"△")</f>
        <v>1</v>
      </c>
      <c r="W186" s="433">
        <f>(T186*3)+(V186*1)</f>
        <v>4</v>
      </c>
      <c r="X186" s="426">
        <f>SUM(B187,E187,H187,K187,N187,Q187)</f>
        <v>3</v>
      </c>
      <c r="Y186" s="426">
        <f>SUM(D187,G187,J187,M187,P187,S187)</f>
        <v>4</v>
      </c>
      <c r="Z186" s="427">
        <f>X186-Y186</f>
        <v>-1</v>
      </c>
      <c r="AA186" s="426">
        <v>4</v>
      </c>
      <c r="AC186" s="425">
        <f>RANK(W186,$W$184:$W$195)</f>
        <v>4</v>
      </c>
      <c r="AD186" s="425">
        <f>RANK(Z186,$Z$184:$Z$195)</f>
        <v>3</v>
      </c>
    </row>
    <row r="187" spans="1:30" ht="18" customHeight="1">
      <c r="A187" s="446"/>
      <c r="B187" s="348">
        <f>G185</f>
        <v>2</v>
      </c>
      <c r="C187" s="349" t="s">
        <v>542</v>
      </c>
      <c r="D187" s="344">
        <f>E185</f>
        <v>2</v>
      </c>
      <c r="E187" s="451"/>
      <c r="F187" s="452"/>
      <c r="G187" s="453"/>
      <c r="H187" s="342">
        <f>IF('日程'!AH22="","",'日程'!AH22)</f>
        <v>1</v>
      </c>
      <c r="I187" s="342" t="s">
        <v>542</v>
      </c>
      <c r="J187" s="343">
        <f>IF('日程'!AJ22="","",'日程'!AJ22)</f>
        <v>0</v>
      </c>
      <c r="K187" s="342">
        <f>IF('日程'!AH25="","",'日程'!AH25)</f>
        <v>0</v>
      </c>
      <c r="L187" s="342" t="s">
        <v>542</v>
      </c>
      <c r="M187" s="343">
        <f>IF('日程'!AJ25="","",'日程'!AJ25)</f>
        <v>1</v>
      </c>
      <c r="N187" s="342">
        <f>IF('日程'!AH27="","",'日程'!AH27)</f>
        <v>0</v>
      </c>
      <c r="O187" s="342" t="s">
        <v>542</v>
      </c>
      <c r="P187" s="343">
        <f>IF('日程'!AJ27="","",'日程'!AJ27)</f>
        <v>1</v>
      </c>
      <c r="Q187" s="348"/>
      <c r="R187" s="349"/>
      <c r="S187" s="344"/>
      <c r="T187" s="430"/>
      <c r="U187" s="432"/>
      <c r="V187" s="432"/>
      <c r="W187" s="434"/>
      <c r="X187" s="426"/>
      <c r="Y187" s="426"/>
      <c r="Z187" s="428"/>
      <c r="AA187" s="426"/>
      <c r="AC187" s="425"/>
      <c r="AD187" s="425"/>
    </row>
    <row r="188" spans="1:30" ht="18" customHeight="1">
      <c r="A188" s="437" t="str">
        <f>IF('組合せ'!O27="","",'組合せ'!O27)</f>
        <v>明野北</v>
      </c>
      <c r="B188" s="437" t="str">
        <f>IF(B189="","",IF(B189&gt;D189,"○",IF(B189&lt;D189,"●",IF(B189=D189,"△"))))</f>
        <v>●</v>
      </c>
      <c r="C188" s="438"/>
      <c r="D188" s="439"/>
      <c r="E188" s="435" t="str">
        <f>IF(E189="","",IF(E189&gt;G189,"○",IF(E189&lt;G189,"●",IF(E189=G189,"△"))))</f>
        <v>●</v>
      </c>
      <c r="F188" s="447"/>
      <c r="G188" s="429"/>
      <c r="H188" s="448"/>
      <c r="I188" s="449"/>
      <c r="J188" s="450"/>
      <c r="K188" s="435" t="str">
        <f>IF(K189="","",IF(K189&gt;M189,"○",IF(K189&lt;M189,"●",IF(K189=M189,"△"))))</f>
        <v>●</v>
      </c>
      <c r="L188" s="447"/>
      <c r="M188" s="429"/>
      <c r="N188" s="435" t="str">
        <f>IF(N189="","",IF(N189&gt;P189,"○",IF(N189&lt;P189,"●",IF(N189=P189,"△"))))</f>
        <v>△</v>
      </c>
      <c r="O188" s="447"/>
      <c r="P188" s="429"/>
      <c r="Q188" s="435"/>
      <c r="R188" s="447"/>
      <c r="S188" s="429"/>
      <c r="T188" s="429">
        <f>COUNTIF(B188:S188,"○")</f>
        <v>0</v>
      </c>
      <c r="U188" s="431">
        <f>COUNTIF(B188:S188,"●")</f>
        <v>3</v>
      </c>
      <c r="V188" s="431">
        <f>COUNTIF(B188:S188,"△")</f>
        <v>1</v>
      </c>
      <c r="W188" s="433">
        <f>(T188*3)+(V188*1)</f>
        <v>1</v>
      </c>
      <c r="X188" s="426">
        <f>SUM(B189,E189,H189,K189,N189,Q189)</f>
        <v>0</v>
      </c>
      <c r="Y188" s="426">
        <f>SUM(D189,G189,J189,M189,P189,S189)</f>
        <v>3</v>
      </c>
      <c r="Z188" s="427">
        <f>X188-Y188</f>
        <v>-3</v>
      </c>
      <c r="AA188" s="426">
        <v>5</v>
      </c>
      <c r="AC188" s="425">
        <f>RANK(W188,$W$184:$W$195)</f>
        <v>5</v>
      </c>
      <c r="AD188" s="425">
        <f>RANK(Z188,$Z$184:$Z$195)</f>
        <v>5</v>
      </c>
    </row>
    <row r="189" spans="1:30" ht="18" customHeight="1">
      <c r="A189" s="446"/>
      <c r="B189" s="341">
        <f>J185</f>
        <v>0</v>
      </c>
      <c r="C189" s="342" t="s">
        <v>542</v>
      </c>
      <c r="D189" s="343">
        <f>H185</f>
        <v>1</v>
      </c>
      <c r="E189" s="348">
        <f>J187</f>
        <v>0</v>
      </c>
      <c r="F189" s="349" t="s">
        <v>542</v>
      </c>
      <c r="G189" s="344">
        <f>H187</f>
        <v>1</v>
      </c>
      <c r="H189" s="451"/>
      <c r="I189" s="452"/>
      <c r="J189" s="453"/>
      <c r="K189" s="342">
        <f>IF('日程'!AH20="","",'日程'!AH20)</f>
        <v>0</v>
      </c>
      <c r="L189" s="342" t="s">
        <v>542</v>
      </c>
      <c r="M189" s="343">
        <f>IF('日程'!AJ20="","",'日程'!AJ20)</f>
        <v>1</v>
      </c>
      <c r="N189" s="342">
        <f>IF('日程'!AH24="","",'日程'!AH24)</f>
        <v>0</v>
      </c>
      <c r="O189" s="342" t="s">
        <v>542</v>
      </c>
      <c r="P189" s="343">
        <f>IF('日程'!AJ24="","",'日程'!AJ24)</f>
        <v>0</v>
      </c>
      <c r="Q189" s="348"/>
      <c r="R189" s="349"/>
      <c r="S189" s="344"/>
      <c r="T189" s="430"/>
      <c r="U189" s="432"/>
      <c r="V189" s="432"/>
      <c r="W189" s="434"/>
      <c r="X189" s="426"/>
      <c r="Y189" s="426"/>
      <c r="Z189" s="428"/>
      <c r="AA189" s="426"/>
      <c r="AC189" s="425"/>
      <c r="AD189" s="425"/>
    </row>
    <row r="190" spans="1:30" ht="18" customHeight="1">
      <c r="A190" s="435" t="str">
        <f>IF('組合せ'!O29="","",'組合せ'!O29)</f>
        <v>大平山</v>
      </c>
      <c r="B190" s="437" t="str">
        <f>IF(B191="","",IF(B191&gt;D191,"○",IF(B191&lt;D191,"●",IF(B191=D191,"△"))))</f>
        <v>●</v>
      </c>
      <c r="C190" s="438"/>
      <c r="D190" s="439"/>
      <c r="E190" s="435" t="str">
        <f>IF(E191="","",IF(E191&gt;G191,"○",IF(E191&lt;G191,"●",IF(E191=G191,"△"))))</f>
        <v>○</v>
      </c>
      <c r="F190" s="447"/>
      <c r="G190" s="429"/>
      <c r="H190" s="435" t="str">
        <f>IF(H191="","",IF(H191&gt;J191,"○",IF(H191&lt;J191,"●",IF(H191=J191,"△"))))</f>
        <v>○</v>
      </c>
      <c r="I190" s="447"/>
      <c r="J190" s="429"/>
      <c r="K190" s="448"/>
      <c r="L190" s="449"/>
      <c r="M190" s="450"/>
      <c r="N190" s="435" t="str">
        <f>IF(N191="","",IF(N191&gt;P191,"○",IF(N191&lt;P191,"●",IF(N191=P191,"△"))))</f>
        <v>●</v>
      </c>
      <c r="O190" s="447"/>
      <c r="P190" s="429"/>
      <c r="Q190" s="435"/>
      <c r="R190" s="447"/>
      <c r="S190" s="429"/>
      <c r="T190" s="429">
        <f>COUNTIF(B190:S190,"○")</f>
        <v>2</v>
      </c>
      <c r="U190" s="431">
        <f>COUNTIF(B190:S190,"●")</f>
        <v>2</v>
      </c>
      <c r="V190" s="431">
        <f>COUNTIF(B190:S190,"△")</f>
        <v>0</v>
      </c>
      <c r="W190" s="433">
        <f>(T190*3)+(V190*1)</f>
        <v>6</v>
      </c>
      <c r="X190" s="426">
        <f>SUM(B191,E191,H191,K191,N191,Q191)</f>
        <v>3</v>
      </c>
      <c r="Y190" s="426">
        <f>SUM(D191,G191,J191,M191,P191,S191)</f>
        <v>4</v>
      </c>
      <c r="Z190" s="427">
        <f>X190-Y190</f>
        <v>-1</v>
      </c>
      <c r="AA190" s="426">
        <v>3</v>
      </c>
      <c r="AC190" s="425">
        <f>RANK(W190,$W$184:$W$195)</f>
        <v>3</v>
      </c>
      <c r="AD190" s="425">
        <f>RANK(Z190,$Z$184:$Z$195)</f>
        <v>3</v>
      </c>
    </row>
    <row r="191" spans="1:30" ht="18" customHeight="1">
      <c r="A191" s="436"/>
      <c r="B191" s="341">
        <f>M185</f>
        <v>1</v>
      </c>
      <c r="C191" s="342" t="s">
        <v>542</v>
      </c>
      <c r="D191" s="343">
        <f>K185</f>
        <v>2</v>
      </c>
      <c r="E191" s="348">
        <f>M187</f>
        <v>1</v>
      </c>
      <c r="F191" s="349" t="s">
        <v>542</v>
      </c>
      <c r="G191" s="344">
        <f>K187</f>
        <v>0</v>
      </c>
      <c r="H191" s="348">
        <f>M189</f>
        <v>1</v>
      </c>
      <c r="I191" s="349" t="s">
        <v>542</v>
      </c>
      <c r="J191" s="344">
        <f>K189</f>
        <v>0</v>
      </c>
      <c r="K191" s="451"/>
      <c r="L191" s="452"/>
      <c r="M191" s="453"/>
      <c r="N191" s="342">
        <f>IF('日程'!AH23="","",'日程'!AH23)</f>
        <v>0</v>
      </c>
      <c r="O191" s="342" t="s">
        <v>542</v>
      </c>
      <c r="P191" s="343">
        <f>IF('日程'!AJ23="","",'日程'!AJ23)</f>
        <v>2</v>
      </c>
      <c r="Q191" s="348"/>
      <c r="R191" s="349"/>
      <c r="S191" s="344"/>
      <c r="T191" s="430"/>
      <c r="U191" s="432"/>
      <c r="V191" s="432"/>
      <c r="W191" s="434"/>
      <c r="X191" s="426"/>
      <c r="Y191" s="426"/>
      <c r="Z191" s="428"/>
      <c r="AA191" s="426"/>
      <c r="AC191" s="425"/>
      <c r="AD191" s="425"/>
    </row>
    <row r="192" spans="1:30" ht="18" customHeight="1">
      <c r="A192" s="435" t="str">
        <f>IF('組合せ'!O31="","",'組合せ'!O31)</f>
        <v>住　吉</v>
      </c>
      <c r="B192" s="437" t="str">
        <f>IF(B193="","",IF(B193&gt;D193,"○",IF(B193&lt;D193,"●",IF(B193=D193,"△"))))</f>
        <v>○</v>
      </c>
      <c r="C192" s="438"/>
      <c r="D192" s="439"/>
      <c r="E192" s="435" t="str">
        <f>IF(E193="","",IF(E193&gt;G193,"○",IF(E193&lt;G193,"●",IF(E193=G193,"△"))))</f>
        <v>○</v>
      </c>
      <c r="F192" s="447"/>
      <c r="G192" s="429"/>
      <c r="H192" s="435" t="str">
        <f>IF(H193="","",IF(H193&gt;J193,"○",IF(H193&lt;J193,"●",IF(H193=J193,"△"))))</f>
        <v>△</v>
      </c>
      <c r="I192" s="447"/>
      <c r="J192" s="429"/>
      <c r="K192" s="435" t="str">
        <f>IF(K193="","",IF(K193&gt;M193,"○",IF(K193&lt;M193,"●",IF(K193=M193,"△"))))</f>
        <v>○</v>
      </c>
      <c r="L192" s="447"/>
      <c r="M192" s="429"/>
      <c r="N192" s="448"/>
      <c r="O192" s="449"/>
      <c r="P192" s="450"/>
      <c r="Q192" s="435"/>
      <c r="R192" s="447"/>
      <c r="S192" s="429"/>
      <c r="T192" s="429">
        <f>COUNTIF(B192:S192,"○")</f>
        <v>3</v>
      </c>
      <c r="U192" s="431">
        <f>COUNTIF(B192:S192,"●")</f>
        <v>0</v>
      </c>
      <c r="V192" s="431">
        <f>COUNTIF(B192:S192,"△")</f>
        <v>1</v>
      </c>
      <c r="W192" s="433">
        <f>(T192*3)+(V192*1)</f>
        <v>10</v>
      </c>
      <c r="X192" s="426">
        <f>SUM(B193,E193,H193,K193,N193,Q193)</f>
        <v>5</v>
      </c>
      <c r="Y192" s="426">
        <f>SUM(D193,G193,J193,M193,P193,S193)</f>
        <v>0</v>
      </c>
      <c r="Z192" s="427">
        <f>X192-Y192</f>
        <v>5</v>
      </c>
      <c r="AA192" s="426">
        <v>1</v>
      </c>
      <c r="AC192" s="425">
        <f>RANK(W192,$W$184:$W$195)</f>
        <v>1</v>
      </c>
      <c r="AD192" s="425">
        <f>RANK(Z192,$Z$184:$Z$195)</f>
        <v>1</v>
      </c>
    </row>
    <row r="193" spans="1:30" ht="18" customHeight="1">
      <c r="A193" s="436"/>
      <c r="B193" s="341">
        <f>P185</f>
        <v>2</v>
      </c>
      <c r="C193" s="342" t="s">
        <v>542</v>
      </c>
      <c r="D193" s="343">
        <f>N185</f>
        <v>0</v>
      </c>
      <c r="E193" s="349">
        <f>P187</f>
        <v>1</v>
      </c>
      <c r="F193" s="349" t="s">
        <v>542</v>
      </c>
      <c r="G193" s="344">
        <f>N187</f>
        <v>0</v>
      </c>
      <c r="H193" s="348">
        <f>P189</f>
        <v>0</v>
      </c>
      <c r="I193" s="349" t="s">
        <v>542</v>
      </c>
      <c r="J193" s="344">
        <f>N189</f>
        <v>0</v>
      </c>
      <c r="K193" s="348">
        <f>P191</f>
        <v>2</v>
      </c>
      <c r="L193" s="349" t="s">
        <v>542</v>
      </c>
      <c r="M193" s="344">
        <f>N191</f>
        <v>0</v>
      </c>
      <c r="N193" s="451"/>
      <c r="O193" s="452"/>
      <c r="P193" s="453"/>
      <c r="Q193" s="348"/>
      <c r="R193" s="349"/>
      <c r="S193" s="344"/>
      <c r="T193" s="430"/>
      <c r="U193" s="432"/>
      <c r="V193" s="432"/>
      <c r="W193" s="434"/>
      <c r="X193" s="426"/>
      <c r="Y193" s="426"/>
      <c r="Z193" s="428"/>
      <c r="AA193" s="426"/>
      <c r="AC193" s="425"/>
      <c r="AD193" s="425"/>
    </row>
    <row r="194" spans="1:30" ht="18" customHeight="1">
      <c r="A194" s="435">
        <f>IF('組合せ'!O33="","",'組合せ'!O33)</f>
      </c>
      <c r="B194" s="435"/>
      <c r="C194" s="447"/>
      <c r="D194" s="429"/>
      <c r="E194" s="435"/>
      <c r="F194" s="447"/>
      <c r="G194" s="429"/>
      <c r="H194" s="435"/>
      <c r="I194" s="447"/>
      <c r="J194" s="429"/>
      <c r="K194" s="435"/>
      <c r="L194" s="447"/>
      <c r="M194" s="429"/>
      <c r="N194" s="435"/>
      <c r="O194" s="447"/>
      <c r="P194" s="429"/>
      <c r="Q194" s="448"/>
      <c r="R194" s="449"/>
      <c r="S194" s="450"/>
      <c r="T194" s="429"/>
      <c r="U194" s="431"/>
      <c r="V194" s="431"/>
      <c r="W194" s="433"/>
      <c r="X194" s="426"/>
      <c r="Y194" s="426"/>
      <c r="Z194" s="427"/>
      <c r="AA194" s="426"/>
      <c r="AC194" s="425" t="e">
        <f>RANK(W194,$W$184:$W$195)</f>
        <v>#N/A</v>
      </c>
      <c r="AD194" s="425">
        <f>RANK(Z194,$Z$184:$Z$195)</f>
        <v>2</v>
      </c>
    </row>
    <row r="195" spans="1:30" ht="18" customHeight="1">
      <c r="A195" s="436"/>
      <c r="B195" s="348"/>
      <c r="C195" s="349"/>
      <c r="D195" s="344"/>
      <c r="E195" s="349"/>
      <c r="F195" s="349"/>
      <c r="G195" s="344"/>
      <c r="H195" s="348"/>
      <c r="I195" s="349"/>
      <c r="J195" s="344"/>
      <c r="K195" s="348"/>
      <c r="L195" s="349"/>
      <c r="M195" s="344"/>
      <c r="N195" s="349"/>
      <c r="O195" s="349"/>
      <c r="P195" s="349"/>
      <c r="Q195" s="451"/>
      <c r="R195" s="452"/>
      <c r="S195" s="453"/>
      <c r="T195" s="430"/>
      <c r="U195" s="432"/>
      <c r="V195" s="432"/>
      <c r="W195" s="434"/>
      <c r="X195" s="426"/>
      <c r="Y195" s="426"/>
      <c r="Z195" s="428"/>
      <c r="AA195" s="426"/>
      <c r="AC195" s="425"/>
      <c r="AD195" s="425"/>
    </row>
    <row r="197" spans="1:30" ht="18" customHeight="1">
      <c r="A197" s="337" t="s">
        <v>555</v>
      </c>
      <c r="B197" s="426" t="str">
        <f>IF(A198="","",A198)</f>
        <v>宗　方</v>
      </c>
      <c r="C197" s="426"/>
      <c r="D197" s="426"/>
      <c r="E197" s="426" t="str">
        <f>IF(A200="","",A200)</f>
        <v>佐伯ﾘﾍﾞﾛ</v>
      </c>
      <c r="F197" s="426"/>
      <c r="G197" s="426"/>
      <c r="H197" s="426" t="str">
        <f>IF(A202="","",A202)</f>
        <v>横　瀬</v>
      </c>
      <c r="I197" s="426"/>
      <c r="J197" s="426"/>
      <c r="K197" s="426" t="str">
        <f>IF(A204="","",A204)</f>
        <v>津久見</v>
      </c>
      <c r="L197" s="426"/>
      <c r="M197" s="426"/>
      <c r="N197" s="426" t="str">
        <f>IF(A206="","",A206)</f>
        <v>八　幡</v>
      </c>
      <c r="O197" s="426"/>
      <c r="P197" s="426"/>
      <c r="Q197" s="426"/>
      <c r="R197" s="426"/>
      <c r="S197" s="426"/>
      <c r="T197" s="339" t="s">
        <v>532</v>
      </c>
      <c r="U197" s="338" t="s">
        <v>533</v>
      </c>
      <c r="V197" s="338" t="s">
        <v>534</v>
      </c>
      <c r="W197" s="338" t="s">
        <v>535</v>
      </c>
      <c r="X197" s="338" t="s">
        <v>536</v>
      </c>
      <c r="Y197" s="338" t="s">
        <v>537</v>
      </c>
      <c r="Z197" s="338" t="s">
        <v>538</v>
      </c>
      <c r="AA197" s="338" t="s">
        <v>539</v>
      </c>
      <c r="AC197" s="340" t="s">
        <v>540</v>
      </c>
      <c r="AD197" s="340" t="s">
        <v>541</v>
      </c>
    </row>
    <row r="198" spans="1:30" ht="18" customHeight="1">
      <c r="A198" s="437" t="str">
        <f>IF('組合せ'!P23="","",'組合せ'!P23)</f>
        <v>宗　方</v>
      </c>
      <c r="B198" s="448"/>
      <c r="C198" s="449"/>
      <c r="D198" s="450"/>
      <c r="E198" s="435" t="str">
        <f>IF(E199="","",IF(E199&gt;G199,"○",IF(E199&lt;G199,"●",IF(E199=G199,"△"))))</f>
        <v>△</v>
      </c>
      <c r="F198" s="447"/>
      <c r="G198" s="429"/>
      <c r="H198" s="435" t="str">
        <f>IF(H199="","",IF(H199&gt;J199,"○",IF(H199&lt;J199,"●",IF(H199=J199,"△"))))</f>
        <v>○</v>
      </c>
      <c r="I198" s="447"/>
      <c r="J198" s="429"/>
      <c r="K198" s="435" t="str">
        <f>IF(K199="","",IF(K199&gt;M199,"○",IF(K199&lt;M199,"●",IF(K199=M199,"△"))))</f>
        <v>○</v>
      </c>
      <c r="L198" s="447"/>
      <c r="M198" s="429"/>
      <c r="N198" s="435" t="str">
        <f>IF(N199="","",IF(N199&gt;P199,"○",IF(N199&lt;P199,"●",IF(N199=P199,"△"))))</f>
        <v>○</v>
      </c>
      <c r="O198" s="447"/>
      <c r="P198" s="447"/>
      <c r="Q198" s="435"/>
      <c r="R198" s="447"/>
      <c r="S198" s="429"/>
      <c r="T198" s="429">
        <f>COUNTIF(B198:S198,"○")</f>
        <v>3</v>
      </c>
      <c r="U198" s="431">
        <f>COUNTIF(B198:S198,"●")</f>
        <v>0</v>
      </c>
      <c r="V198" s="431">
        <f>COUNTIF(B198:S198,"△")</f>
        <v>1</v>
      </c>
      <c r="W198" s="433">
        <f>(T198*3)+(V198*1)</f>
        <v>10</v>
      </c>
      <c r="X198" s="426">
        <f>SUM(B199,E199,H199,K199,N199,Q199)</f>
        <v>13</v>
      </c>
      <c r="Y198" s="426">
        <f>SUM(D199,G199,J199,M199,P199,S199)</f>
        <v>0</v>
      </c>
      <c r="Z198" s="427">
        <f>X198-Y198</f>
        <v>13</v>
      </c>
      <c r="AA198" s="426">
        <v>1</v>
      </c>
      <c r="AC198" s="425">
        <f>RANK(W198,$W$198:$W$209)</f>
        <v>1</v>
      </c>
      <c r="AD198" s="425">
        <f>RANK(Z198,$Z$198:$Z$209)</f>
        <v>1</v>
      </c>
    </row>
    <row r="199" spans="1:30" ht="18" customHeight="1">
      <c r="A199" s="446"/>
      <c r="B199" s="451"/>
      <c r="C199" s="452"/>
      <c r="D199" s="453"/>
      <c r="E199" s="349">
        <f>IF('日程'!AN19="","",'日程'!AN19)</f>
        <v>0</v>
      </c>
      <c r="F199" s="349" t="s">
        <v>542</v>
      </c>
      <c r="G199" s="344">
        <f>IF('日程'!AP19="","",'日程'!AP19)</f>
        <v>0</v>
      </c>
      <c r="H199" s="342">
        <f>IF('日程'!AN26="","",'日程'!AN26)</f>
        <v>4</v>
      </c>
      <c r="I199" s="342" t="s">
        <v>542</v>
      </c>
      <c r="J199" s="343">
        <f>IF('日程'!AP26="","",'日程'!AP26)</f>
        <v>0</v>
      </c>
      <c r="K199" s="342">
        <f>IF('日程'!AN28="","",'日程'!AN28)</f>
        <v>2</v>
      </c>
      <c r="L199" s="342" t="s">
        <v>542</v>
      </c>
      <c r="M199" s="343">
        <f>IF('日程'!AP28="","",'日程'!AP28)</f>
        <v>0</v>
      </c>
      <c r="N199" s="342">
        <f>IF('日程'!AP21="","",'日程'!AP21)</f>
        <v>7</v>
      </c>
      <c r="O199" s="342" t="s">
        <v>542</v>
      </c>
      <c r="P199" s="343">
        <f>IF('日程'!AN21="","",'日程'!AN21)</f>
        <v>0</v>
      </c>
      <c r="Q199" s="348"/>
      <c r="R199" s="349"/>
      <c r="S199" s="344"/>
      <c r="T199" s="430"/>
      <c r="U199" s="432"/>
      <c r="V199" s="432"/>
      <c r="W199" s="434"/>
      <c r="X199" s="426"/>
      <c r="Y199" s="426"/>
      <c r="Z199" s="428"/>
      <c r="AA199" s="426"/>
      <c r="AC199" s="425"/>
      <c r="AD199" s="425"/>
    </row>
    <row r="200" spans="1:30" ht="18" customHeight="1">
      <c r="A200" s="437" t="str">
        <f>IF('組合せ'!P25="","",'組合せ'!P25)</f>
        <v>佐伯ﾘﾍﾞﾛ</v>
      </c>
      <c r="B200" s="435" t="str">
        <f>IF(B201="","",IF(B201&gt;D201,"○",IF(B201&lt;D201,"●",IF(B201=D201,"△"))))</f>
        <v>△</v>
      </c>
      <c r="C200" s="447"/>
      <c r="D200" s="429"/>
      <c r="E200" s="448"/>
      <c r="F200" s="449"/>
      <c r="G200" s="450"/>
      <c r="H200" s="435" t="str">
        <f>IF(H201="","",IF(H201&gt;J201,"○",IF(H201&lt;J201,"●",IF(H201=J201,"△"))))</f>
        <v>○</v>
      </c>
      <c r="I200" s="447"/>
      <c r="J200" s="429"/>
      <c r="K200" s="435" t="str">
        <f>IF(K201="","",IF(K201&gt;M201,"○",IF(K201&lt;M201,"●",IF(K201=M201,"△"))))</f>
        <v>○</v>
      </c>
      <c r="L200" s="447"/>
      <c r="M200" s="429"/>
      <c r="N200" s="435" t="str">
        <f>IF(N201="","",IF(N201&gt;P201,"○",IF(N201&lt;P201,"●",IF(N201=P201,"△"))))</f>
        <v>○</v>
      </c>
      <c r="O200" s="447"/>
      <c r="P200" s="429"/>
      <c r="Q200" s="435"/>
      <c r="R200" s="447"/>
      <c r="S200" s="429"/>
      <c r="T200" s="429">
        <f>COUNTIF(B200:S200,"○")</f>
        <v>3</v>
      </c>
      <c r="U200" s="431">
        <f>COUNTIF(B200:S200,"●")</f>
        <v>0</v>
      </c>
      <c r="V200" s="431">
        <f>COUNTIF(B200:S200,"△")</f>
        <v>1</v>
      </c>
      <c r="W200" s="433">
        <f>(T200*3)+(V200*1)</f>
        <v>10</v>
      </c>
      <c r="X200" s="426">
        <f>SUM(B201,E201,H201,K201,N201,Q201)</f>
        <v>8</v>
      </c>
      <c r="Y200" s="426">
        <f>SUM(D201,G201,J201,M201,P201,S201)</f>
        <v>0</v>
      </c>
      <c r="Z200" s="427">
        <f>X200-Y200</f>
        <v>8</v>
      </c>
      <c r="AA200" s="426">
        <v>2</v>
      </c>
      <c r="AC200" s="425">
        <f>RANK(W200,$W$198:$W$209)</f>
        <v>1</v>
      </c>
      <c r="AD200" s="425">
        <f>RANK(Z200,$Z$198:$Z$209)</f>
        <v>2</v>
      </c>
    </row>
    <row r="201" spans="1:30" ht="18" customHeight="1">
      <c r="A201" s="446"/>
      <c r="B201" s="348">
        <f>G199</f>
        <v>0</v>
      </c>
      <c r="C201" s="349" t="s">
        <v>542</v>
      </c>
      <c r="D201" s="344">
        <f>E199</f>
        <v>0</v>
      </c>
      <c r="E201" s="451"/>
      <c r="F201" s="452"/>
      <c r="G201" s="453"/>
      <c r="H201" s="342">
        <f>IF('日程'!AN22="","",'日程'!AN22)</f>
        <v>2</v>
      </c>
      <c r="I201" s="342" t="s">
        <v>542</v>
      </c>
      <c r="J201" s="343">
        <f>IF('日程'!AP22="","",'日程'!AP22)</f>
        <v>0</v>
      </c>
      <c r="K201" s="342">
        <f>IF('日程'!AN25="","",'日程'!AN25)</f>
        <v>1</v>
      </c>
      <c r="L201" s="342" t="s">
        <v>542</v>
      </c>
      <c r="M201" s="343">
        <f>IF('日程'!AP25="","",'日程'!AP25)</f>
        <v>0</v>
      </c>
      <c r="N201" s="342">
        <f>IF('日程'!AN27="","",'日程'!AN27)</f>
        <v>5</v>
      </c>
      <c r="O201" s="342" t="s">
        <v>542</v>
      </c>
      <c r="P201" s="343">
        <f>IF('日程'!AP27="","",'日程'!AP27)</f>
        <v>0</v>
      </c>
      <c r="Q201" s="348"/>
      <c r="R201" s="349"/>
      <c r="S201" s="344"/>
      <c r="T201" s="430"/>
      <c r="U201" s="432"/>
      <c r="V201" s="432"/>
      <c r="W201" s="434"/>
      <c r="X201" s="426"/>
      <c r="Y201" s="426"/>
      <c r="Z201" s="428"/>
      <c r="AA201" s="426"/>
      <c r="AC201" s="425"/>
      <c r="AD201" s="425"/>
    </row>
    <row r="202" spans="1:30" ht="18" customHeight="1">
      <c r="A202" s="437" t="str">
        <f>IF('組合せ'!P27="","",'組合せ'!P27)</f>
        <v>横　瀬</v>
      </c>
      <c r="B202" s="437" t="str">
        <f>IF(B203="","",IF(B203&gt;D203,"○",IF(B203&lt;D203,"●",IF(B203=D203,"△"))))</f>
        <v>●</v>
      </c>
      <c r="C202" s="438"/>
      <c r="D202" s="439"/>
      <c r="E202" s="435" t="str">
        <f>IF(E203="","",IF(E203&gt;G203,"○",IF(E203&lt;G203,"●",IF(E203=G203,"△"))))</f>
        <v>●</v>
      </c>
      <c r="F202" s="447"/>
      <c r="G202" s="429"/>
      <c r="H202" s="448"/>
      <c r="I202" s="449"/>
      <c r="J202" s="450"/>
      <c r="K202" s="435" t="str">
        <f>IF(K203="","",IF(K203&gt;M203,"○",IF(K203&lt;M203,"●",IF(K203=M203,"△"))))</f>
        <v>△</v>
      </c>
      <c r="L202" s="447"/>
      <c r="M202" s="429"/>
      <c r="N202" s="435" t="str">
        <f>IF(N203="","",IF(N203&gt;P203,"○",IF(N203&lt;P203,"●",IF(N203=P203,"△"))))</f>
        <v>○</v>
      </c>
      <c r="O202" s="447"/>
      <c r="P202" s="429"/>
      <c r="Q202" s="435"/>
      <c r="R202" s="447"/>
      <c r="S202" s="429"/>
      <c r="T202" s="429">
        <f>COUNTIF(B202:S202,"○")</f>
        <v>1</v>
      </c>
      <c r="U202" s="431">
        <f>COUNTIF(B202:S202,"●")</f>
        <v>2</v>
      </c>
      <c r="V202" s="431">
        <f>COUNTIF(B202:S202,"△")</f>
        <v>1</v>
      </c>
      <c r="W202" s="433">
        <f>(T202*3)+(V202*1)</f>
        <v>4</v>
      </c>
      <c r="X202" s="426">
        <f>SUM(B203,E203,H203,K203,N203,Q203)</f>
        <v>2</v>
      </c>
      <c r="Y202" s="426">
        <f>SUM(D203,G203,J203,M203,P203,S203)</f>
        <v>6</v>
      </c>
      <c r="Z202" s="427">
        <f>X202-Y202</f>
        <v>-4</v>
      </c>
      <c r="AA202" s="426">
        <v>4</v>
      </c>
      <c r="AC202" s="425">
        <f>RANK(W202,$W$198:$W$209)</f>
        <v>3</v>
      </c>
      <c r="AD202" s="425">
        <f>RANK(Z202,$Z$198:$Z$209)</f>
        <v>4</v>
      </c>
    </row>
    <row r="203" spans="1:30" ht="18" customHeight="1">
      <c r="A203" s="446"/>
      <c r="B203" s="341">
        <f>J199</f>
        <v>0</v>
      </c>
      <c r="C203" s="342" t="s">
        <v>542</v>
      </c>
      <c r="D203" s="343">
        <f>H199</f>
        <v>4</v>
      </c>
      <c r="E203" s="348">
        <f>J201</f>
        <v>0</v>
      </c>
      <c r="F203" s="349" t="s">
        <v>542</v>
      </c>
      <c r="G203" s="344">
        <f>H201</f>
        <v>2</v>
      </c>
      <c r="H203" s="451"/>
      <c r="I203" s="452"/>
      <c r="J203" s="453"/>
      <c r="K203" s="342">
        <f>IF('日程'!AN20="","",'日程'!AN20)</f>
        <v>0</v>
      </c>
      <c r="L203" s="342" t="s">
        <v>542</v>
      </c>
      <c r="M203" s="343">
        <f>IF('日程'!AP20="","",'日程'!AP20)</f>
        <v>0</v>
      </c>
      <c r="N203" s="342">
        <f>IF('日程'!AN24="","",'日程'!AN24)</f>
        <v>2</v>
      </c>
      <c r="O203" s="342" t="s">
        <v>542</v>
      </c>
      <c r="P203" s="343">
        <f>IF('日程'!AP24="","",'日程'!AP24)</f>
        <v>0</v>
      </c>
      <c r="Q203" s="348"/>
      <c r="R203" s="349"/>
      <c r="S203" s="344"/>
      <c r="T203" s="430"/>
      <c r="U203" s="432"/>
      <c r="V203" s="432"/>
      <c r="W203" s="434"/>
      <c r="X203" s="426"/>
      <c r="Y203" s="426"/>
      <c r="Z203" s="428"/>
      <c r="AA203" s="426"/>
      <c r="AC203" s="425"/>
      <c r="AD203" s="425"/>
    </row>
    <row r="204" spans="1:30" ht="18" customHeight="1">
      <c r="A204" s="437" t="str">
        <f>IF('組合せ'!P29="","",'組合せ'!P29)</f>
        <v>津久見</v>
      </c>
      <c r="B204" s="437" t="str">
        <f>IF(B205="","",IF(B205&gt;D205,"○",IF(B205&lt;D205,"●",IF(B205=D205,"△"))))</f>
        <v>●</v>
      </c>
      <c r="C204" s="438"/>
      <c r="D204" s="439"/>
      <c r="E204" s="435" t="str">
        <f>IF(E205="","",IF(E205&gt;G205,"○",IF(E205&lt;G205,"●",IF(E205=G205,"△"))))</f>
        <v>●</v>
      </c>
      <c r="F204" s="447"/>
      <c r="G204" s="429"/>
      <c r="H204" s="435" t="str">
        <f>IF(H205="","",IF(H205&gt;J205,"○",IF(H205&lt;J205,"●",IF(H205=J205,"△"))))</f>
        <v>△</v>
      </c>
      <c r="I204" s="447"/>
      <c r="J204" s="429"/>
      <c r="K204" s="448"/>
      <c r="L204" s="449"/>
      <c r="M204" s="450"/>
      <c r="N204" s="435" t="str">
        <f>IF(N205="","",IF(N205&gt;P205,"○",IF(N205&lt;P205,"●",IF(N205=P205,"△"))))</f>
        <v>○</v>
      </c>
      <c r="O204" s="447"/>
      <c r="P204" s="429"/>
      <c r="Q204" s="435"/>
      <c r="R204" s="447"/>
      <c r="S204" s="429"/>
      <c r="T204" s="429">
        <f>COUNTIF(B204:S204,"○")</f>
        <v>1</v>
      </c>
      <c r="U204" s="431">
        <f>COUNTIF(B204:S204,"●")</f>
        <v>2</v>
      </c>
      <c r="V204" s="431">
        <f>COUNTIF(B204:S204,"△")</f>
        <v>1</v>
      </c>
      <c r="W204" s="433">
        <f>(T204*3)+(V204*1)</f>
        <v>4</v>
      </c>
      <c r="X204" s="426">
        <f>SUM(B205,E205,H205,K205,N205,Q205)</f>
        <v>4</v>
      </c>
      <c r="Y204" s="426">
        <f>SUM(D205,G205,J205,M205,P205,S205)</f>
        <v>3</v>
      </c>
      <c r="Z204" s="427">
        <f>X204-Y204</f>
        <v>1</v>
      </c>
      <c r="AA204" s="426">
        <v>3</v>
      </c>
      <c r="AC204" s="425">
        <f>RANK(W204,$W$198:$W$209)</f>
        <v>3</v>
      </c>
      <c r="AD204" s="425">
        <f>RANK(Z204,$Z$198:$Z$209)</f>
        <v>3</v>
      </c>
    </row>
    <row r="205" spans="1:30" ht="18" customHeight="1">
      <c r="A205" s="446"/>
      <c r="B205" s="341">
        <f>M199</f>
        <v>0</v>
      </c>
      <c r="C205" s="342" t="s">
        <v>542</v>
      </c>
      <c r="D205" s="343">
        <f>K199</f>
        <v>2</v>
      </c>
      <c r="E205" s="348">
        <f>M201</f>
        <v>0</v>
      </c>
      <c r="F205" s="349" t="s">
        <v>542</v>
      </c>
      <c r="G205" s="344">
        <f>K201</f>
        <v>1</v>
      </c>
      <c r="H205" s="348">
        <f>M203</f>
        <v>0</v>
      </c>
      <c r="I205" s="349" t="s">
        <v>542</v>
      </c>
      <c r="J205" s="344">
        <f>K203</f>
        <v>0</v>
      </c>
      <c r="K205" s="451"/>
      <c r="L205" s="452"/>
      <c r="M205" s="453"/>
      <c r="N205" s="342">
        <f>IF('日程'!AN23="","",'日程'!AN23)</f>
        <v>4</v>
      </c>
      <c r="O205" s="342" t="s">
        <v>542</v>
      </c>
      <c r="P205" s="343">
        <f>IF('日程'!AP23="","",'日程'!AP23)</f>
        <v>0</v>
      </c>
      <c r="Q205" s="348"/>
      <c r="R205" s="349"/>
      <c r="S205" s="344"/>
      <c r="T205" s="430"/>
      <c r="U205" s="432"/>
      <c r="V205" s="432"/>
      <c r="W205" s="434"/>
      <c r="X205" s="426"/>
      <c r="Y205" s="426"/>
      <c r="Z205" s="428"/>
      <c r="AA205" s="426"/>
      <c r="AC205" s="425"/>
      <c r="AD205" s="425"/>
    </row>
    <row r="206" spans="1:30" ht="18" customHeight="1">
      <c r="A206" s="437" t="str">
        <f>IF('組合せ'!P31="","",'組合せ'!P31)</f>
        <v>八　幡</v>
      </c>
      <c r="B206" s="437" t="str">
        <f>IF(B207="","",IF(B207&gt;D207,"○",IF(B207&lt;D207,"●",IF(B207=D207,"△"))))</f>
        <v>●</v>
      </c>
      <c r="C206" s="438"/>
      <c r="D206" s="439"/>
      <c r="E206" s="435" t="str">
        <f>IF(E207="","",IF(E207&gt;G207,"○",IF(E207&lt;G207,"●",IF(E207=G207,"△"))))</f>
        <v>●</v>
      </c>
      <c r="F206" s="447"/>
      <c r="G206" s="429"/>
      <c r="H206" s="435" t="str">
        <f>IF(H207="","",IF(H207&gt;J207,"○",IF(H207&lt;J207,"●",IF(H207=J207,"△"))))</f>
        <v>●</v>
      </c>
      <c r="I206" s="447"/>
      <c r="J206" s="429"/>
      <c r="K206" s="435" t="str">
        <f>IF(K207="","",IF(K207&gt;M207,"○",IF(K207&lt;M207,"●",IF(K207=M207,"△"))))</f>
        <v>●</v>
      </c>
      <c r="L206" s="447"/>
      <c r="M206" s="429"/>
      <c r="N206" s="448"/>
      <c r="O206" s="449"/>
      <c r="P206" s="450"/>
      <c r="Q206" s="435"/>
      <c r="R206" s="447"/>
      <c r="S206" s="429"/>
      <c r="T206" s="429">
        <f>COUNTIF(B206:S206,"○")</f>
        <v>0</v>
      </c>
      <c r="U206" s="431">
        <f>COUNTIF(B206:S206,"●")</f>
        <v>4</v>
      </c>
      <c r="V206" s="431">
        <f>COUNTIF(B206:S206,"△")</f>
        <v>0</v>
      </c>
      <c r="W206" s="433">
        <f>(T206*3)+(V206*1)</f>
        <v>0</v>
      </c>
      <c r="X206" s="426">
        <f>SUM(B207,E207,H207,K207,N207,Q207)</f>
        <v>0</v>
      </c>
      <c r="Y206" s="426">
        <f>SUM(D207,G207,J207,M207,P207,S207)</f>
        <v>18</v>
      </c>
      <c r="Z206" s="427">
        <f>X206-Y206</f>
        <v>-18</v>
      </c>
      <c r="AA206" s="426">
        <v>5</v>
      </c>
      <c r="AC206" s="425">
        <f>RANK(W206,$W$198:$W$209)</f>
        <v>5</v>
      </c>
      <c r="AD206" s="425">
        <f>RANK(Z206,$Z$198:$Z$209)</f>
        <v>5</v>
      </c>
    </row>
    <row r="207" spans="1:30" ht="18" customHeight="1">
      <c r="A207" s="446"/>
      <c r="B207" s="341">
        <f>P199</f>
        <v>0</v>
      </c>
      <c r="C207" s="342" t="s">
        <v>542</v>
      </c>
      <c r="D207" s="343">
        <f>N199</f>
        <v>7</v>
      </c>
      <c r="E207" s="349">
        <f>P201</f>
        <v>0</v>
      </c>
      <c r="F207" s="349" t="s">
        <v>542</v>
      </c>
      <c r="G207" s="344">
        <f>N201</f>
        <v>5</v>
      </c>
      <c r="H207" s="348">
        <f>P203</f>
        <v>0</v>
      </c>
      <c r="I207" s="349" t="s">
        <v>542</v>
      </c>
      <c r="J207" s="344">
        <f>N203</f>
        <v>2</v>
      </c>
      <c r="K207" s="348">
        <f>P205</f>
        <v>0</v>
      </c>
      <c r="L207" s="349" t="s">
        <v>542</v>
      </c>
      <c r="M207" s="344">
        <f>N205</f>
        <v>4</v>
      </c>
      <c r="N207" s="451"/>
      <c r="O207" s="452"/>
      <c r="P207" s="453"/>
      <c r="Q207" s="348"/>
      <c r="R207" s="349"/>
      <c r="S207" s="344"/>
      <c r="T207" s="430"/>
      <c r="U207" s="432"/>
      <c r="V207" s="432"/>
      <c r="W207" s="434"/>
      <c r="X207" s="426"/>
      <c r="Y207" s="426"/>
      <c r="Z207" s="428"/>
      <c r="AA207" s="426"/>
      <c r="AC207" s="425"/>
      <c r="AD207" s="425"/>
    </row>
    <row r="208" spans="1:30" ht="18" customHeight="1">
      <c r="A208" s="435">
        <f>IF('組合せ'!P33="","",'組合せ'!P33)</f>
      </c>
      <c r="B208" s="435"/>
      <c r="C208" s="447"/>
      <c r="D208" s="429"/>
      <c r="E208" s="435"/>
      <c r="F208" s="447"/>
      <c r="G208" s="429"/>
      <c r="H208" s="435"/>
      <c r="I208" s="447"/>
      <c r="J208" s="429"/>
      <c r="K208" s="435"/>
      <c r="L208" s="447"/>
      <c r="M208" s="429"/>
      <c r="N208" s="435"/>
      <c r="O208" s="447"/>
      <c r="P208" s="429"/>
      <c r="Q208" s="448"/>
      <c r="R208" s="449"/>
      <c r="S208" s="450"/>
      <c r="T208" s="429"/>
      <c r="U208" s="431"/>
      <c r="V208" s="431"/>
      <c r="W208" s="433"/>
      <c r="X208" s="426"/>
      <c r="Y208" s="426"/>
      <c r="Z208" s="427"/>
      <c r="AA208" s="426"/>
      <c r="AC208" s="425">
        <f>RANK(W208,$W$198:$W$209)</f>
        <v>5</v>
      </c>
      <c r="AD208" s="425" t="e">
        <f>RANK(Z208,$Z$198:$Z$209)</f>
        <v>#N/A</v>
      </c>
    </row>
    <row r="209" spans="1:30" ht="18" customHeight="1">
      <c r="A209" s="436"/>
      <c r="B209" s="348"/>
      <c r="C209" s="349"/>
      <c r="D209" s="344"/>
      <c r="E209" s="349"/>
      <c r="F209" s="349"/>
      <c r="G209" s="344"/>
      <c r="H209" s="348"/>
      <c r="I209" s="349"/>
      <c r="J209" s="344"/>
      <c r="K209" s="348"/>
      <c r="L209" s="349"/>
      <c r="M209" s="344"/>
      <c r="N209" s="349"/>
      <c r="O209" s="349"/>
      <c r="P209" s="349"/>
      <c r="Q209" s="451"/>
      <c r="R209" s="452"/>
      <c r="S209" s="453"/>
      <c r="T209" s="430"/>
      <c r="U209" s="432"/>
      <c r="V209" s="432"/>
      <c r="W209" s="434"/>
      <c r="X209" s="426"/>
      <c r="Y209" s="426"/>
      <c r="Z209" s="428"/>
      <c r="AA209" s="426"/>
      <c r="AC209" s="425"/>
      <c r="AD209" s="425"/>
    </row>
    <row r="211" spans="1:19" s="351" customFormat="1" ht="16.5" customHeight="1">
      <c r="A211" s="350"/>
      <c r="B211" s="424"/>
      <c r="C211" s="424"/>
      <c r="D211" s="424"/>
      <c r="E211" s="424"/>
      <c r="F211" s="424"/>
      <c r="G211" s="424"/>
      <c r="H211" s="424"/>
      <c r="I211" s="424"/>
      <c r="J211" s="424"/>
      <c r="K211" s="424"/>
      <c r="L211" s="424"/>
      <c r="M211" s="424"/>
      <c r="N211" s="424"/>
      <c r="O211" s="424"/>
      <c r="P211" s="424"/>
      <c r="Q211" s="424"/>
      <c r="R211" s="424"/>
      <c r="S211" s="424"/>
    </row>
    <row r="212" spans="1:30" s="351" customFormat="1" ht="16.5" customHeight="1">
      <c r="A212" s="457"/>
      <c r="B212" s="424"/>
      <c r="C212" s="424"/>
      <c r="D212" s="424"/>
      <c r="E212" s="424"/>
      <c r="F212" s="424"/>
      <c r="G212" s="424"/>
      <c r="H212" s="424"/>
      <c r="I212" s="424"/>
      <c r="J212" s="424"/>
      <c r="K212" s="424"/>
      <c r="L212" s="424"/>
      <c r="M212" s="424"/>
      <c r="N212" s="424"/>
      <c r="O212" s="424"/>
      <c r="P212" s="424"/>
      <c r="Q212" s="424"/>
      <c r="R212" s="424"/>
      <c r="S212" s="424"/>
      <c r="T212" s="424"/>
      <c r="U212" s="424"/>
      <c r="V212" s="424"/>
      <c r="W212" s="458"/>
      <c r="X212" s="424"/>
      <c r="Y212" s="424"/>
      <c r="Z212" s="459"/>
      <c r="AA212" s="424"/>
      <c r="AC212" s="424"/>
      <c r="AD212" s="424"/>
    </row>
    <row r="213" spans="1:30" s="351" customFormat="1" ht="16.5" customHeight="1">
      <c r="A213" s="457"/>
      <c r="B213" s="424"/>
      <c r="C213" s="424"/>
      <c r="D213" s="424"/>
      <c r="H213" s="196"/>
      <c r="I213" s="196"/>
      <c r="J213" s="196"/>
      <c r="K213" s="196"/>
      <c r="L213" s="196"/>
      <c r="M213" s="196"/>
      <c r="N213" s="196"/>
      <c r="O213" s="196"/>
      <c r="P213" s="196"/>
      <c r="T213" s="424"/>
      <c r="U213" s="424"/>
      <c r="V213" s="424"/>
      <c r="W213" s="458"/>
      <c r="X213" s="424"/>
      <c r="Y213" s="424"/>
      <c r="Z213" s="459"/>
      <c r="AA213" s="424"/>
      <c r="AC213" s="424"/>
      <c r="AD213" s="424"/>
    </row>
    <row r="214" spans="1:30" s="351" customFormat="1" ht="16.5" customHeight="1">
      <c r="A214" s="457"/>
      <c r="B214" s="424"/>
      <c r="C214" s="424"/>
      <c r="D214" s="424"/>
      <c r="E214" s="424"/>
      <c r="F214" s="424"/>
      <c r="G214" s="424"/>
      <c r="H214" s="424"/>
      <c r="I214" s="424"/>
      <c r="J214" s="424"/>
      <c r="K214" s="424"/>
      <c r="L214" s="424"/>
      <c r="M214" s="424"/>
      <c r="N214" s="424"/>
      <c r="O214" s="424"/>
      <c r="P214" s="424"/>
      <c r="Q214" s="424"/>
      <c r="R214" s="424"/>
      <c r="S214" s="424"/>
      <c r="T214" s="424"/>
      <c r="U214" s="424"/>
      <c r="V214" s="424"/>
      <c r="W214" s="458"/>
      <c r="X214" s="424"/>
      <c r="Y214" s="424"/>
      <c r="Z214" s="459"/>
      <c r="AA214" s="424"/>
      <c r="AC214" s="424"/>
      <c r="AD214" s="424"/>
    </row>
    <row r="215" spans="1:30" s="351" customFormat="1" ht="16.5" customHeight="1">
      <c r="A215" s="457"/>
      <c r="E215" s="424"/>
      <c r="F215" s="424"/>
      <c r="G215" s="424"/>
      <c r="H215" s="196"/>
      <c r="I215" s="196"/>
      <c r="J215" s="196"/>
      <c r="K215" s="196"/>
      <c r="L215" s="196"/>
      <c r="M215" s="196"/>
      <c r="N215" s="196"/>
      <c r="O215" s="196"/>
      <c r="P215" s="196"/>
      <c r="T215" s="424"/>
      <c r="U215" s="424"/>
      <c r="V215" s="424"/>
      <c r="W215" s="458"/>
      <c r="X215" s="424"/>
      <c r="Y215" s="424"/>
      <c r="Z215" s="459"/>
      <c r="AA215" s="424"/>
      <c r="AC215" s="424"/>
      <c r="AD215" s="424"/>
    </row>
    <row r="216" spans="1:30" s="351" customFormat="1" ht="16.5" customHeight="1">
      <c r="A216" s="457"/>
      <c r="B216" s="457"/>
      <c r="C216" s="457"/>
      <c r="D216" s="457"/>
      <c r="E216" s="424"/>
      <c r="F216" s="424"/>
      <c r="G216" s="424"/>
      <c r="H216" s="424"/>
      <c r="I216" s="424"/>
      <c r="J216" s="424"/>
      <c r="K216" s="424"/>
      <c r="L216" s="424"/>
      <c r="M216" s="424"/>
      <c r="N216" s="424"/>
      <c r="O216" s="424"/>
      <c r="P216" s="424"/>
      <c r="Q216" s="424"/>
      <c r="R216" s="424"/>
      <c r="S216" s="424"/>
      <c r="T216" s="424"/>
      <c r="U216" s="424"/>
      <c r="V216" s="424"/>
      <c r="W216" s="458"/>
      <c r="X216" s="424"/>
      <c r="Y216" s="424"/>
      <c r="Z216" s="459"/>
      <c r="AA216" s="424"/>
      <c r="AC216" s="424"/>
      <c r="AD216" s="424"/>
    </row>
    <row r="217" spans="1:30" s="351" customFormat="1" ht="16.5" customHeight="1">
      <c r="A217" s="457"/>
      <c r="B217" s="196"/>
      <c r="C217" s="196"/>
      <c r="D217" s="196"/>
      <c r="H217" s="424"/>
      <c r="I217" s="424"/>
      <c r="J217" s="424"/>
      <c r="K217" s="196"/>
      <c r="L217" s="196"/>
      <c r="M217" s="196"/>
      <c r="N217" s="196"/>
      <c r="O217" s="196"/>
      <c r="P217" s="196"/>
      <c r="T217" s="424"/>
      <c r="U217" s="424"/>
      <c r="V217" s="424"/>
      <c r="W217" s="458"/>
      <c r="X217" s="424"/>
      <c r="Y217" s="424"/>
      <c r="Z217" s="459"/>
      <c r="AA217" s="424"/>
      <c r="AC217" s="424"/>
      <c r="AD217" s="424"/>
    </row>
    <row r="218" spans="1:30" s="351" customFormat="1" ht="16.5" customHeight="1">
      <c r="A218" s="457"/>
      <c r="B218" s="457"/>
      <c r="C218" s="457"/>
      <c r="D218" s="457"/>
      <c r="E218" s="424"/>
      <c r="F218" s="424"/>
      <c r="G218" s="424"/>
      <c r="H218" s="424"/>
      <c r="I218" s="424"/>
      <c r="J218" s="424"/>
      <c r="K218" s="424"/>
      <c r="L218" s="424"/>
      <c r="M218" s="424"/>
      <c r="N218" s="424"/>
      <c r="O218" s="424"/>
      <c r="P218" s="424"/>
      <c r="Q218" s="424"/>
      <c r="R218" s="424"/>
      <c r="S218" s="424"/>
      <c r="T218" s="424"/>
      <c r="U218" s="424"/>
      <c r="V218" s="424"/>
      <c r="W218" s="458"/>
      <c r="X218" s="424"/>
      <c r="Y218" s="424"/>
      <c r="Z218" s="459"/>
      <c r="AA218" s="424"/>
      <c r="AC218" s="424"/>
      <c r="AD218" s="424"/>
    </row>
    <row r="219" spans="1:30" s="351" customFormat="1" ht="16.5" customHeight="1">
      <c r="A219" s="457"/>
      <c r="B219" s="196"/>
      <c r="C219" s="196"/>
      <c r="D219" s="196"/>
      <c r="K219" s="424"/>
      <c r="L219" s="424"/>
      <c r="M219" s="424"/>
      <c r="N219" s="196"/>
      <c r="O219" s="196"/>
      <c r="P219" s="196"/>
      <c r="T219" s="424"/>
      <c r="U219" s="424"/>
      <c r="V219" s="424"/>
      <c r="W219" s="458"/>
      <c r="X219" s="424"/>
      <c r="Y219" s="424"/>
      <c r="Z219" s="459"/>
      <c r="AA219" s="424"/>
      <c r="AC219" s="424"/>
      <c r="AD219" s="424"/>
    </row>
    <row r="220" spans="1:30" s="351" customFormat="1" ht="16.5" customHeight="1">
      <c r="A220" s="457"/>
      <c r="B220" s="457"/>
      <c r="C220" s="457"/>
      <c r="D220" s="457"/>
      <c r="E220" s="424"/>
      <c r="F220" s="424"/>
      <c r="G220" s="424"/>
      <c r="H220" s="424"/>
      <c r="I220" s="424"/>
      <c r="J220" s="424"/>
      <c r="K220" s="424"/>
      <c r="L220" s="424"/>
      <c r="M220" s="424"/>
      <c r="N220" s="424"/>
      <c r="O220" s="424"/>
      <c r="P220" s="424"/>
      <c r="Q220" s="424"/>
      <c r="R220" s="424"/>
      <c r="S220" s="424"/>
      <c r="T220" s="424"/>
      <c r="U220" s="424"/>
      <c r="V220" s="424"/>
      <c r="W220" s="458"/>
      <c r="X220" s="424"/>
      <c r="Y220" s="424"/>
      <c r="Z220" s="459"/>
      <c r="AA220" s="424"/>
      <c r="AC220" s="424"/>
      <c r="AD220" s="424"/>
    </row>
    <row r="221" spans="1:30" s="351" customFormat="1" ht="16.5" customHeight="1">
      <c r="A221" s="457"/>
      <c r="B221" s="196"/>
      <c r="C221" s="196"/>
      <c r="D221" s="196"/>
      <c r="N221" s="424"/>
      <c r="O221" s="424"/>
      <c r="P221" s="424"/>
      <c r="T221" s="424"/>
      <c r="U221" s="424"/>
      <c r="V221" s="424"/>
      <c r="W221" s="458"/>
      <c r="X221" s="424"/>
      <c r="Y221" s="424"/>
      <c r="Z221" s="459"/>
      <c r="AA221" s="424"/>
      <c r="AC221" s="424"/>
      <c r="AD221" s="424"/>
    </row>
    <row r="222" spans="1:30" s="351" customFormat="1" ht="16.5" customHeight="1">
      <c r="A222" s="457"/>
      <c r="B222" s="424"/>
      <c r="C222" s="424"/>
      <c r="D222" s="424"/>
      <c r="E222" s="424"/>
      <c r="F222" s="424"/>
      <c r="G222" s="424"/>
      <c r="H222" s="424"/>
      <c r="I222" s="424"/>
      <c r="J222" s="424"/>
      <c r="K222" s="424"/>
      <c r="L222" s="424"/>
      <c r="M222" s="424"/>
      <c r="N222" s="424"/>
      <c r="O222" s="424"/>
      <c r="P222" s="424"/>
      <c r="Q222" s="424"/>
      <c r="R222" s="424"/>
      <c r="S222" s="424"/>
      <c r="T222" s="424"/>
      <c r="U222" s="424"/>
      <c r="V222" s="424"/>
      <c r="W222" s="458"/>
      <c r="X222" s="424"/>
      <c r="Y222" s="424"/>
      <c r="Z222" s="459"/>
      <c r="AA222" s="424"/>
      <c r="AC222" s="424"/>
      <c r="AD222" s="424"/>
    </row>
    <row r="223" spans="1:30" s="351" customFormat="1" ht="16.5" customHeight="1">
      <c r="A223" s="457"/>
      <c r="Q223" s="424"/>
      <c r="R223" s="424"/>
      <c r="S223" s="424"/>
      <c r="T223" s="424"/>
      <c r="U223" s="424"/>
      <c r="V223" s="424"/>
      <c r="W223" s="458"/>
      <c r="X223" s="424"/>
      <c r="Y223" s="424"/>
      <c r="Z223" s="459"/>
      <c r="AA223" s="424"/>
      <c r="AC223" s="424"/>
      <c r="AD223" s="424"/>
    </row>
  </sheetData>
  <mergeCells count="1728">
    <mergeCell ref="X222:X223"/>
    <mergeCell ref="Y222:Y223"/>
    <mergeCell ref="Z222:Z223"/>
    <mergeCell ref="AA222:AA223"/>
    <mergeCell ref="T222:T223"/>
    <mergeCell ref="U222:U223"/>
    <mergeCell ref="V222:V223"/>
    <mergeCell ref="W222:W223"/>
    <mergeCell ref="Y220:Y221"/>
    <mergeCell ref="Z220:Z221"/>
    <mergeCell ref="AA220:AA221"/>
    <mergeCell ref="A222:A223"/>
    <mergeCell ref="B222:D222"/>
    <mergeCell ref="E222:G222"/>
    <mergeCell ref="H222:J222"/>
    <mergeCell ref="K222:M222"/>
    <mergeCell ref="N222:P222"/>
    <mergeCell ref="Q222:S223"/>
    <mergeCell ref="U220:U221"/>
    <mergeCell ref="V220:V221"/>
    <mergeCell ref="W220:W221"/>
    <mergeCell ref="X220:X221"/>
    <mergeCell ref="K220:M220"/>
    <mergeCell ref="N220:P221"/>
    <mergeCell ref="Q220:S220"/>
    <mergeCell ref="T220:T221"/>
    <mergeCell ref="A220:A221"/>
    <mergeCell ref="B220:D220"/>
    <mergeCell ref="E220:G220"/>
    <mergeCell ref="H220:J220"/>
    <mergeCell ref="X218:X219"/>
    <mergeCell ref="Y218:Y219"/>
    <mergeCell ref="Z218:Z219"/>
    <mergeCell ref="AA218:AA219"/>
    <mergeCell ref="T218:T219"/>
    <mergeCell ref="U218:U219"/>
    <mergeCell ref="V218:V219"/>
    <mergeCell ref="W218:W219"/>
    <mergeCell ref="Y216:Y217"/>
    <mergeCell ref="Z216:Z217"/>
    <mergeCell ref="AA216:AA217"/>
    <mergeCell ref="A218:A219"/>
    <mergeCell ref="B218:D218"/>
    <mergeCell ref="E218:G218"/>
    <mergeCell ref="H218:J218"/>
    <mergeCell ref="K218:M219"/>
    <mergeCell ref="N218:P218"/>
    <mergeCell ref="Q218:S218"/>
    <mergeCell ref="U216:U217"/>
    <mergeCell ref="V216:V217"/>
    <mergeCell ref="W216:W217"/>
    <mergeCell ref="X216:X217"/>
    <mergeCell ref="K216:M216"/>
    <mergeCell ref="N216:P216"/>
    <mergeCell ref="Q216:S216"/>
    <mergeCell ref="T216:T217"/>
    <mergeCell ref="A216:A217"/>
    <mergeCell ref="B216:D216"/>
    <mergeCell ref="E216:G216"/>
    <mergeCell ref="H216:J217"/>
    <mergeCell ref="X214:X215"/>
    <mergeCell ref="Y214:Y215"/>
    <mergeCell ref="Z214:Z215"/>
    <mergeCell ref="AA214:AA215"/>
    <mergeCell ref="T214:T215"/>
    <mergeCell ref="U214:U215"/>
    <mergeCell ref="V214:V215"/>
    <mergeCell ref="W214:W215"/>
    <mergeCell ref="Y212:Y213"/>
    <mergeCell ref="Z212:Z213"/>
    <mergeCell ref="AA212:AA213"/>
    <mergeCell ref="A214:A215"/>
    <mergeCell ref="B214:D214"/>
    <mergeCell ref="E214:G215"/>
    <mergeCell ref="H214:J214"/>
    <mergeCell ref="K214:M214"/>
    <mergeCell ref="N214:P214"/>
    <mergeCell ref="Q214:S214"/>
    <mergeCell ref="U212:U213"/>
    <mergeCell ref="V212:V213"/>
    <mergeCell ref="W212:W213"/>
    <mergeCell ref="X212:X213"/>
    <mergeCell ref="K212:M212"/>
    <mergeCell ref="N212:P212"/>
    <mergeCell ref="Q212:S212"/>
    <mergeCell ref="T212:T213"/>
    <mergeCell ref="A212:A213"/>
    <mergeCell ref="B212:D213"/>
    <mergeCell ref="E212:G212"/>
    <mergeCell ref="H212:J212"/>
    <mergeCell ref="Y208:Y209"/>
    <mergeCell ref="Z208:Z209"/>
    <mergeCell ref="AA208:AA209"/>
    <mergeCell ref="B211:D211"/>
    <mergeCell ref="E211:G211"/>
    <mergeCell ref="H211:J211"/>
    <mergeCell ref="K211:M211"/>
    <mergeCell ref="N211:P211"/>
    <mergeCell ref="Q211:S211"/>
    <mergeCell ref="U208:U209"/>
    <mergeCell ref="V208:V209"/>
    <mergeCell ref="W208:W209"/>
    <mergeCell ref="X208:X209"/>
    <mergeCell ref="K208:M208"/>
    <mergeCell ref="N208:P208"/>
    <mergeCell ref="Q208:S209"/>
    <mergeCell ref="T208:T209"/>
    <mergeCell ref="A208:A209"/>
    <mergeCell ref="B208:D208"/>
    <mergeCell ref="E208:G208"/>
    <mergeCell ref="H208:J208"/>
    <mergeCell ref="X206:X207"/>
    <mergeCell ref="Y206:Y207"/>
    <mergeCell ref="Z206:Z207"/>
    <mergeCell ref="AA206:AA207"/>
    <mergeCell ref="T206:T207"/>
    <mergeCell ref="U206:U207"/>
    <mergeCell ref="V206:V207"/>
    <mergeCell ref="W206:W207"/>
    <mergeCell ref="Y204:Y205"/>
    <mergeCell ref="Z204:Z205"/>
    <mergeCell ref="AA204:AA205"/>
    <mergeCell ref="A206:A207"/>
    <mergeCell ref="B206:D206"/>
    <mergeCell ref="E206:G206"/>
    <mergeCell ref="H206:J206"/>
    <mergeCell ref="K206:M206"/>
    <mergeCell ref="N206:P207"/>
    <mergeCell ref="Q206:S206"/>
    <mergeCell ref="U204:U205"/>
    <mergeCell ref="V204:V205"/>
    <mergeCell ref="W204:W205"/>
    <mergeCell ref="X204:X205"/>
    <mergeCell ref="K204:M205"/>
    <mergeCell ref="N204:P204"/>
    <mergeCell ref="Q204:S204"/>
    <mergeCell ref="T204:T205"/>
    <mergeCell ref="A204:A205"/>
    <mergeCell ref="B204:D204"/>
    <mergeCell ref="E204:G204"/>
    <mergeCell ref="H204:J204"/>
    <mergeCell ref="X202:X203"/>
    <mergeCell ref="Y202:Y203"/>
    <mergeCell ref="Z202:Z203"/>
    <mergeCell ref="AA202:AA203"/>
    <mergeCell ref="T202:T203"/>
    <mergeCell ref="U202:U203"/>
    <mergeCell ref="V202:V203"/>
    <mergeCell ref="W202:W203"/>
    <mergeCell ref="Y200:Y201"/>
    <mergeCell ref="Z200:Z201"/>
    <mergeCell ref="AA200:AA201"/>
    <mergeCell ref="A202:A203"/>
    <mergeCell ref="B202:D202"/>
    <mergeCell ref="E202:G202"/>
    <mergeCell ref="H202:J203"/>
    <mergeCell ref="K202:M202"/>
    <mergeCell ref="N202:P202"/>
    <mergeCell ref="Q202:S202"/>
    <mergeCell ref="U200:U201"/>
    <mergeCell ref="V200:V201"/>
    <mergeCell ref="W200:W201"/>
    <mergeCell ref="X200:X201"/>
    <mergeCell ref="K200:M200"/>
    <mergeCell ref="N200:P200"/>
    <mergeCell ref="Q200:S200"/>
    <mergeCell ref="T200:T201"/>
    <mergeCell ref="A200:A201"/>
    <mergeCell ref="B200:D200"/>
    <mergeCell ref="E200:G201"/>
    <mergeCell ref="H200:J200"/>
    <mergeCell ref="X198:X199"/>
    <mergeCell ref="Y198:Y199"/>
    <mergeCell ref="Z198:Z199"/>
    <mergeCell ref="AA198:AA199"/>
    <mergeCell ref="T198:T199"/>
    <mergeCell ref="U198:U199"/>
    <mergeCell ref="V198:V199"/>
    <mergeCell ref="W198:W199"/>
    <mergeCell ref="B197:D197"/>
    <mergeCell ref="E197:G197"/>
    <mergeCell ref="H197:J197"/>
    <mergeCell ref="K197:M197"/>
    <mergeCell ref="N197:P197"/>
    <mergeCell ref="Q197:S197"/>
    <mergeCell ref="Y194:Y195"/>
    <mergeCell ref="A198:A199"/>
    <mergeCell ref="B198:D199"/>
    <mergeCell ref="E198:G198"/>
    <mergeCell ref="H198:J198"/>
    <mergeCell ref="K198:M198"/>
    <mergeCell ref="N198:P198"/>
    <mergeCell ref="Q198:S198"/>
    <mergeCell ref="Z194:Z195"/>
    <mergeCell ref="AA194:AA195"/>
    <mergeCell ref="T194:T195"/>
    <mergeCell ref="U194:U195"/>
    <mergeCell ref="V194:V195"/>
    <mergeCell ref="W194:W195"/>
    <mergeCell ref="X194:X195"/>
    <mergeCell ref="Y192:Y193"/>
    <mergeCell ref="Z192:Z193"/>
    <mergeCell ref="AA192:AA193"/>
    <mergeCell ref="A194:A195"/>
    <mergeCell ref="B194:D194"/>
    <mergeCell ref="E194:G194"/>
    <mergeCell ref="H194:J194"/>
    <mergeCell ref="K194:M194"/>
    <mergeCell ref="N194:P194"/>
    <mergeCell ref="Q194:S195"/>
    <mergeCell ref="U192:U193"/>
    <mergeCell ref="V192:V193"/>
    <mergeCell ref="W192:W193"/>
    <mergeCell ref="X192:X193"/>
    <mergeCell ref="K192:M192"/>
    <mergeCell ref="N192:P193"/>
    <mergeCell ref="Q192:S192"/>
    <mergeCell ref="T192:T193"/>
    <mergeCell ref="A192:A193"/>
    <mergeCell ref="B192:D192"/>
    <mergeCell ref="E192:G192"/>
    <mergeCell ref="H192:J192"/>
    <mergeCell ref="X190:X191"/>
    <mergeCell ref="Y190:Y191"/>
    <mergeCell ref="Z190:Z191"/>
    <mergeCell ref="AA190:AA191"/>
    <mergeCell ref="T190:T191"/>
    <mergeCell ref="U190:U191"/>
    <mergeCell ref="V190:V191"/>
    <mergeCell ref="W190:W191"/>
    <mergeCell ref="Y188:Y189"/>
    <mergeCell ref="Z188:Z189"/>
    <mergeCell ref="AA188:AA189"/>
    <mergeCell ref="A190:A191"/>
    <mergeCell ref="B190:D190"/>
    <mergeCell ref="E190:G190"/>
    <mergeCell ref="H190:J190"/>
    <mergeCell ref="K190:M191"/>
    <mergeCell ref="N190:P190"/>
    <mergeCell ref="Q190:S190"/>
    <mergeCell ref="U188:U189"/>
    <mergeCell ref="V188:V189"/>
    <mergeCell ref="W188:W189"/>
    <mergeCell ref="X188:X189"/>
    <mergeCell ref="K188:M188"/>
    <mergeCell ref="N188:P188"/>
    <mergeCell ref="Q188:S188"/>
    <mergeCell ref="T188:T189"/>
    <mergeCell ref="A188:A189"/>
    <mergeCell ref="B188:D188"/>
    <mergeCell ref="E188:G188"/>
    <mergeCell ref="H188:J189"/>
    <mergeCell ref="X186:X187"/>
    <mergeCell ref="Y186:Y187"/>
    <mergeCell ref="Z186:Z187"/>
    <mergeCell ref="AA186:AA187"/>
    <mergeCell ref="T186:T187"/>
    <mergeCell ref="U186:U187"/>
    <mergeCell ref="V186:V187"/>
    <mergeCell ref="W186:W187"/>
    <mergeCell ref="Y184:Y185"/>
    <mergeCell ref="Z184:Z185"/>
    <mergeCell ref="AA184:AA185"/>
    <mergeCell ref="A186:A187"/>
    <mergeCell ref="B186:D186"/>
    <mergeCell ref="E186:G187"/>
    <mergeCell ref="H186:J186"/>
    <mergeCell ref="K186:M186"/>
    <mergeCell ref="N186:P186"/>
    <mergeCell ref="Q186:S186"/>
    <mergeCell ref="U184:U185"/>
    <mergeCell ref="V184:V185"/>
    <mergeCell ref="W184:W185"/>
    <mergeCell ref="X184:X185"/>
    <mergeCell ref="K184:M184"/>
    <mergeCell ref="N184:P184"/>
    <mergeCell ref="Q184:S184"/>
    <mergeCell ref="T184:T185"/>
    <mergeCell ref="A184:A185"/>
    <mergeCell ref="B184:D185"/>
    <mergeCell ref="E184:G184"/>
    <mergeCell ref="H184:J184"/>
    <mergeCell ref="Y180:Y181"/>
    <mergeCell ref="Z180:Z181"/>
    <mergeCell ref="AA180:AA181"/>
    <mergeCell ref="B183:D183"/>
    <mergeCell ref="E183:G183"/>
    <mergeCell ref="H183:J183"/>
    <mergeCell ref="K183:M183"/>
    <mergeCell ref="N183:P183"/>
    <mergeCell ref="Q183:S183"/>
    <mergeCell ref="U180:U181"/>
    <mergeCell ref="V180:V181"/>
    <mergeCell ref="W180:W181"/>
    <mergeCell ref="X180:X181"/>
    <mergeCell ref="K180:M180"/>
    <mergeCell ref="N180:P180"/>
    <mergeCell ref="Q180:S181"/>
    <mergeCell ref="T180:T181"/>
    <mergeCell ref="A180:A181"/>
    <mergeCell ref="B180:D180"/>
    <mergeCell ref="E180:G180"/>
    <mergeCell ref="H180:J180"/>
    <mergeCell ref="X178:X179"/>
    <mergeCell ref="Y178:Y179"/>
    <mergeCell ref="Z178:Z179"/>
    <mergeCell ref="AA178:AA179"/>
    <mergeCell ref="T178:T179"/>
    <mergeCell ref="U178:U179"/>
    <mergeCell ref="V178:V179"/>
    <mergeCell ref="W178:W179"/>
    <mergeCell ref="Y176:Y177"/>
    <mergeCell ref="Z176:Z177"/>
    <mergeCell ref="AA176:AA177"/>
    <mergeCell ref="A178:A179"/>
    <mergeCell ref="B178:D178"/>
    <mergeCell ref="E178:G178"/>
    <mergeCell ref="H178:J178"/>
    <mergeCell ref="K178:M178"/>
    <mergeCell ref="N178:P179"/>
    <mergeCell ref="Q178:S178"/>
    <mergeCell ref="U176:U177"/>
    <mergeCell ref="V176:V177"/>
    <mergeCell ref="W176:W177"/>
    <mergeCell ref="X176:X177"/>
    <mergeCell ref="K176:M177"/>
    <mergeCell ref="N176:P176"/>
    <mergeCell ref="Q176:S176"/>
    <mergeCell ref="T176:T177"/>
    <mergeCell ref="A176:A177"/>
    <mergeCell ref="B176:D176"/>
    <mergeCell ref="E176:G176"/>
    <mergeCell ref="H176:J176"/>
    <mergeCell ref="X174:X175"/>
    <mergeCell ref="Y174:Y175"/>
    <mergeCell ref="Z174:Z175"/>
    <mergeCell ref="AA174:AA175"/>
    <mergeCell ref="T174:T175"/>
    <mergeCell ref="U174:U175"/>
    <mergeCell ref="V174:V175"/>
    <mergeCell ref="W174:W175"/>
    <mergeCell ref="Y172:Y173"/>
    <mergeCell ref="Z172:Z173"/>
    <mergeCell ref="AA172:AA173"/>
    <mergeCell ref="A174:A175"/>
    <mergeCell ref="B174:D174"/>
    <mergeCell ref="E174:G174"/>
    <mergeCell ref="H174:J175"/>
    <mergeCell ref="K174:M174"/>
    <mergeCell ref="N174:P174"/>
    <mergeCell ref="Q174:S174"/>
    <mergeCell ref="U172:U173"/>
    <mergeCell ref="V172:V173"/>
    <mergeCell ref="W172:W173"/>
    <mergeCell ref="X172:X173"/>
    <mergeCell ref="K172:M172"/>
    <mergeCell ref="N172:P172"/>
    <mergeCell ref="Q172:S172"/>
    <mergeCell ref="T172:T173"/>
    <mergeCell ref="A172:A173"/>
    <mergeCell ref="B172:D172"/>
    <mergeCell ref="E172:G173"/>
    <mergeCell ref="H172:J172"/>
    <mergeCell ref="X170:X171"/>
    <mergeCell ref="Y170:Y171"/>
    <mergeCell ref="Z170:Z171"/>
    <mergeCell ref="AA170:AA171"/>
    <mergeCell ref="T170:T171"/>
    <mergeCell ref="U170:U171"/>
    <mergeCell ref="V170:V171"/>
    <mergeCell ref="W170:W171"/>
    <mergeCell ref="B169:D169"/>
    <mergeCell ref="E169:G169"/>
    <mergeCell ref="H169:J169"/>
    <mergeCell ref="K169:M169"/>
    <mergeCell ref="N169:P169"/>
    <mergeCell ref="Q169:S169"/>
    <mergeCell ref="Y166:Y167"/>
    <mergeCell ref="A170:A171"/>
    <mergeCell ref="B170:D171"/>
    <mergeCell ref="E170:G170"/>
    <mergeCell ref="H170:J170"/>
    <mergeCell ref="K170:M170"/>
    <mergeCell ref="N170:P170"/>
    <mergeCell ref="Q170:S170"/>
    <mergeCell ref="Z166:Z167"/>
    <mergeCell ref="AA166:AA167"/>
    <mergeCell ref="T166:T167"/>
    <mergeCell ref="U166:U167"/>
    <mergeCell ref="V166:V167"/>
    <mergeCell ref="W166:W167"/>
    <mergeCell ref="X166:X167"/>
    <mergeCell ref="Y164:Y165"/>
    <mergeCell ref="Z164:Z165"/>
    <mergeCell ref="AA164:AA165"/>
    <mergeCell ref="A166:A167"/>
    <mergeCell ref="B166:D166"/>
    <mergeCell ref="E166:G166"/>
    <mergeCell ref="H166:J166"/>
    <mergeCell ref="K166:M166"/>
    <mergeCell ref="N166:P166"/>
    <mergeCell ref="Q166:S167"/>
    <mergeCell ref="U164:U165"/>
    <mergeCell ref="V164:V165"/>
    <mergeCell ref="W164:W165"/>
    <mergeCell ref="X164:X165"/>
    <mergeCell ref="K164:M164"/>
    <mergeCell ref="N164:P165"/>
    <mergeCell ref="Q164:S164"/>
    <mergeCell ref="T164:T165"/>
    <mergeCell ref="A164:A165"/>
    <mergeCell ref="B164:D164"/>
    <mergeCell ref="E164:G164"/>
    <mergeCell ref="H164:J164"/>
    <mergeCell ref="X162:X163"/>
    <mergeCell ref="Y162:Y163"/>
    <mergeCell ref="Z162:Z163"/>
    <mergeCell ref="AA162:AA163"/>
    <mergeCell ref="T162:T163"/>
    <mergeCell ref="U162:U163"/>
    <mergeCell ref="V162:V163"/>
    <mergeCell ref="W162:W163"/>
    <mergeCell ref="Y160:Y161"/>
    <mergeCell ref="Z160:Z161"/>
    <mergeCell ref="AA160:AA161"/>
    <mergeCell ref="A162:A163"/>
    <mergeCell ref="B162:D162"/>
    <mergeCell ref="E162:G162"/>
    <mergeCell ref="H162:J162"/>
    <mergeCell ref="K162:M163"/>
    <mergeCell ref="N162:P162"/>
    <mergeCell ref="Q162:S162"/>
    <mergeCell ref="U160:U161"/>
    <mergeCell ref="V160:V161"/>
    <mergeCell ref="W160:W161"/>
    <mergeCell ref="X160:X161"/>
    <mergeCell ref="K160:M160"/>
    <mergeCell ref="N160:P160"/>
    <mergeCell ref="Q160:S160"/>
    <mergeCell ref="T160:T161"/>
    <mergeCell ref="A160:A161"/>
    <mergeCell ref="B160:D160"/>
    <mergeCell ref="E160:G160"/>
    <mergeCell ref="H160:J161"/>
    <mergeCell ref="X158:X159"/>
    <mergeCell ref="Y158:Y159"/>
    <mergeCell ref="Z158:Z159"/>
    <mergeCell ref="AA158:AA159"/>
    <mergeCell ref="T158:T159"/>
    <mergeCell ref="U158:U159"/>
    <mergeCell ref="V158:V159"/>
    <mergeCell ref="W158:W159"/>
    <mergeCell ref="Y156:Y157"/>
    <mergeCell ref="Z156:Z157"/>
    <mergeCell ref="AA156:AA157"/>
    <mergeCell ref="A158:A159"/>
    <mergeCell ref="B158:D158"/>
    <mergeCell ref="E158:G159"/>
    <mergeCell ref="H158:J158"/>
    <mergeCell ref="K158:M158"/>
    <mergeCell ref="N158:P158"/>
    <mergeCell ref="Q158:S158"/>
    <mergeCell ref="U156:U157"/>
    <mergeCell ref="V156:V157"/>
    <mergeCell ref="W156:W157"/>
    <mergeCell ref="X156:X157"/>
    <mergeCell ref="K156:M156"/>
    <mergeCell ref="N156:P156"/>
    <mergeCell ref="Q156:S156"/>
    <mergeCell ref="T156:T157"/>
    <mergeCell ref="A156:A157"/>
    <mergeCell ref="B156:D157"/>
    <mergeCell ref="E156:G156"/>
    <mergeCell ref="H156:J156"/>
    <mergeCell ref="Y152:Y153"/>
    <mergeCell ref="Z152:Z153"/>
    <mergeCell ref="AA152:AA153"/>
    <mergeCell ref="B155:D155"/>
    <mergeCell ref="E155:G155"/>
    <mergeCell ref="H155:J155"/>
    <mergeCell ref="K155:M155"/>
    <mergeCell ref="N155:P155"/>
    <mergeCell ref="Q155:S155"/>
    <mergeCell ref="U152:U153"/>
    <mergeCell ref="V152:V153"/>
    <mergeCell ref="W152:W153"/>
    <mergeCell ref="X152:X153"/>
    <mergeCell ref="K152:M152"/>
    <mergeCell ref="N152:P152"/>
    <mergeCell ref="Q152:S153"/>
    <mergeCell ref="T152:T153"/>
    <mergeCell ref="A152:A153"/>
    <mergeCell ref="B152:D152"/>
    <mergeCell ref="E152:G152"/>
    <mergeCell ref="H152:J152"/>
    <mergeCell ref="X150:X151"/>
    <mergeCell ref="Y150:Y151"/>
    <mergeCell ref="Z150:Z151"/>
    <mergeCell ref="AA150:AA151"/>
    <mergeCell ref="T150:T151"/>
    <mergeCell ref="U150:U151"/>
    <mergeCell ref="V150:V151"/>
    <mergeCell ref="W150:W151"/>
    <mergeCell ref="Y148:Y149"/>
    <mergeCell ref="Z148:Z149"/>
    <mergeCell ref="AA148:AA149"/>
    <mergeCell ref="A150:A151"/>
    <mergeCell ref="B150:D150"/>
    <mergeCell ref="E150:G150"/>
    <mergeCell ref="H150:J150"/>
    <mergeCell ref="K150:M150"/>
    <mergeCell ref="N150:P151"/>
    <mergeCell ref="Q150:S150"/>
    <mergeCell ref="U148:U149"/>
    <mergeCell ref="V148:V149"/>
    <mergeCell ref="W148:W149"/>
    <mergeCell ref="X148:X149"/>
    <mergeCell ref="K148:M149"/>
    <mergeCell ref="N148:P148"/>
    <mergeCell ref="Q148:S148"/>
    <mergeCell ref="T148:T149"/>
    <mergeCell ref="A148:A149"/>
    <mergeCell ref="B148:D148"/>
    <mergeCell ref="E148:G148"/>
    <mergeCell ref="H148:J148"/>
    <mergeCell ref="X146:X147"/>
    <mergeCell ref="Y146:Y147"/>
    <mergeCell ref="Z146:Z147"/>
    <mergeCell ref="AA146:AA147"/>
    <mergeCell ref="T146:T147"/>
    <mergeCell ref="U146:U147"/>
    <mergeCell ref="V146:V147"/>
    <mergeCell ref="W146:W147"/>
    <mergeCell ref="Y144:Y145"/>
    <mergeCell ref="Z144:Z145"/>
    <mergeCell ref="AA144:AA145"/>
    <mergeCell ref="A146:A147"/>
    <mergeCell ref="B146:D146"/>
    <mergeCell ref="E146:G146"/>
    <mergeCell ref="H146:J147"/>
    <mergeCell ref="K146:M146"/>
    <mergeCell ref="N146:P146"/>
    <mergeCell ref="Q146:S146"/>
    <mergeCell ref="U144:U145"/>
    <mergeCell ref="V144:V145"/>
    <mergeCell ref="W144:W145"/>
    <mergeCell ref="X144:X145"/>
    <mergeCell ref="K144:M144"/>
    <mergeCell ref="N144:P144"/>
    <mergeCell ref="Q144:S144"/>
    <mergeCell ref="T144:T145"/>
    <mergeCell ref="A144:A145"/>
    <mergeCell ref="B144:D144"/>
    <mergeCell ref="E144:G145"/>
    <mergeCell ref="H144:J144"/>
    <mergeCell ref="X142:X143"/>
    <mergeCell ref="Y142:Y143"/>
    <mergeCell ref="Z142:Z143"/>
    <mergeCell ref="AA142:AA143"/>
    <mergeCell ref="T142:T143"/>
    <mergeCell ref="U142:U143"/>
    <mergeCell ref="V142:V143"/>
    <mergeCell ref="W142:W143"/>
    <mergeCell ref="B141:D141"/>
    <mergeCell ref="E141:G141"/>
    <mergeCell ref="H141:J141"/>
    <mergeCell ref="K141:M141"/>
    <mergeCell ref="N141:P141"/>
    <mergeCell ref="Q141:S141"/>
    <mergeCell ref="Y138:Y139"/>
    <mergeCell ref="A142:A143"/>
    <mergeCell ref="B142:D143"/>
    <mergeCell ref="E142:G142"/>
    <mergeCell ref="H142:J142"/>
    <mergeCell ref="K142:M142"/>
    <mergeCell ref="N142:P142"/>
    <mergeCell ref="Q142:S142"/>
    <mergeCell ref="Z138:Z139"/>
    <mergeCell ref="AA138:AA139"/>
    <mergeCell ref="T138:T139"/>
    <mergeCell ref="U138:U139"/>
    <mergeCell ref="V138:V139"/>
    <mergeCell ref="W138:W139"/>
    <mergeCell ref="X138:X139"/>
    <mergeCell ref="Y136:Y137"/>
    <mergeCell ref="Z136:Z137"/>
    <mergeCell ref="AA136:AA137"/>
    <mergeCell ref="A138:A139"/>
    <mergeCell ref="B138:D138"/>
    <mergeCell ref="E138:G138"/>
    <mergeCell ref="H138:J138"/>
    <mergeCell ref="K138:M138"/>
    <mergeCell ref="N138:P138"/>
    <mergeCell ref="Q138:S139"/>
    <mergeCell ref="U136:U137"/>
    <mergeCell ref="V136:V137"/>
    <mergeCell ref="W136:W137"/>
    <mergeCell ref="X136:X137"/>
    <mergeCell ref="K136:M136"/>
    <mergeCell ref="N136:P137"/>
    <mergeCell ref="Q136:S136"/>
    <mergeCell ref="T136:T137"/>
    <mergeCell ref="A136:A137"/>
    <mergeCell ref="B136:D136"/>
    <mergeCell ref="E136:G136"/>
    <mergeCell ref="H136:J136"/>
    <mergeCell ref="X134:X135"/>
    <mergeCell ref="Y134:Y135"/>
    <mergeCell ref="Z134:Z135"/>
    <mergeCell ref="AA134:AA135"/>
    <mergeCell ref="T134:T135"/>
    <mergeCell ref="U134:U135"/>
    <mergeCell ref="V134:V135"/>
    <mergeCell ref="W134:W135"/>
    <mergeCell ref="Y132:Y133"/>
    <mergeCell ref="Z132:Z133"/>
    <mergeCell ref="AA132:AA133"/>
    <mergeCell ref="A134:A135"/>
    <mergeCell ref="B134:D134"/>
    <mergeCell ref="E134:G134"/>
    <mergeCell ref="H134:J134"/>
    <mergeCell ref="K134:M135"/>
    <mergeCell ref="N134:P134"/>
    <mergeCell ref="Q134:S134"/>
    <mergeCell ref="U132:U133"/>
    <mergeCell ref="V132:V133"/>
    <mergeCell ref="W132:W133"/>
    <mergeCell ref="X132:X133"/>
    <mergeCell ref="K132:M132"/>
    <mergeCell ref="N132:P132"/>
    <mergeCell ref="Q132:S132"/>
    <mergeCell ref="T132:T133"/>
    <mergeCell ref="A132:A133"/>
    <mergeCell ref="B132:D132"/>
    <mergeCell ref="E132:G132"/>
    <mergeCell ref="H132:J133"/>
    <mergeCell ref="X130:X131"/>
    <mergeCell ref="Y130:Y131"/>
    <mergeCell ref="Z130:Z131"/>
    <mergeCell ref="AA130:AA131"/>
    <mergeCell ref="T130:T131"/>
    <mergeCell ref="U130:U131"/>
    <mergeCell ref="V130:V131"/>
    <mergeCell ref="W130:W131"/>
    <mergeCell ref="Y128:Y129"/>
    <mergeCell ref="Z128:Z129"/>
    <mergeCell ref="AA128:AA129"/>
    <mergeCell ref="A130:A131"/>
    <mergeCell ref="B130:D130"/>
    <mergeCell ref="E130:G131"/>
    <mergeCell ref="H130:J130"/>
    <mergeCell ref="K130:M130"/>
    <mergeCell ref="N130:P130"/>
    <mergeCell ref="Q130:S130"/>
    <mergeCell ref="U128:U129"/>
    <mergeCell ref="V128:V129"/>
    <mergeCell ref="W128:W129"/>
    <mergeCell ref="X128:X129"/>
    <mergeCell ref="K128:M128"/>
    <mergeCell ref="N128:P128"/>
    <mergeCell ref="Q128:S128"/>
    <mergeCell ref="T128:T129"/>
    <mergeCell ref="A128:A129"/>
    <mergeCell ref="B128:D129"/>
    <mergeCell ref="E128:G128"/>
    <mergeCell ref="H128:J128"/>
    <mergeCell ref="Y124:Y125"/>
    <mergeCell ref="Z124:Z125"/>
    <mergeCell ref="AA124:AA125"/>
    <mergeCell ref="B127:D127"/>
    <mergeCell ref="E127:G127"/>
    <mergeCell ref="H127:J127"/>
    <mergeCell ref="K127:M127"/>
    <mergeCell ref="N127:P127"/>
    <mergeCell ref="Q127:S127"/>
    <mergeCell ref="U124:U125"/>
    <mergeCell ref="V124:V125"/>
    <mergeCell ref="W124:W125"/>
    <mergeCell ref="X124:X125"/>
    <mergeCell ref="K124:M124"/>
    <mergeCell ref="N124:P124"/>
    <mergeCell ref="Q124:S125"/>
    <mergeCell ref="T124:T125"/>
    <mergeCell ref="A124:A125"/>
    <mergeCell ref="B124:D124"/>
    <mergeCell ref="E124:G124"/>
    <mergeCell ref="H124:J124"/>
    <mergeCell ref="X122:X123"/>
    <mergeCell ref="Y122:Y123"/>
    <mergeCell ref="Z122:Z123"/>
    <mergeCell ref="AA122:AA123"/>
    <mergeCell ref="T122:T123"/>
    <mergeCell ref="U122:U123"/>
    <mergeCell ref="V122:V123"/>
    <mergeCell ref="W122:W123"/>
    <mergeCell ref="Y120:Y121"/>
    <mergeCell ref="Z120:Z121"/>
    <mergeCell ref="AA120:AA121"/>
    <mergeCell ref="A122:A123"/>
    <mergeCell ref="B122:D122"/>
    <mergeCell ref="E122:G122"/>
    <mergeCell ref="H122:J122"/>
    <mergeCell ref="K122:M122"/>
    <mergeCell ref="N122:P123"/>
    <mergeCell ref="Q122:S122"/>
    <mergeCell ref="U120:U121"/>
    <mergeCell ref="V120:V121"/>
    <mergeCell ref="W120:W121"/>
    <mergeCell ref="X120:X121"/>
    <mergeCell ref="K120:M121"/>
    <mergeCell ref="N120:P120"/>
    <mergeCell ref="Q120:S120"/>
    <mergeCell ref="T120:T121"/>
    <mergeCell ref="A120:A121"/>
    <mergeCell ref="B120:D120"/>
    <mergeCell ref="E120:G120"/>
    <mergeCell ref="H120:J120"/>
    <mergeCell ref="X118:X119"/>
    <mergeCell ref="Y118:Y119"/>
    <mergeCell ref="Z118:Z119"/>
    <mergeCell ref="AA118:AA119"/>
    <mergeCell ref="T118:T119"/>
    <mergeCell ref="U118:U119"/>
    <mergeCell ref="V118:V119"/>
    <mergeCell ref="W118:W119"/>
    <mergeCell ref="Y116:Y117"/>
    <mergeCell ref="Z116:Z117"/>
    <mergeCell ref="AA116:AA117"/>
    <mergeCell ref="A118:A119"/>
    <mergeCell ref="B118:D118"/>
    <mergeCell ref="E118:G118"/>
    <mergeCell ref="H118:J119"/>
    <mergeCell ref="K118:M118"/>
    <mergeCell ref="N118:P118"/>
    <mergeCell ref="Q118:S118"/>
    <mergeCell ref="U116:U117"/>
    <mergeCell ref="V116:V117"/>
    <mergeCell ref="W116:W117"/>
    <mergeCell ref="X116:X117"/>
    <mergeCell ref="K116:M116"/>
    <mergeCell ref="N116:P116"/>
    <mergeCell ref="Q116:S116"/>
    <mergeCell ref="T116:T117"/>
    <mergeCell ref="A116:A117"/>
    <mergeCell ref="B116:D116"/>
    <mergeCell ref="E116:G117"/>
    <mergeCell ref="H116:J116"/>
    <mergeCell ref="X114:X115"/>
    <mergeCell ref="Y114:Y115"/>
    <mergeCell ref="Z114:Z115"/>
    <mergeCell ref="AA114:AA115"/>
    <mergeCell ref="T114:T115"/>
    <mergeCell ref="U114:U115"/>
    <mergeCell ref="V114:V115"/>
    <mergeCell ref="W114:W115"/>
    <mergeCell ref="N113:P113"/>
    <mergeCell ref="Q113:S113"/>
    <mergeCell ref="A114:A115"/>
    <mergeCell ref="B114:D115"/>
    <mergeCell ref="E114:G114"/>
    <mergeCell ref="H114:J114"/>
    <mergeCell ref="K114:M114"/>
    <mergeCell ref="N114:P114"/>
    <mergeCell ref="Q114:S114"/>
    <mergeCell ref="B113:D113"/>
    <mergeCell ref="E113:G113"/>
    <mergeCell ref="H113:J113"/>
    <mergeCell ref="K113:M113"/>
    <mergeCell ref="T10:T11"/>
    <mergeCell ref="E10:G10"/>
    <mergeCell ref="K10:M10"/>
    <mergeCell ref="K54:M54"/>
    <mergeCell ref="N54:P54"/>
    <mergeCell ref="Q54:S55"/>
    <mergeCell ref="T54:T55"/>
    <mergeCell ref="V10:V11"/>
    <mergeCell ref="U8:U9"/>
    <mergeCell ref="V8:V9"/>
    <mergeCell ref="U2:U3"/>
    <mergeCell ref="V2:V3"/>
    <mergeCell ref="U6:U7"/>
    <mergeCell ref="V6:V7"/>
    <mergeCell ref="U4:U5"/>
    <mergeCell ref="V4:V5"/>
    <mergeCell ref="T2:T3"/>
    <mergeCell ref="T4:T5"/>
    <mergeCell ref="T6:T7"/>
    <mergeCell ref="T8:T9"/>
    <mergeCell ref="N1:P1"/>
    <mergeCell ref="N2:P2"/>
    <mergeCell ref="K1:M1"/>
    <mergeCell ref="K2:M2"/>
    <mergeCell ref="H8:J8"/>
    <mergeCell ref="H10:J10"/>
    <mergeCell ref="H1:J1"/>
    <mergeCell ref="H2:J2"/>
    <mergeCell ref="H6:J7"/>
    <mergeCell ref="B1:D1"/>
    <mergeCell ref="B4:D4"/>
    <mergeCell ref="B6:D6"/>
    <mergeCell ref="E1:G1"/>
    <mergeCell ref="E2:G2"/>
    <mergeCell ref="E6:G6"/>
    <mergeCell ref="B2:D3"/>
    <mergeCell ref="E4:G5"/>
    <mergeCell ref="W8:W9"/>
    <mergeCell ref="A10:A11"/>
    <mergeCell ref="A2:A3"/>
    <mergeCell ref="A4:A5"/>
    <mergeCell ref="A6:A7"/>
    <mergeCell ref="A8:A9"/>
    <mergeCell ref="H4:J4"/>
    <mergeCell ref="B8:D8"/>
    <mergeCell ref="B10:D10"/>
    <mergeCell ref="E8:G8"/>
    <mergeCell ref="X2:X3"/>
    <mergeCell ref="Y2:Y3"/>
    <mergeCell ref="Y4:Y5"/>
    <mergeCell ref="W10:W11"/>
    <mergeCell ref="X10:X11"/>
    <mergeCell ref="X8:X9"/>
    <mergeCell ref="X6:X7"/>
    <mergeCell ref="W2:W3"/>
    <mergeCell ref="W4:W5"/>
    <mergeCell ref="W6:W7"/>
    <mergeCell ref="AA10:AA11"/>
    <mergeCell ref="AA2:AA3"/>
    <mergeCell ref="AA4:AA5"/>
    <mergeCell ref="AA6:AA7"/>
    <mergeCell ref="AA8:AA9"/>
    <mergeCell ref="Y6:Y7"/>
    <mergeCell ref="Y8:Y9"/>
    <mergeCell ref="Y10:Y11"/>
    <mergeCell ref="Z2:Z3"/>
    <mergeCell ref="Y54:Y55"/>
    <mergeCell ref="Z54:Z55"/>
    <mergeCell ref="AA54:AA55"/>
    <mergeCell ref="N4:P4"/>
    <mergeCell ref="N6:P6"/>
    <mergeCell ref="Z4:Z5"/>
    <mergeCell ref="Z6:Z7"/>
    <mergeCell ref="Z8:Z9"/>
    <mergeCell ref="Z10:Z11"/>
    <mergeCell ref="X4:X5"/>
    <mergeCell ref="U54:U55"/>
    <mergeCell ref="V54:V55"/>
    <mergeCell ref="W54:W55"/>
    <mergeCell ref="X54:X55"/>
    <mergeCell ref="A54:A55"/>
    <mergeCell ref="B54:D54"/>
    <mergeCell ref="E54:G54"/>
    <mergeCell ref="H54:J54"/>
    <mergeCell ref="X52:X53"/>
    <mergeCell ref="Y52:Y53"/>
    <mergeCell ref="Z52:Z53"/>
    <mergeCell ref="AA52:AA53"/>
    <mergeCell ref="T52:T53"/>
    <mergeCell ref="U52:U53"/>
    <mergeCell ref="V52:V53"/>
    <mergeCell ref="W52:W53"/>
    <mergeCell ref="Y50:Y51"/>
    <mergeCell ref="Z50:Z51"/>
    <mergeCell ref="AA50:AA51"/>
    <mergeCell ref="A52:A53"/>
    <mergeCell ref="B52:D52"/>
    <mergeCell ref="E52:G52"/>
    <mergeCell ref="H52:J52"/>
    <mergeCell ref="K52:M52"/>
    <mergeCell ref="N52:P53"/>
    <mergeCell ref="Q52:S52"/>
    <mergeCell ref="U50:U51"/>
    <mergeCell ref="V50:V51"/>
    <mergeCell ref="W50:W51"/>
    <mergeCell ref="X50:X51"/>
    <mergeCell ref="K50:M51"/>
    <mergeCell ref="N50:P50"/>
    <mergeCell ref="Q50:S50"/>
    <mergeCell ref="T50:T51"/>
    <mergeCell ref="A50:A51"/>
    <mergeCell ref="B50:D50"/>
    <mergeCell ref="E50:G50"/>
    <mergeCell ref="H50:J50"/>
    <mergeCell ref="X48:X49"/>
    <mergeCell ref="Y48:Y49"/>
    <mergeCell ref="Z48:Z49"/>
    <mergeCell ref="AA48:AA49"/>
    <mergeCell ref="T48:T49"/>
    <mergeCell ref="U48:U49"/>
    <mergeCell ref="V48:V49"/>
    <mergeCell ref="W48:W49"/>
    <mergeCell ref="Y46:Y47"/>
    <mergeCell ref="Z46:Z47"/>
    <mergeCell ref="AA46:AA47"/>
    <mergeCell ref="A48:A49"/>
    <mergeCell ref="B48:D48"/>
    <mergeCell ref="E48:G48"/>
    <mergeCell ref="H48:J49"/>
    <mergeCell ref="K48:M48"/>
    <mergeCell ref="N48:P48"/>
    <mergeCell ref="Q48:S48"/>
    <mergeCell ref="U46:U47"/>
    <mergeCell ref="V46:V47"/>
    <mergeCell ref="W46:W47"/>
    <mergeCell ref="X46:X47"/>
    <mergeCell ref="K46:M46"/>
    <mergeCell ref="N46:P46"/>
    <mergeCell ref="Q46:S46"/>
    <mergeCell ref="T46:T47"/>
    <mergeCell ref="A46:A47"/>
    <mergeCell ref="B46:D46"/>
    <mergeCell ref="E46:G47"/>
    <mergeCell ref="H46:J46"/>
    <mergeCell ref="X44:X45"/>
    <mergeCell ref="Y44:Y45"/>
    <mergeCell ref="Z44:Z45"/>
    <mergeCell ref="AA44:AA45"/>
    <mergeCell ref="T44:T45"/>
    <mergeCell ref="U44:U45"/>
    <mergeCell ref="V44:V45"/>
    <mergeCell ref="W44:W45"/>
    <mergeCell ref="B43:D43"/>
    <mergeCell ref="E43:G43"/>
    <mergeCell ref="H43:J43"/>
    <mergeCell ref="K43:M43"/>
    <mergeCell ref="N43:P43"/>
    <mergeCell ref="Q43:S43"/>
    <mergeCell ref="Y40:Y41"/>
    <mergeCell ref="A44:A45"/>
    <mergeCell ref="B44:D45"/>
    <mergeCell ref="E44:G44"/>
    <mergeCell ref="H44:J44"/>
    <mergeCell ref="K44:M44"/>
    <mergeCell ref="N44:P44"/>
    <mergeCell ref="Q44:S44"/>
    <mergeCell ref="Z40:Z41"/>
    <mergeCell ref="AA40:AA41"/>
    <mergeCell ref="T40:T41"/>
    <mergeCell ref="U40:U41"/>
    <mergeCell ref="V40:V41"/>
    <mergeCell ref="W40:W41"/>
    <mergeCell ref="X40:X41"/>
    <mergeCell ref="Y38:Y39"/>
    <mergeCell ref="Z38:Z39"/>
    <mergeCell ref="AA38:AA39"/>
    <mergeCell ref="A40:A41"/>
    <mergeCell ref="B40:D40"/>
    <mergeCell ref="E40:G40"/>
    <mergeCell ref="H40:J40"/>
    <mergeCell ref="K40:M40"/>
    <mergeCell ref="N40:P40"/>
    <mergeCell ref="Q40:S41"/>
    <mergeCell ref="U38:U39"/>
    <mergeCell ref="V38:V39"/>
    <mergeCell ref="W38:W39"/>
    <mergeCell ref="X38:X39"/>
    <mergeCell ref="K38:M38"/>
    <mergeCell ref="N38:P39"/>
    <mergeCell ref="Q38:S38"/>
    <mergeCell ref="T38:T39"/>
    <mergeCell ref="A38:A39"/>
    <mergeCell ref="B38:D38"/>
    <mergeCell ref="E38:G38"/>
    <mergeCell ref="H38:J38"/>
    <mergeCell ref="X36:X37"/>
    <mergeCell ref="Y36:Y37"/>
    <mergeCell ref="Z36:Z37"/>
    <mergeCell ref="AA36:AA37"/>
    <mergeCell ref="T36:T37"/>
    <mergeCell ref="U36:U37"/>
    <mergeCell ref="V36:V37"/>
    <mergeCell ref="W36:W37"/>
    <mergeCell ref="Y34:Y35"/>
    <mergeCell ref="Z34:Z35"/>
    <mergeCell ref="AA34:AA35"/>
    <mergeCell ref="A36:A37"/>
    <mergeCell ref="B36:D36"/>
    <mergeCell ref="E36:G36"/>
    <mergeCell ref="H36:J36"/>
    <mergeCell ref="K36:M37"/>
    <mergeCell ref="N36:P36"/>
    <mergeCell ref="Q36:S36"/>
    <mergeCell ref="U34:U35"/>
    <mergeCell ref="V34:V35"/>
    <mergeCell ref="W34:W35"/>
    <mergeCell ref="X34:X35"/>
    <mergeCell ref="K34:M34"/>
    <mergeCell ref="N34:P34"/>
    <mergeCell ref="Q34:S34"/>
    <mergeCell ref="T34:T35"/>
    <mergeCell ref="A34:A35"/>
    <mergeCell ref="B34:D34"/>
    <mergeCell ref="E34:G34"/>
    <mergeCell ref="H34:J35"/>
    <mergeCell ref="X32:X33"/>
    <mergeCell ref="Y32:Y33"/>
    <mergeCell ref="Z32:Z33"/>
    <mergeCell ref="AA32:AA33"/>
    <mergeCell ref="T32:T33"/>
    <mergeCell ref="U32:U33"/>
    <mergeCell ref="V32:V33"/>
    <mergeCell ref="W32:W33"/>
    <mergeCell ref="Y30:Y31"/>
    <mergeCell ref="Z30:Z31"/>
    <mergeCell ref="AA30:AA31"/>
    <mergeCell ref="A32:A33"/>
    <mergeCell ref="B32:D32"/>
    <mergeCell ref="E32:G33"/>
    <mergeCell ref="H32:J32"/>
    <mergeCell ref="K32:M32"/>
    <mergeCell ref="N32:P32"/>
    <mergeCell ref="Q32:S32"/>
    <mergeCell ref="U30:U31"/>
    <mergeCell ref="V30:V31"/>
    <mergeCell ref="W30:W31"/>
    <mergeCell ref="X30:X31"/>
    <mergeCell ref="K30:M30"/>
    <mergeCell ref="N30:P30"/>
    <mergeCell ref="Q30:S30"/>
    <mergeCell ref="T30:T31"/>
    <mergeCell ref="A30:A31"/>
    <mergeCell ref="B30:D31"/>
    <mergeCell ref="E30:G30"/>
    <mergeCell ref="H30:J30"/>
    <mergeCell ref="Y26:Y27"/>
    <mergeCell ref="Z26:Z27"/>
    <mergeCell ref="AA26:AA27"/>
    <mergeCell ref="B29:D29"/>
    <mergeCell ref="E29:G29"/>
    <mergeCell ref="H29:J29"/>
    <mergeCell ref="K29:M29"/>
    <mergeCell ref="N29:P29"/>
    <mergeCell ref="Q29:S29"/>
    <mergeCell ref="U26:U27"/>
    <mergeCell ref="V26:V27"/>
    <mergeCell ref="W26:W27"/>
    <mergeCell ref="X26:X27"/>
    <mergeCell ref="K26:M26"/>
    <mergeCell ref="N26:P26"/>
    <mergeCell ref="Q26:S27"/>
    <mergeCell ref="T26:T27"/>
    <mergeCell ref="A26:A27"/>
    <mergeCell ref="B26:D26"/>
    <mergeCell ref="E26:G26"/>
    <mergeCell ref="H26:J26"/>
    <mergeCell ref="X24:X25"/>
    <mergeCell ref="Y24:Y25"/>
    <mergeCell ref="Z24:Z25"/>
    <mergeCell ref="AA24:AA25"/>
    <mergeCell ref="T24:T25"/>
    <mergeCell ref="U24:U25"/>
    <mergeCell ref="V24:V25"/>
    <mergeCell ref="W24:W25"/>
    <mergeCell ref="Y22:Y23"/>
    <mergeCell ref="Z22:Z23"/>
    <mergeCell ref="AA22:AA23"/>
    <mergeCell ref="A24:A25"/>
    <mergeCell ref="B24:D24"/>
    <mergeCell ref="E24:G24"/>
    <mergeCell ref="H24:J24"/>
    <mergeCell ref="K24:M24"/>
    <mergeCell ref="N24:P25"/>
    <mergeCell ref="Q24:S24"/>
    <mergeCell ref="U22:U23"/>
    <mergeCell ref="V22:V23"/>
    <mergeCell ref="W22:W23"/>
    <mergeCell ref="X22:X23"/>
    <mergeCell ref="K22:M23"/>
    <mergeCell ref="N22:P22"/>
    <mergeCell ref="Q22:S22"/>
    <mergeCell ref="T22:T23"/>
    <mergeCell ref="A22:A23"/>
    <mergeCell ref="B22:D22"/>
    <mergeCell ref="E22:G22"/>
    <mergeCell ref="H22:J22"/>
    <mergeCell ref="X20:X21"/>
    <mergeCell ref="Y20:Y21"/>
    <mergeCell ref="Z20:Z21"/>
    <mergeCell ref="AA20:AA21"/>
    <mergeCell ref="T20:T21"/>
    <mergeCell ref="U20:U21"/>
    <mergeCell ref="V20:V21"/>
    <mergeCell ref="W20:W21"/>
    <mergeCell ref="Y18:Y19"/>
    <mergeCell ref="Z18:Z19"/>
    <mergeCell ref="AA18:AA19"/>
    <mergeCell ref="A20:A21"/>
    <mergeCell ref="B20:D20"/>
    <mergeCell ref="E20:G20"/>
    <mergeCell ref="H20:J21"/>
    <mergeCell ref="K20:M20"/>
    <mergeCell ref="N20:P20"/>
    <mergeCell ref="Q20:S20"/>
    <mergeCell ref="U18:U19"/>
    <mergeCell ref="V18:V19"/>
    <mergeCell ref="W18:W19"/>
    <mergeCell ref="X18:X19"/>
    <mergeCell ref="K18:M18"/>
    <mergeCell ref="N18:P18"/>
    <mergeCell ref="Q18:S18"/>
    <mergeCell ref="T18:T19"/>
    <mergeCell ref="A18:A19"/>
    <mergeCell ref="B18:D18"/>
    <mergeCell ref="E18:G19"/>
    <mergeCell ref="H18:J18"/>
    <mergeCell ref="X16:X17"/>
    <mergeCell ref="Y16:Y17"/>
    <mergeCell ref="Z16:Z17"/>
    <mergeCell ref="AA16:AA17"/>
    <mergeCell ref="T16:T17"/>
    <mergeCell ref="U16:U17"/>
    <mergeCell ref="V16:V17"/>
    <mergeCell ref="W16:W17"/>
    <mergeCell ref="N15:P15"/>
    <mergeCell ref="Q15:S15"/>
    <mergeCell ref="A16:A17"/>
    <mergeCell ref="B16:D17"/>
    <mergeCell ref="E16:G16"/>
    <mergeCell ref="H16:J16"/>
    <mergeCell ref="K16:M16"/>
    <mergeCell ref="N16:P16"/>
    <mergeCell ref="Q16:S16"/>
    <mergeCell ref="B15:D15"/>
    <mergeCell ref="K8:M9"/>
    <mergeCell ref="K4:M4"/>
    <mergeCell ref="K6:M6"/>
    <mergeCell ref="U12:U13"/>
    <mergeCell ref="Q12:S13"/>
    <mergeCell ref="N8:P8"/>
    <mergeCell ref="U10:U11"/>
    <mergeCell ref="Z12:Z13"/>
    <mergeCell ref="A12:A13"/>
    <mergeCell ref="B12:D12"/>
    <mergeCell ref="E12:G12"/>
    <mergeCell ref="H12:J12"/>
    <mergeCell ref="K12:M12"/>
    <mergeCell ref="AA12:AA13"/>
    <mergeCell ref="N12:P12"/>
    <mergeCell ref="Q8:S8"/>
    <mergeCell ref="Q10:S10"/>
    <mergeCell ref="V12:V13"/>
    <mergeCell ref="W12:W13"/>
    <mergeCell ref="X12:X13"/>
    <mergeCell ref="Y12:Y13"/>
    <mergeCell ref="N10:P11"/>
    <mergeCell ref="T12:T13"/>
    <mergeCell ref="E57:G57"/>
    <mergeCell ref="H57:J57"/>
    <mergeCell ref="K57:M57"/>
    <mergeCell ref="Q1:S1"/>
    <mergeCell ref="Q2:S2"/>
    <mergeCell ref="Q4:S4"/>
    <mergeCell ref="Q6:S6"/>
    <mergeCell ref="E15:G15"/>
    <mergeCell ref="H15:J15"/>
    <mergeCell ref="K15:M15"/>
    <mergeCell ref="N57:P57"/>
    <mergeCell ref="Q57:S57"/>
    <mergeCell ref="A58:A59"/>
    <mergeCell ref="B58:D59"/>
    <mergeCell ref="E58:G58"/>
    <mergeCell ref="H58:J58"/>
    <mergeCell ref="K58:M58"/>
    <mergeCell ref="N58:P58"/>
    <mergeCell ref="Q58:S58"/>
    <mergeCell ref="B57:D57"/>
    <mergeCell ref="T58:T59"/>
    <mergeCell ref="U58:U59"/>
    <mergeCell ref="V58:V59"/>
    <mergeCell ref="W58:W59"/>
    <mergeCell ref="X58:X59"/>
    <mergeCell ref="Y58:Y59"/>
    <mergeCell ref="Z58:Z59"/>
    <mergeCell ref="AA58:AA59"/>
    <mergeCell ref="A60:A61"/>
    <mergeCell ref="B60:D60"/>
    <mergeCell ref="E60:G61"/>
    <mergeCell ref="H60:J60"/>
    <mergeCell ref="K60:M60"/>
    <mergeCell ref="N60:P60"/>
    <mergeCell ref="Q60:S60"/>
    <mergeCell ref="T60:T61"/>
    <mergeCell ref="U60:U61"/>
    <mergeCell ref="V60:V61"/>
    <mergeCell ref="W60:W61"/>
    <mergeCell ref="X60:X61"/>
    <mergeCell ref="Y60:Y61"/>
    <mergeCell ref="Z60:Z61"/>
    <mergeCell ref="AA60:AA61"/>
    <mergeCell ref="A62:A63"/>
    <mergeCell ref="B62:D62"/>
    <mergeCell ref="E62:G62"/>
    <mergeCell ref="H62:J63"/>
    <mergeCell ref="K62:M62"/>
    <mergeCell ref="N62:P62"/>
    <mergeCell ref="Q62:S62"/>
    <mergeCell ref="T62:T63"/>
    <mergeCell ref="U62:U63"/>
    <mergeCell ref="V62:V63"/>
    <mergeCell ref="W62:W63"/>
    <mergeCell ref="X62:X63"/>
    <mergeCell ref="Y62:Y63"/>
    <mergeCell ref="Z62:Z63"/>
    <mergeCell ref="AA62:AA63"/>
    <mergeCell ref="A64:A65"/>
    <mergeCell ref="B64:D64"/>
    <mergeCell ref="E64:G64"/>
    <mergeCell ref="H64:J64"/>
    <mergeCell ref="K64:M65"/>
    <mergeCell ref="N64:P64"/>
    <mergeCell ref="Q64:S64"/>
    <mergeCell ref="T64:T65"/>
    <mergeCell ref="U64:U65"/>
    <mergeCell ref="V64:V65"/>
    <mergeCell ref="W64:W65"/>
    <mergeCell ref="X64:X65"/>
    <mergeCell ref="Y64:Y65"/>
    <mergeCell ref="Z64:Z65"/>
    <mergeCell ref="AA64:AA65"/>
    <mergeCell ref="A66:A67"/>
    <mergeCell ref="B66:D66"/>
    <mergeCell ref="E66:G66"/>
    <mergeCell ref="H66:J66"/>
    <mergeCell ref="K66:M66"/>
    <mergeCell ref="N66:P67"/>
    <mergeCell ref="Q66:S66"/>
    <mergeCell ref="T66:T67"/>
    <mergeCell ref="U66:U67"/>
    <mergeCell ref="V66:V67"/>
    <mergeCell ref="W66:W67"/>
    <mergeCell ref="X66:X67"/>
    <mergeCell ref="Y66:Y67"/>
    <mergeCell ref="Z66:Z67"/>
    <mergeCell ref="AA66:AA67"/>
    <mergeCell ref="A68:A69"/>
    <mergeCell ref="B68:D68"/>
    <mergeCell ref="E68:G68"/>
    <mergeCell ref="H68:J68"/>
    <mergeCell ref="V68:V69"/>
    <mergeCell ref="W68:W69"/>
    <mergeCell ref="X68:X69"/>
    <mergeCell ref="K68:M68"/>
    <mergeCell ref="N68:P68"/>
    <mergeCell ref="Q68:S69"/>
    <mergeCell ref="T68:T69"/>
    <mergeCell ref="Y68:Y69"/>
    <mergeCell ref="Z68:Z69"/>
    <mergeCell ref="AA68:AA69"/>
    <mergeCell ref="B71:D71"/>
    <mergeCell ref="E71:G71"/>
    <mergeCell ref="H71:J71"/>
    <mergeCell ref="K71:M71"/>
    <mergeCell ref="N71:P71"/>
    <mergeCell ref="Q71:S71"/>
    <mergeCell ref="U68:U69"/>
    <mergeCell ref="A72:A73"/>
    <mergeCell ref="B72:D73"/>
    <mergeCell ref="E72:G72"/>
    <mergeCell ref="H72:J72"/>
    <mergeCell ref="K72:M72"/>
    <mergeCell ref="N72:P72"/>
    <mergeCell ref="Q72:S72"/>
    <mergeCell ref="T72:T73"/>
    <mergeCell ref="U72:U73"/>
    <mergeCell ref="V72:V73"/>
    <mergeCell ref="W72:W73"/>
    <mergeCell ref="X72:X73"/>
    <mergeCell ref="Y72:Y73"/>
    <mergeCell ref="Z72:Z73"/>
    <mergeCell ref="AA72:AA73"/>
    <mergeCell ref="A74:A75"/>
    <mergeCell ref="B74:D74"/>
    <mergeCell ref="E74:G75"/>
    <mergeCell ref="H74:J74"/>
    <mergeCell ref="K74:M74"/>
    <mergeCell ref="N74:P74"/>
    <mergeCell ref="Q74:S74"/>
    <mergeCell ref="T74:T75"/>
    <mergeCell ref="U74:U75"/>
    <mergeCell ref="V74:V75"/>
    <mergeCell ref="W74:W75"/>
    <mergeCell ref="X74:X75"/>
    <mergeCell ref="Y74:Y75"/>
    <mergeCell ref="Z74:Z75"/>
    <mergeCell ref="AA74:AA75"/>
    <mergeCell ref="A76:A77"/>
    <mergeCell ref="B76:D76"/>
    <mergeCell ref="E76:G76"/>
    <mergeCell ref="H76:J77"/>
    <mergeCell ref="K76:M76"/>
    <mergeCell ref="N76:P76"/>
    <mergeCell ref="Q76:S76"/>
    <mergeCell ref="T76:T77"/>
    <mergeCell ref="U76:U77"/>
    <mergeCell ref="V76:V77"/>
    <mergeCell ref="W76:W77"/>
    <mergeCell ref="X76:X77"/>
    <mergeCell ref="Y76:Y77"/>
    <mergeCell ref="Z76:Z77"/>
    <mergeCell ref="AA76:AA77"/>
    <mergeCell ref="A78:A79"/>
    <mergeCell ref="B78:D78"/>
    <mergeCell ref="E78:G78"/>
    <mergeCell ref="H78:J78"/>
    <mergeCell ref="K78:M79"/>
    <mergeCell ref="N78:P78"/>
    <mergeCell ref="Q78:S78"/>
    <mergeCell ref="T78:T79"/>
    <mergeCell ref="U78:U79"/>
    <mergeCell ref="V78:V79"/>
    <mergeCell ref="W78:W79"/>
    <mergeCell ref="X78:X79"/>
    <mergeCell ref="Y78:Y79"/>
    <mergeCell ref="Z78:Z79"/>
    <mergeCell ref="AA78:AA79"/>
    <mergeCell ref="A80:A81"/>
    <mergeCell ref="B80:D80"/>
    <mergeCell ref="E80:G80"/>
    <mergeCell ref="H80:J80"/>
    <mergeCell ref="K80:M80"/>
    <mergeCell ref="N80:P81"/>
    <mergeCell ref="Q80:S80"/>
    <mergeCell ref="T80:T81"/>
    <mergeCell ref="U80:U81"/>
    <mergeCell ref="V80:V81"/>
    <mergeCell ref="W80:W81"/>
    <mergeCell ref="X80:X81"/>
    <mergeCell ref="Y80:Y81"/>
    <mergeCell ref="Z80:Z81"/>
    <mergeCell ref="AA80:AA81"/>
    <mergeCell ref="A82:A83"/>
    <mergeCell ref="B82:D82"/>
    <mergeCell ref="E82:G82"/>
    <mergeCell ref="H82:J82"/>
    <mergeCell ref="K82:M82"/>
    <mergeCell ref="N82:P82"/>
    <mergeCell ref="Q82:S83"/>
    <mergeCell ref="Z82:Z83"/>
    <mergeCell ref="AA82:AA83"/>
    <mergeCell ref="T82:T83"/>
    <mergeCell ref="U82:U83"/>
    <mergeCell ref="V82:V83"/>
    <mergeCell ref="W82:W83"/>
    <mergeCell ref="X82:X83"/>
    <mergeCell ref="N85:P85"/>
    <mergeCell ref="Q85:S85"/>
    <mergeCell ref="Y82:Y83"/>
    <mergeCell ref="A86:A87"/>
    <mergeCell ref="B86:D87"/>
    <mergeCell ref="E86:G86"/>
    <mergeCell ref="H86:J86"/>
    <mergeCell ref="K86:M86"/>
    <mergeCell ref="N86:P86"/>
    <mergeCell ref="Q86:S86"/>
    <mergeCell ref="B85:D85"/>
    <mergeCell ref="E85:G85"/>
    <mergeCell ref="H85:J85"/>
    <mergeCell ref="K85:M85"/>
    <mergeCell ref="T86:T87"/>
    <mergeCell ref="U86:U87"/>
    <mergeCell ref="V86:V87"/>
    <mergeCell ref="W86:W87"/>
    <mergeCell ref="X86:X87"/>
    <mergeCell ref="Y86:Y87"/>
    <mergeCell ref="Z86:Z87"/>
    <mergeCell ref="AA86:AA87"/>
    <mergeCell ref="A88:A89"/>
    <mergeCell ref="B88:D88"/>
    <mergeCell ref="E88:G89"/>
    <mergeCell ref="H88:J88"/>
    <mergeCell ref="K88:M88"/>
    <mergeCell ref="N88:P88"/>
    <mergeCell ref="Q88:S88"/>
    <mergeCell ref="T88:T89"/>
    <mergeCell ref="U88:U89"/>
    <mergeCell ref="V88:V89"/>
    <mergeCell ref="W88:W89"/>
    <mergeCell ref="X88:X89"/>
    <mergeCell ref="Y88:Y89"/>
    <mergeCell ref="Z88:Z89"/>
    <mergeCell ref="AA88:AA89"/>
    <mergeCell ref="A90:A91"/>
    <mergeCell ref="B90:D90"/>
    <mergeCell ref="E90:G90"/>
    <mergeCell ref="H90:J91"/>
    <mergeCell ref="K90:M90"/>
    <mergeCell ref="N90:P90"/>
    <mergeCell ref="Q90:S90"/>
    <mergeCell ref="T90:T91"/>
    <mergeCell ref="U90:U91"/>
    <mergeCell ref="V90:V91"/>
    <mergeCell ref="W90:W91"/>
    <mergeCell ref="X90:X91"/>
    <mergeCell ref="Y90:Y91"/>
    <mergeCell ref="Z90:Z91"/>
    <mergeCell ref="AA90:AA91"/>
    <mergeCell ref="A92:A93"/>
    <mergeCell ref="B92:D92"/>
    <mergeCell ref="E92:G92"/>
    <mergeCell ref="H92:J92"/>
    <mergeCell ref="K92:M93"/>
    <mergeCell ref="N92:P92"/>
    <mergeCell ref="Q92:S92"/>
    <mergeCell ref="T92:T93"/>
    <mergeCell ref="U92:U93"/>
    <mergeCell ref="V92:V93"/>
    <mergeCell ref="W92:W93"/>
    <mergeCell ref="X92:X93"/>
    <mergeCell ref="Y92:Y93"/>
    <mergeCell ref="Z92:Z93"/>
    <mergeCell ref="AA92:AA93"/>
    <mergeCell ref="A94:A95"/>
    <mergeCell ref="B94:D94"/>
    <mergeCell ref="E94:G94"/>
    <mergeCell ref="H94:J94"/>
    <mergeCell ref="K94:M94"/>
    <mergeCell ref="N94:P95"/>
    <mergeCell ref="Q94:S94"/>
    <mergeCell ref="T94:T95"/>
    <mergeCell ref="U94:U95"/>
    <mergeCell ref="V94:V95"/>
    <mergeCell ref="W94:W95"/>
    <mergeCell ref="X94:X95"/>
    <mergeCell ref="Y94:Y95"/>
    <mergeCell ref="Z94:Z95"/>
    <mergeCell ref="AA94:AA95"/>
    <mergeCell ref="A96:A97"/>
    <mergeCell ref="B96:D96"/>
    <mergeCell ref="E96:G96"/>
    <mergeCell ref="H96:J96"/>
    <mergeCell ref="V96:V97"/>
    <mergeCell ref="W96:W97"/>
    <mergeCell ref="X96:X97"/>
    <mergeCell ref="K96:M96"/>
    <mergeCell ref="N96:P96"/>
    <mergeCell ref="Q96:S97"/>
    <mergeCell ref="T96:T97"/>
    <mergeCell ref="Y96:Y97"/>
    <mergeCell ref="Z96:Z97"/>
    <mergeCell ref="AA96:AA97"/>
    <mergeCell ref="B99:D99"/>
    <mergeCell ref="E99:G99"/>
    <mergeCell ref="H99:J99"/>
    <mergeCell ref="K99:M99"/>
    <mergeCell ref="N99:P99"/>
    <mergeCell ref="Q99:S99"/>
    <mergeCell ref="U96:U97"/>
    <mergeCell ref="A100:A101"/>
    <mergeCell ref="B100:D101"/>
    <mergeCell ref="E100:G100"/>
    <mergeCell ref="H100:J100"/>
    <mergeCell ref="K100:M100"/>
    <mergeCell ref="N100:P100"/>
    <mergeCell ref="Q100:S100"/>
    <mergeCell ref="T100:T101"/>
    <mergeCell ref="U100:U101"/>
    <mergeCell ref="V100:V101"/>
    <mergeCell ref="W100:W101"/>
    <mergeCell ref="X100:X101"/>
    <mergeCell ref="Y100:Y101"/>
    <mergeCell ref="Z100:Z101"/>
    <mergeCell ref="AA100:AA101"/>
    <mergeCell ref="A102:A103"/>
    <mergeCell ref="B102:D102"/>
    <mergeCell ref="E102:G103"/>
    <mergeCell ref="H102:J102"/>
    <mergeCell ref="K102:M102"/>
    <mergeCell ref="N102:P102"/>
    <mergeCell ref="Q102:S102"/>
    <mergeCell ref="T102:T103"/>
    <mergeCell ref="U102:U103"/>
    <mergeCell ref="V102:V103"/>
    <mergeCell ref="W102:W103"/>
    <mergeCell ref="X102:X103"/>
    <mergeCell ref="Y102:Y103"/>
    <mergeCell ref="Z102:Z103"/>
    <mergeCell ref="AA102:AA103"/>
    <mergeCell ref="A104:A105"/>
    <mergeCell ref="B104:D104"/>
    <mergeCell ref="E104:G104"/>
    <mergeCell ref="H104:J105"/>
    <mergeCell ref="K104:M104"/>
    <mergeCell ref="N104:P104"/>
    <mergeCell ref="Q104:S104"/>
    <mergeCell ref="T104:T105"/>
    <mergeCell ref="U104:U105"/>
    <mergeCell ref="V104:V105"/>
    <mergeCell ref="W104:W105"/>
    <mergeCell ref="X104:X105"/>
    <mergeCell ref="Y104:Y105"/>
    <mergeCell ref="Z104:Z105"/>
    <mergeCell ref="AA104:AA105"/>
    <mergeCell ref="A106:A107"/>
    <mergeCell ref="B106:D106"/>
    <mergeCell ref="E106:G106"/>
    <mergeCell ref="H106:J106"/>
    <mergeCell ref="K106:M107"/>
    <mergeCell ref="N106:P106"/>
    <mergeCell ref="Q106:S106"/>
    <mergeCell ref="T106:T107"/>
    <mergeCell ref="U106:U107"/>
    <mergeCell ref="V106:V107"/>
    <mergeCell ref="W106:W107"/>
    <mergeCell ref="X106:X107"/>
    <mergeCell ref="Y106:Y107"/>
    <mergeCell ref="Z106:Z107"/>
    <mergeCell ref="AA106:AA107"/>
    <mergeCell ref="A108:A109"/>
    <mergeCell ref="B108:D108"/>
    <mergeCell ref="E108:G108"/>
    <mergeCell ref="H108:J108"/>
    <mergeCell ref="K108:M108"/>
    <mergeCell ref="N108:P109"/>
    <mergeCell ref="Q108:S108"/>
    <mergeCell ref="T108:T109"/>
    <mergeCell ref="U108:U109"/>
    <mergeCell ref="V108:V109"/>
    <mergeCell ref="W108:W109"/>
    <mergeCell ref="X108:X109"/>
    <mergeCell ref="Y108:Y109"/>
    <mergeCell ref="Z108:Z109"/>
    <mergeCell ref="AA108:AA109"/>
    <mergeCell ref="A110:A111"/>
    <mergeCell ref="B110:D110"/>
    <mergeCell ref="E110:G110"/>
    <mergeCell ref="H110:J110"/>
    <mergeCell ref="K110:M110"/>
    <mergeCell ref="N110:P110"/>
    <mergeCell ref="Q110:S111"/>
    <mergeCell ref="T110:T111"/>
    <mergeCell ref="U110:U111"/>
    <mergeCell ref="V110:V111"/>
    <mergeCell ref="W110:W111"/>
    <mergeCell ref="X110:X111"/>
    <mergeCell ref="Y110:Y111"/>
    <mergeCell ref="Z110:Z111"/>
    <mergeCell ref="AA110:AA111"/>
    <mergeCell ref="AC2:AC3"/>
    <mergeCell ref="AC4:AC5"/>
    <mergeCell ref="AC6:AC7"/>
    <mergeCell ref="AC8:AC9"/>
    <mergeCell ref="AC10:AC11"/>
    <mergeCell ref="AC12:AC13"/>
    <mergeCell ref="AC16:AC17"/>
    <mergeCell ref="AC18:AC19"/>
    <mergeCell ref="AC20:AC21"/>
    <mergeCell ref="AC22:AC23"/>
    <mergeCell ref="AC24:AC25"/>
    <mergeCell ref="AC26:AC27"/>
    <mergeCell ref="AC30:AC31"/>
    <mergeCell ref="AC32:AC33"/>
    <mergeCell ref="AC34:AC35"/>
    <mergeCell ref="AC36:AC37"/>
    <mergeCell ref="AC38:AC39"/>
    <mergeCell ref="AC40:AC41"/>
    <mergeCell ref="AC44:AC45"/>
    <mergeCell ref="AC46:AC47"/>
    <mergeCell ref="AC48:AC49"/>
    <mergeCell ref="AC50:AC51"/>
    <mergeCell ref="AC52:AC53"/>
    <mergeCell ref="AC54:AC55"/>
    <mergeCell ref="AC58:AC59"/>
    <mergeCell ref="AC60:AC61"/>
    <mergeCell ref="AC62:AC63"/>
    <mergeCell ref="AC64:AC65"/>
    <mergeCell ref="AC66:AC67"/>
    <mergeCell ref="AC68:AC69"/>
    <mergeCell ref="AC72:AC73"/>
    <mergeCell ref="AC74:AC75"/>
    <mergeCell ref="AC76:AC77"/>
    <mergeCell ref="AC78:AC79"/>
    <mergeCell ref="AC80:AC81"/>
    <mergeCell ref="AC82:AC83"/>
    <mergeCell ref="AC86:AC87"/>
    <mergeCell ref="AC88:AC89"/>
    <mergeCell ref="AC90:AC91"/>
    <mergeCell ref="AC92:AC93"/>
    <mergeCell ref="AC94:AC95"/>
    <mergeCell ref="AC96:AC97"/>
    <mergeCell ref="AC100:AC101"/>
    <mergeCell ref="AC102:AC103"/>
    <mergeCell ref="AC104:AC105"/>
    <mergeCell ref="AC106:AC107"/>
    <mergeCell ref="AC108:AC109"/>
    <mergeCell ref="AC110:AC111"/>
    <mergeCell ref="AC114:AC115"/>
    <mergeCell ref="AC116:AC117"/>
    <mergeCell ref="AC118:AC119"/>
    <mergeCell ref="AC120:AC121"/>
    <mergeCell ref="AC122:AC123"/>
    <mergeCell ref="AC124:AC125"/>
    <mergeCell ref="AC128:AC129"/>
    <mergeCell ref="AC130:AC131"/>
    <mergeCell ref="AC132:AC133"/>
    <mergeCell ref="AC134:AC135"/>
    <mergeCell ref="AC136:AC137"/>
    <mergeCell ref="AC138:AC139"/>
    <mergeCell ref="AC142:AC143"/>
    <mergeCell ref="AC144:AC145"/>
    <mergeCell ref="AC146:AC147"/>
    <mergeCell ref="AC148:AC149"/>
    <mergeCell ref="AC150:AC151"/>
    <mergeCell ref="AC152:AC153"/>
    <mergeCell ref="AC156:AC157"/>
    <mergeCell ref="AC158:AC159"/>
    <mergeCell ref="AC160:AC161"/>
    <mergeCell ref="AC162:AC163"/>
    <mergeCell ref="AC164:AC165"/>
    <mergeCell ref="AC166:AC167"/>
    <mergeCell ref="AC170:AC171"/>
    <mergeCell ref="AC172:AC173"/>
    <mergeCell ref="AC174:AC175"/>
    <mergeCell ref="AC176:AC177"/>
    <mergeCell ref="AC178:AC179"/>
    <mergeCell ref="AC180:AC181"/>
    <mergeCell ref="AC184:AC185"/>
    <mergeCell ref="AC186:AC187"/>
    <mergeCell ref="AC188:AC189"/>
    <mergeCell ref="AC190:AC191"/>
    <mergeCell ref="AC192:AC193"/>
    <mergeCell ref="AC194:AC195"/>
    <mergeCell ref="AC198:AC199"/>
    <mergeCell ref="AC200:AC201"/>
    <mergeCell ref="AC202:AC203"/>
    <mergeCell ref="AC204:AC205"/>
    <mergeCell ref="AC206:AC207"/>
    <mergeCell ref="AC208:AC209"/>
    <mergeCell ref="AC212:AC213"/>
    <mergeCell ref="AC214:AC215"/>
    <mergeCell ref="AC216:AC217"/>
    <mergeCell ref="AC218:AC219"/>
    <mergeCell ref="AC220:AC221"/>
    <mergeCell ref="AC222:AC223"/>
    <mergeCell ref="AD2:AD3"/>
    <mergeCell ref="AD4:AD5"/>
    <mergeCell ref="AD6:AD7"/>
    <mergeCell ref="AD8:AD9"/>
    <mergeCell ref="AD10:AD11"/>
    <mergeCell ref="AD12:AD13"/>
    <mergeCell ref="AD16:AD17"/>
    <mergeCell ref="AD18:AD19"/>
    <mergeCell ref="AD20:AD21"/>
    <mergeCell ref="AD22:AD23"/>
    <mergeCell ref="AD24:AD25"/>
    <mergeCell ref="AD26:AD27"/>
    <mergeCell ref="AD30:AD31"/>
    <mergeCell ref="AD32:AD33"/>
    <mergeCell ref="AD34:AD35"/>
    <mergeCell ref="AD36:AD37"/>
    <mergeCell ref="AD38:AD39"/>
    <mergeCell ref="AD40:AD41"/>
    <mergeCell ref="AD44:AD45"/>
    <mergeCell ref="AD46:AD47"/>
    <mergeCell ref="AD48:AD49"/>
    <mergeCell ref="AD50:AD51"/>
    <mergeCell ref="AD52:AD53"/>
    <mergeCell ref="AD54:AD55"/>
    <mergeCell ref="AD58:AD59"/>
    <mergeCell ref="AD60:AD61"/>
    <mergeCell ref="AD62:AD63"/>
    <mergeCell ref="AD64:AD65"/>
    <mergeCell ref="AD66:AD67"/>
    <mergeCell ref="AD68:AD69"/>
    <mergeCell ref="AD72:AD73"/>
    <mergeCell ref="AD74:AD75"/>
    <mergeCell ref="AD76:AD77"/>
    <mergeCell ref="AD78:AD79"/>
    <mergeCell ref="AD80:AD81"/>
    <mergeCell ref="AD82:AD83"/>
    <mergeCell ref="AD86:AD87"/>
    <mergeCell ref="AD88:AD89"/>
    <mergeCell ref="AD90:AD91"/>
    <mergeCell ref="AD92:AD93"/>
    <mergeCell ref="AD94:AD95"/>
    <mergeCell ref="AD96:AD97"/>
    <mergeCell ref="AD100:AD101"/>
    <mergeCell ref="AD102:AD103"/>
    <mergeCell ref="AD104:AD105"/>
    <mergeCell ref="AD106:AD107"/>
    <mergeCell ref="AD108:AD109"/>
    <mergeCell ref="AD110:AD111"/>
    <mergeCell ref="AD114:AD115"/>
    <mergeCell ref="AD116:AD117"/>
    <mergeCell ref="AD118:AD119"/>
    <mergeCell ref="AD120:AD121"/>
    <mergeCell ref="AD122:AD123"/>
    <mergeCell ref="AD124:AD125"/>
    <mergeCell ref="AD128:AD129"/>
    <mergeCell ref="AD130:AD131"/>
    <mergeCell ref="AD132:AD133"/>
    <mergeCell ref="AD134:AD135"/>
    <mergeCell ref="AD136:AD137"/>
    <mergeCell ref="AD138:AD139"/>
    <mergeCell ref="AD142:AD143"/>
    <mergeCell ref="AD144:AD145"/>
    <mergeCell ref="AD146:AD147"/>
    <mergeCell ref="AD148:AD149"/>
    <mergeCell ref="AD150:AD151"/>
    <mergeCell ref="AD152:AD153"/>
    <mergeCell ref="AD156:AD157"/>
    <mergeCell ref="AD158:AD159"/>
    <mergeCell ref="AD160:AD161"/>
    <mergeCell ref="AD162:AD163"/>
    <mergeCell ref="AD164:AD165"/>
    <mergeCell ref="AD166:AD167"/>
    <mergeCell ref="AD170:AD171"/>
    <mergeCell ref="AD172:AD173"/>
    <mergeCell ref="AD174:AD175"/>
    <mergeCell ref="AD176:AD177"/>
    <mergeCell ref="AD178:AD179"/>
    <mergeCell ref="AD180:AD181"/>
    <mergeCell ref="AD184:AD185"/>
    <mergeCell ref="AD186:AD187"/>
    <mergeCell ref="AD188:AD189"/>
    <mergeCell ref="AD190:AD191"/>
    <mergeCell ref="AD192:AD193"/>
    <mergeCell ref="AD194:AD195"/>
    <mergeCell ref="AD198:AD199"/>
    <mergeCell ref="AD200:AD201"/>
    <mergeCell ref="AD202:AD203"/>
    <mergeCell ref="AD204:AD205"/>
    <mergeCell ref="AD206:AD207"/>
    <mergeCell ref="AD208:AD209"/>
    <mergeCell ref="AD212:AD213"/>
    <mergeCell ref="AD214:AD215"/>
    <mergeCell ref="AD216:AD217"/>
    <mergeCell ref="AD218:AD219"/>
    <mergeCell ref="AD220:AD221"/>
    <mergeCell ref="AD222:AD223"/>
  </mergeCells>
  <printOptions horizontalCentered="1" verticalCentered="1"/>
  <pageMargins left="0" right="0" top="0.5905511811023623" bottom="0" header="0.31496062992125984" footer="0.5118110236220472"/>
  <pageSetup fitToHeight="1" fitToWidth="1" horizontalDpi="300" verticalDpi="300" orientation="portrait" paperSize="9" scale="87" r:id="rId1"/>
  <headerFooter alignWithMargins="0">
    <oddHeader>&amp;C第34回大分県スポーツ少年団サッカー交流大会・予選結果</oddHeader>
  </headerFooter>
</worksheet>
</file>

<file path=xl/worksheets/sheet7.xml><?xml version="1.0" encoding="utf-8"?>
<worksheet xmlns="http://schemas.openxmlformats.org/spreadsheetml/2006/main" xmlns:r="http://schemas.openxmlformats.org/officeDocument/2006/relationships">
  <sheetPr>
    <pageSetUpPr fitToPage="1"/>
  </sheetPr>
  <dimension ref="B1:BX36"/>
  <sheetViews>
    <sheetView tabSelected="1" view="pageBreakPreview" zoomScale="85" zoomScaleNormal="85" zoomScaleSheetLayoutView="85" workbookViewId="0" topLeftCell="A1">
      <selection activeCell="A1" sqref="A1"/>
    </sheetView>
  </sheetViews>
  <sheetFormatPr defaultColWidth="9.00390625" defaultRowHeight="13.5" customHeight="1"/>
  <cols>
    <col min="1" max="16384" width="2.125" style="293" customWidth="1"/>
  </cols>
  <sheetData>
    <row r="1" spans="3:71" s="289" customFormat="1" ht="42">
      <c r="C1" s="499" t="s">
        <v>217</v>
      </c>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499"/>
      <c r="BJ1" s="499"/>
      <c r="BK1" s="499"/>
      <c r="BL1" s="499"/>
      <c r="BM1" s="499"/>
      <c r="BN1" s="499"/>
      <c r="BO1" s="499"/>
      <c r="BP1" s="499"/>
      <c r="BQ1" s="499"/>
      <c r="BR1" s="499"/>
      <c r="BS1" s="499"/>
    </row>
    <row r="2" spans="3:68" s="289" customFormat="1" ht="13.5" customHeight="1">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c r="BJ2" s="290"/>
      <c r="BK2" s="290"/>
      <c r="BL2" s="290"/>
      <c r="BM2" s="290"/>
      <c r="BN2" s="290"/>
      <c r="BO2" s="290"/>
      <c r="BP2" s="290"/>
    </row>
    <row r="3" spans="3:68" s="289" customFormat="1" ht="13.5" customHeight="1">
      <c r="C3" s="290"/>
      <c r="D3" s="290"/>
      <c r="E3" s="290"/>
      <c r="F3" s="291" t="s">
        <v>566</v>
      </c>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2" t="s">
        <v>490</v>
      </c>
      <c r="AS3" s="293" t="s">
        <v>606</v>
      </c>
      <c r="AT3" s="290"/>
      <c r="AU3" s="290"/>
      <c r="AV3" s="290"/>
      <c r="AW3" s="290"/>
      <c r="AX3" s="290"/>
      <c r="AY3" s="290"/>
      <c r="AZ3" s="290"/>
      <c r="BA3" s="290"/>
      <c r="BB3" s="290"/>
      <c r="BC3" s="290"/>
      <c r="BD3" s="290"/>
      <c r="BE3" s="290"/>
      <c r="BF3" s="293"/>
      <c r="BG3" s="293"/>
      <c r="BI3" s="292" t="s">
        <v>527</v>
      </c>
      <c r="BJ3" s="293" t="s">
        <v>571</v>
      </c>
      <c r="BK3" s="294"/>
      <c r="BL3" s="290"/>
      <c r="BM3" s="290"/>
      <c r="BN3" s="290"/>
      <c r="BO3" s="290"/>
      <c r="BP3" s="290"/>
    </row>
    <row r="4" spans="3:68" s="289" customFormat="1" ht="13.5" customHeight="1">
      <c r="C4" s="290"/>
      <c r="D4" s="290"/>
      <c r="E4" s="290"/>
      <c r="F4" s="291" t="s">
        <v>216</v>
      </c>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3"/>
      <c r="BG4" s="293"/>
      <c r="BI4" s="293"/>
      <c r="BJ4" s="293" t="s">
        <v>572</v>
      </c>
      <c r="BK4" s="294"/>
      <c r="BL4" s="290"/>
      <c r="BM4" s="290"/>
      <c r="BN4" s="290"/>
      <c r="BO4" s="290"/>
      <c r="BP4" s="290"/>
    </row>
    <row r="5" spans="6:63" ht="13.5" customHeight="1">
      <c r="F5" s="291"/>
      <c r="G5" s="291"/>
      <c r="H5" s="291"/>
      <c r="I5" s="291"/>
      <c r="J5" s="291"/>
      <c r="K5" s="291"/>
      <c r="L5" s="291"/>
      <c r="M5" s="291"/>
      <c r="N5" s="291"/>
      <c r="O5" s="291"/>
      <c r="P5" s="291"/>
      <c r="AR5" s="292" t="s">
        <v>491</v>
      </c>
      <c r="AS5" s="293" t="s">
        <v>607</v>
      </c>
      <c r="BK5" s="295"/>
    </row>
    <row r="6" spans="7:62" ht="13.5" customHeight="1">
      <c r="G6" s="291"/>
      <c r="H6" s="291"/>
      <c r="I6" s="291"/>
      <c r="J6" s="291"/>
      <c r="K6" s="291"/>
      <c r="L6" s="291"/>
      <c r="M6" s="291"/>
      <c r="N6" s="291"/>
      <c r="O6" s="291"/>
      <c r="P6" s="291"/>
      <c r="BI6" s="292" t="s">
        <v>528</v>
      </c>
      <c r="BJ6" s="371" t="s">
        <v>573</v>
      </c>
    </row>
    <row r="7" spans="7:64" ht="13.5" customHeight="1">
      <c r="G7" s="291"/>
      <c r="H7" s="291"/>
      <c r="I7" s="291"/>
      <c r="J7" s="291"/>
      <c r="K7" s="291"/>
      <c r="L7" s="291"/>
      <c r="M7" s="291"/>
      <c r="N7" s="291"/>
      <c r="O7" s="291"/>
      <c r="P7" s="291"/>
      <c r="AR7" s="292" t="s">
        <v>574</v>
      </c>
      <c r="AS7" s="293" t="s">
        <v>608</v>
      </c>
      <c r="BJ7" s="371" t="s">
        <v>575</v>
      </c>
      <c r="BL7" s="292"/>
    </row>
    <row r="8" spans="6:64" ht="13.5" customHeight="1">
      <c r="F8" s="291"/>
      <c r="G8" s="291"/>
      <c r="H8" s="291"/>
      <c r="I8" s="291"/>
      <c r="J8" s="291"/>
      <c r="K8" s="291"/>
      <c r="L8" s="291"/>
      <c r="M8" s="291"/>
      <c r="N8" s="291"/>
      <c r="O8" s="291"/>
      <c r="P8" s="291"/>
      <c r="AG8" s="296"/>
      <c r="AH8" s="295"/>
      <c r="AI8" s="297"/>
      <c r="AL8" s="297"/>
      <c r="AM8" s="295"/>
      <c r="AS8" s="293" t="s">
        <v>609</v>
      </c>
      <c r="BJ8" s="293" t="s">
        <v>576</v>
      </c>
      <c r="BL8" s="292"/>
    </row>
    <row r="9" spans="7:62" ht="13.5" customHeight="1">
      <c r="G9" s="291"/>
      <c r="H9" s="291"/>
      <c r="I9" s="291"/>
      <c r="J9" s="291"/>
      <c r="K9" s="291"/>
      <c r="L9" s="291"/>
      <c r="M9" s="291"/>
      <c r="N9" s="291"/>
      <c r="O9" s="291"/>
      <c r="P9" s="291"/>
      <c r="AF9" s="509" t="s">
        <v>586</v>
      </c>
      <c r="AG9" s="510"/>
      <c r="AH9" s="510"/>
      <c r="AI9" s="510"/>
      <c r="AJ9" s="510"/>
      <c r="AK9" s="510"/>
      <c r="AL9" s="510"/>
      <c r="AM9" s="510"/>
      <c r="AN9" s="510"/>
      <c r="AO9" s="511"/>
      <c r="BJ9" s="293" t="s">
        <v>577</v>
      </c>
    </row>
    <row r="10" spans="32:64" ht="13.5" customHeight="1">
      <c r="AF10" s="512"/>
      <c r="AG10" s="513"/>
      <c r="AH10" s="513"/>
      <c r="AI10" s="513"/>
      <c r="AJ10" s="513"/>
      <c r="AK10" s="513"/>
      <c r="AL10" s="513"/>
      <c r="AM10" s="513"/>
      <c r="AN10" s="513"/>
      <c r="AO10" s="514"/>
      <c r="AV10" s="295"/>
      <c r="BL10" s="292"/>
    </row>
    <row r="11" spans="11:67" ht="13.5" customHeight="1">
      <c r="K11" s="299"/>
      <c r="U11" s="295"/>
      <c r="V11" s="295"/>
      <c r="W11" s="295"/>
      <c r="X11" s="295"/>
      <c r="Y11" s="295"/>
      <c r="Z11" s="295"/>
      <c r="AA11" s="295"/>
      <c r="AB11" s="295"/>
      <c r="AC11" s="295"/>
      <c r="AD11" s="295"/>
      <c r="AE11" s="295"/>
      <c r="AF11" s="295"/>
      <c r="AG11" s="297"/>
      <c r="AH11" s="297"/>
      <c r="AI11" s="297"/>
      <c r="AJ11" s="300"/>
      <c r="AK11" s="301"/>
      <c r="AL11" s="297"/>
      <c r="AM11" s="297"/>
      <c r="AN11" s="297"/>
      <c r="AO11" s="295"/>
      <c r="AP11" s="295"/>
      <c r="AQ11" s="295"/>
      <c r="AR11" s="295"/>
      <c r="AS11" s="295"/>
      <c r="AT11" s="295"/>
      <c r="AU11" s="295"/>
      <c r="AV11" s="295"/>
      <c r="AW11" s="295"/>
      <c r="AX11" s="295"/>
      <c r="AY11" s="295"/>
      <c r="AZ11" s="295"/>
      <c r="BI11" s="292" t="s">
        <v>578</v>
      </c>
      <c r="BJ11" s="372" t="s">
        <v>579</v>
      </c>
      <c r="BO11" s="302"/>
    </row>
    <row r="12" spans="20:62" ht="13.5" customHeight="1" thickBot="1">
      <c r="T12" s="303">
        <v>0</v>
      </c>
      <c r="U12" s="298"/>
      <c r="V12" s="298"/>
      <c r="W12" s="298"/>
      <c r="X12" s="298"/>
      <c r="Y12" s="298"/>
      <c r="Z12" s="298"/>
      <c r="AA12" s="298"/>
      <c r="AB12" s="298"/>
      <c r="AC12" s="298"/>
      <c r="AD12" s="298"/>
      <c r="AE12" s="298"/>
      <c r="AF12" s="298"/>
      <c r="AG12" s="298"/>
      <c r="AH12" s="298"/>
      <c r="AI12" s="298"/>
      <c r="AJ12" s="304"/>
      <c r="AK12" s="374"/>
      <c r="AL12" s="381"/>
      <c r="AM12" s="381"/>
      <c r="AN12" s="381"/>
      <c r="AO12" s="381"/>
      <c r="AP12" s="381"/>
      <c r="AQ12" s="381"/>
      <c r="AR12" s="381"/>
      <c r="AS12" s="381"/>
      <c r="AT12" s="381"/>
      <c r="AU12" s="381"/>
      <c r="AV12" s="381"/>
      <c r="AW12" s="381"/>
      <c r="AX12" s="381"/>
      <c r="AY12" s="381"/>
      <c r="AZ12" s="381"/>
      <c r="BA12" s="303">
        <v>1</v>
      </c>
      <c r="BJ12" s="371" t="s">
        <v>580</v>
      </c>
    </row>
    <row r="13" spans="2:62" ht="13.5" customHeight="1" thickTop="1">
      <c r="B13" s="482" t="s">
        <v>529</v>
      </c>
      <c r="C13" s="482"/>
      <c r="D13" s="482"/>
      <c r="E13" s="482"/>
      <c r="U13" s="306"/>
      <c r="V13" s="295"/>
      <c r="W13" s="295"/>
      <c r="X13" s="295"/>
      <c r="Y13" s="295"/>
      <c r="Z13" s="295"/>
      <c r="AA13" s="295"/>
      <c r="AB13" s="295"/>
      <c r="AC13" s="295"/>
      <c r="AD13" s="295"/>
      <c r="AE13" s="295"/>
      <c r="AF13" s="295"/>
      <c r="AG13" s="507" t="s">
        <v>616</v>
      </c>
      <c r="AH13" s="468"/>
      <c r="AI13" s="468"/>
      <c r="AJ13" s="468"/>
      <c r="AK13" s="517"/>
      <c r="AL13" s="517"/>
      <c r="AM13" s="517"/>
      <c r="AN13" s="517"/>
      <c r="AO13" s="295"/>
      <c r="AP13" s="295"/>
      <c r="AQ13" s="295"/>
      <c r="AR13" s="295"/>
      <c r="AS13" s="295"/>
      <c r="AT13" s="295"/>
      <c r="AU13" s="295"/>
      <c r="AV13" s="295"/>
      <c r="AW13" s="295"/>
      <c r="AX13" s="295"/>
      <c r="AY13" s="295"/>
      <c r="AZ13" s="518"/>
      <c r="BJ13" s="371" t="s">
        <v>581</v>
      </c>
    </row>
    <row r="14" spans="2:62" ht="13.5" customHeight="1">
      <c r="B14" s="482"/>
      <c r="C14" s="482"/>
      <c r="D14" s="482"/>
      <c r="E14" s="482"/>
      <c r="P14" s="460" t="s">
        <v>583</v>
      </c>
      <c r="Q14" s="461"/>
      <c r="R14" s="461"/>
      <c r="S14" s="461"/>
      <c r="T14" s="461"/>
      <c r="U14" s="461"/>
      <c r="V14" s="461"/>
      <c r="W14" s="461"/>
      <c r="X14" s="461"/>
      <c r="Y14" s="462"/>
      <c r="Z14" s="295"/>
      <c r="AA14" s="295"/>
      <c r="AB14" s="295"/>
      <c r="AC14" s="295"/>
      <c r="AD14" s="295"/>
      <c r="AE14" s="295"/>
      <c r="AF14" s="295"/>
      <c r="AG14" s="508" t="s">
        <v>611</v>
      </c>
      <c r="AH14" s="466"/>
      <c r="AI14" s="466"/>
      <c r="AJ14" s="466"/>
      <c r="AK14" s="466"/>
      <c r="AL14" s="466"/>
      <c r="AM14" s="466"/>
      <c r="AN14" s="466"/>
      <c r="AO14" s="295"/>
      <c r="AP14" s="295"/>
      <c r="AQ14" s="295"/>
      <c r="AR14" s="295"/>
      <c r="AS14" s="295"/>
      <c r="AT14" s="295"/>
      <c r="AU14" s="295"/>
      <c r="AV14" s="460" t="s">
        <v>586</v>
      </c>
      <c r="AW14" s="461"/>
      <c r="AX14" s="461"/>
      <c r="AY14" s="461"/>
      <c r="AZ14" s="461"/>
      <c r="BA14" s="461"/>
      <c r="BB14" s="461"/>
      <c r="BC14" s="461"/>
      <c r="BD14" s="461"/>
      <c r="BE14" s="462"/>
      <c r="BJ14" s="371" t="s">
        <v>582</v>
      </c>
    </row>
    <row r="15" spans="2:76" ht="13.5" customHeight="1">
      <c r="B15" s="482"/>
      <c r="C15" s="482"/>
      <c r="D15" s="482"/>
      <c r="E15" s="482"/>
      <c r="P15" s="463"/>
      <c r="Q15" s="464"/>
      <c r="R15" s="464"/>
      <c r="S15" s="464"/>
      <c r="T15" s="464"/>
      <c r="U15" s="464"/>
      <c r="V15" s="464"/>
      <c r="W15" s="464"/>
      <c r="X15" s="464"/>
      <c r="Y15" s="465"/>
      <c r="Z15" s="295"/>
      <c r="AA15" s="295"/>
      <c r="AB15" s="295"/>
      <c r="AC15" s="295"/>
      <c r="AD15" s="295"/>
      <c r="AE15" s="295"/>
      <c r="AF15" s="295"/>
      <c r="AG15" s="336"/>
      <c r="AH15" s="336"/>
      <c r="AI15" s="336"/>
      <c r="AJ15" s="336"/>
      <c r="AK15" s="336"/>
      <c r="AL15" s="336"/>
      <c r="AM15" s="336"/>
      <c r="AN15" s="336"/>
      <c r="AO15" s="295"/>
      <c r="AP15" s="295"/>
      <c r="AQ15" s="295"/>
      <c r="AR15" s="295"/>
      <c r="AS15" s="295"/>
      <c r="AT15" s="295"/>
      <c r="AU15" s="295"/>
      <c r="AV15" s="463"/>
      <c r="AW15" s="464"/>
      <c r="AX15" s="464"/>
      <c r="AY15" s="464"/>
      <c r="AZ15" s="464"/>
      <c r="BA15" s="464"/>
      <c r="BB15" s="464"/>
      <c r="BC15" s="464"/>
      <c r="BD15" s="464"/>
      <c r="BE15" s="465"/>
      <c r="BL15" s="292"/>
      <c r="BX15" s="371"/>
    </row>
    <row r="16" spans="13:76" s="303" customFormat="1" ht="13.5" customHeight="1" thickBot="1">
      <c r="M16" s="381"/>
      <c r="N16" s="381"/>
      <c r="O16" s="381"/>
      <c r="P16" s="381"/>
      <c r="Q16" s="381"/>
      <c r="R16" s="381"/>
      <c r="S16" s="381"/>
      <c r="T16" s="382"/>
      <c r="U16" s="305"/>
      <c r="V16" s="298"/>
      <c r="W16" s="298"/>
      <c r="X16" s="298"/>
      <c r="Y16" s="298"/>
      <c r="Z16" s="298"/>
      <c r="AA16" s="298"/>
      <c r="AB16" s="298"/>
      <c r="AC16" s="297"/>
      <c r="AD16" s="297"/>
      <c r="AE16" s="297"/>
      <c r="AF16" s="297"/>
      <c r="AG16" s="297"/>
      <c r="AH16" s="297"/>
      <c r="AI16" s="297"/>
      <c r="AJ16" s="297"/>
      <c r="AK16" s="297"/>
      <c r="AL16" s="297"/>
      <c r="AM16" s="297"/>
      <c r="AN16" s="297"/>
      <c r="AO16" s="297"/>
      <c r="AP16" s="297"/>
      <c r="AQ16" s="297"/>
      <c r="AR16" s="297">
        <v>0</v>
      </c>
      <c r="AS16" s="298"/>
      <c r="AT16" s="298"/>
      <c r="AU16" s="298"/>
      <c r="AV16" s="298"/>
      <c r="AW16" s="298"/>
      <c r="AX16" s="298"/>
      <c r="AY16" s="298"/>
      <c r="AZ16" s="304"/>
      <c r="BA16" s="374"/>
      <c r="BB16" s="381"/>
      <c r="BC16" s="381"/>
      <c r="BD16" s="381"/>
      <c r="BE16" s="381"/>
      <c r="BF16" s="381"/>
      <c r="BG16" s="381"/>
      <c r="BH16" s="381"/>
      <c r="BI16" s="303">
        <v>2</v>
      </c>
      <c r="BT16" s="297"/>
      <c r="BX16" s="373"/>
    </row>
    <row r="17" spans="13:61" s="303" customFormat="1" ht="13.5" customHeight="1" thickTop="1">
      <c r="M17" s="308"/>
      <c r="N17" s="297"/>
      <c r="O17" s="297"/>
      <c r="P17" s="297"/>
      <c r="Q17" s="515" t="s">
        <v>610</v>
      </c>
      <c r="R17" s="467"/>
      <c r="S17" s="467"/>
      <c r="T17" s="467"/>
      <c r="U17" s="467"/>
      <c r="V17" s="467"/>
      <c r="W17" s="467"/>
      <c r="X17" s="467"/>
      <c r="Y17" s="297"/>
      <c r="Z17" s="297"/>
      <c r="AA17" s="297"/>
      <c r="AB17" s="297"/>
      <c r="AC17" s="308"/>
      <c r="AJ17" s="297"/>
      <c r="AK17" s="297"/>
      <c r="AS17" s="308"/>
      <c r="AT17" s="297"/>
      <c r="AU17" s="297"/>
      <c r="AV17" s="297"/>
      <c r="AW17" s="515" t="s">
        <v>615</v>
      </c>
      <c r="AX17" s="467"/>
      <c r="AY17" s="467"/>
      <c r="AZ17" s="467"/>
      <c r="BA17" s="467"/>
      <c r="BB17" s="467"/>
      <c r="BC17" s="467"/>
      <c r="BD17" s="467"/>
      <c r="BE17" s="297"/>
      <c r="BF17" s="297"/>
      <c r="BG17" s="297"/>
      <c r="BH17" s="297"/>
      <c r="BI17" s="308"/>
    </row>
    <row r="18" spans="13:61" s="303" customFormat="1" ht="13.5" customHeight="1">
      <c r="M18" s="308"/>
      <c r="N18" s="297"/>
      <c r="O18" s="297"/>
      <c r="P18" s="297"/>
      <c r="Q18" s="508" t="s">
        <v>611</v>
      </c>
      <c r="R18" s="466"/>
      <c r="S18" s="466"/>
      <c r="T18" s="466"/>
      <c r="U18" s="466"/>
      <c r="V18" s="466"/>
      <c r="W18" s="466"/>
      <c r="X18" s="466"/>
      <c r="Y18" s="297"/>
      <c r="Z18" s="297"/>
      <c r="AA18" s="297"/>
      <c r="AB18" s="297"/>
      <c r="AC18" s="308"/>
      <c r="AS18" s="308"/>
      <c r="AT18" s="297"/>
      <c r="AU18" s="297"/>
      <c r="AV18" s="297"/>
      <c r="AW18" s="516" t="s">
        <v>611</v>
      </c>
      <c r="AX18" s="466"/>
      <c r="AY18" s="466"/>
      <c r="AZ18" s="466"/>
      <c r="BA18" s="466"/>
      <c r="BB18" s="466"/>
      <c r="BC18" s="466"/>
      <c r="BD18" s="466"/>
      <c r="BE18" s="297"/>
      <c r="BF18" s="297"/>
      <c r="BG18" s="297"/>
      <c r="BH18" s="297"/>
      <c r="BI18" s="308"/>
    </row>
    <row r="19" spans="3:68" s="303" customFormat="1" ht="13.5" customHeight="1" thickBot="1">
      <c r="C19" s="309"/>
      <c r="D19" s="309"/>
      <c r="E19" s="309"/>
      <c r="F19" s="309"/>
      <c r="G19" s="309"/>
      <c r="H19" s="309"/>
      <c r="I19" s="309"/>
      <c r="J19" s="309"/>
      <c r="K19" s="309"/>
      <c r="L19" s="309"/>
      <c r="M19" s="310"/>
      <c r="N19" s="309"/>
      <c r="O19" s="309"/>
      <c r="P19" s="309"/>
      <c r="Q19" s="519" t="s">
        <v>612</v>
      </c>
      <c r="R19" s="519"/>
      <c r="S19" s="519"/>
      <c r="T19" s="519"/>
      <c r="U19" s="519"/>
      <c r="V19" s="519"/>
      <c r="W19" s="519"/>
      <c r="X19" s="519"/>
      <c r="Y19" s="309"/>
      <c r="Z19" s="309"/>
      <c r="AA19" s="309"/>
      <c r="AB19" s="309"/>
      <c r="AC19" s="310"/>
      <c r="AD19" s="309"/>
      <c r="AE19" s="309"/>
      <c r="AF19" s="309"/>
      <c r="AG19" s="309"/>
      <c r="AH19" s="309"/>
      <c r="AI19" s="309"/>
      <c r="AJ19" s="309"/>
      <c r="AK19" s="309"/>
      <c r="AL19" s="309"/>
      <c r="AM19" s="309"/>
      <c r="AN19" s="309"/>
      <c r="AO19" s="309"/>
      <c r="AP19" s="309"/>
      <c r="AQ19" s="309"/>
      <c r="AR19" s="309"/>
      <c r="AS19" s="310"/>
      <c r="AT19" s="309"/>
      <c r="AU19" s="309"/>
      <c r="AV19" s="309"/>
      <c r="AW19" s="309"/>
      <c r="AX19" s="309"/>
      <c r="AY19" s="309"/>
      <c r="AZ19" s="309"/>
      <c r="BA19" s="309"/>
      <c r="BB19" s="309"/>
      <c r="BC19" s="309"/>
      <c r="BD19" s="309"/>
      <c r="BE19" s="309"/>
      <c r="BF19" s="309"/>
      <c r="BG19" s="309"/>
      <c r="BH19" s="309"/>
      <c r="BI19" s="310"/>
      <c r="BJ19" s="309"/>
      <c r="BK19" s="309"/>
      <c r="BL19" s="309"/>
      <c r="BM19" s="309"/>
      <c r="BN19" s="309"/>
      <c r="BO19" s="309"/>
      <c r="BP19" s="309"/>
    </row>
    <row r="20" spans="13:61" s="303" customFormat="1" ht="13.5" customHeight="1">
      <c r="M20" s="308"/>
      <c r="N20" s="297"/>
      <c r="O20" s="297"/>
      <c r="P20" s="297"/>
      <c r="Q20" s="520" t="s">
        <v>613</v>
      </c>
      <c r="R20" s="520"/>
      <c r="S20" s="520"/>
      <c r="T20" s="520"/>
      <c r="U20" s="520"/>
      <c r="V20" s="520"/>
      <c r="W20" s="520"/>
      <c r="X20" s="520"/>
      <c r="Y20" s="297"/>
      <c r="Z20" s="297"/>
      <c r="AA20" s="297"/>
      <c r="AB20" s="297"/>
      <c r="AC20" s="308"/>
      <c r="AS20" s="308"/>
      <c r="AT20" s="297"/>
      <c r="AU20" s="297"/>
      <c r="AV20" s="297"/>
      <c r="AW20" s="297"/>
      <c r="AX20" s="297"/>
      <c r="AY20" s="297"/>
      <c r="AZ20" s="297"/>
      <c r="BA20" s="297"/>
      <c r="BB20" s="297"/>
      <c r="BC20" s="297"/>
      <c r="BD20" s="297"/>
      <c r="BE20" s="297"/>
      <c r="BF20" s="297"/>
      <c r="BG20" s="297"/>
      <c r="BH20" s="297"/>
      <c r="BI20" s="308"/>
    </row>
    <row r="21" spans="7:66" s="303" customFormat="1" ht="23.25" customHeight="1">
      <c r="G21" s="470" t="s">
        <v>583</v>
      </c>
      <c r="H21" s="471"/>
      <c r="I21" s="471"/>
      <c r="J21" s="471"/>
      <c r="K21" s="471"/>
      <c r="L21" s="471"/>
      <c r="M21" s="471"/>
      <c r="N21" s="471"/>
      <c r="O21" s="471"/>
      <c r="P21" s="471"/>
      <c r="Q21" s="471"/>
      <c r="R21" s="472"/>
      <c r="S21" s="521" t="s">
        <v>614</v>
      </c>
      <c r="T21" s="467"/>
      <c r="U21" s="467"/>
      <c r="V21" s="522"/>
      <c r="W21" s="473" t="s">
        <v>584</v>
      </c>
      <c r="X21" s="474"/>
      <c r="Y21" s="474"/>
      <c r="Z21" s="474"/>
      <c r="AA21" s="474"/>
      <c r="AB21" s="474"/>
      <c r="AC21" s="474"/>
      <c r="AD21" s="474"/>
      <c r="AE21" s="474"/>
      <c r="AF21" s="474"/>
      <c r="AG21" s="474"/>
      <c r="AH21" s="475"/>
      <c r="AM21" s="470" t="s">
        <v>585</v>
      </c>
      <c r="AN21" s="471"/>
      <c r="AO21" s="471"/>
      <c r="AP21" s="471"/>
      <c r="AQ21" s="471"/>
      <c r="AR21" s="471"/>
      <c r="AS21" s="471"/>
      <c r="AT21" s="471"/>
      <c r="AU21" s="471"/>
      <c r="AV21" s="471"/>
      <c r="AW21" s="471"/>
      <c r="AX21" s="472"/>
      <c r="AY21" s="297"/>
      <c r="AZ21" s="297"/>
      <c r="BA21" s="297"/>
      <c r="BB21" s="297"/>
      <c r="BC21" s="473" t="s">
        <v>586</v>
      </c>
      <c r="BD21" s="474"/>
      <c r="BE21" s="474"/>
      <c r="BF21" s="474"/>
      <c r="BG21" s="474"/>
      <c r="BH21" s="474"/>
      <c r="BI21" s="474"/>
      <c r="BJ21" s="474"/>
      <c r="BK21" s="474"/>
      <c r="BL21" s="474"/>
      <c r="BM21" s="474"/>
      <c r="BN21" s="475"/>
    </row>
    <row r="22" spans="8:65" s="303" customFormat="1" ht="13.5" customHeight="1" thickBot="1">
      <c r="H22" s="307">
        <v>0</v>
      </c>
      <c r="I22" s="326"/>
      <c r="J22" s="326"/>
      <c r="K22" s="326"/>
      <c r="L22" s="304"/>
      <c r="M22" s="374"/>
      <c r="N22" s="381"/>
      <c r="O22" s="381"/>
      <c r="P22" s="381"/>
      <c r="Q22" s="297">
        <v>0</v>
      </c>
      <c r="R22" s="297"/>
      <c r="S22" s="297"/>
      <c r="T22" s="297"/>
      <c r="U22" s="297"/>
      <c r="V22" s="297"/>
      <c r="W22" s="297"/>
      <c r="X22" s="297">
        <v>0</v>
      </c>
      <c r="Y22" s="298"/>
      <c r="Z22" s="298"/>
      <c r="AA22" s="298"/>
      <c r="AB22" s="298"/>
      <c r="AC22" s="374"/>
      <c r="AD22" s="381"/>
      <c r="AE22" s="381"/>
      <c r="AF22" s="381"/>
      <c r="AG22" s="303">
        <v>1</v>
      </c>
      <c r="AN22" s="303">
        <v>0</v>
      </c>
      <c r="AO22" s="298"/>
      <c r="AP22" s="298"/>
      <c r="AQ22" s="298"/>
      <c r="AR22" s="304"/>
      <c r="AS22" s="374"/>
      <c r="AT22" s="381"/>
      <c r="AU22" s="381"/>
      <c r="AV22" s="381"/>
      <c r="AW22" s="297">
        <v>1</v>
      </c>
      <c r="AX22" s="297"/>
      <c r="AY22" s="297"/>
      <c r="AZ22" s="297"/>
      <c r="BA22" s="297"/>
      <c r="BB22" s="297"/>
      <c r="BC22" s="297"/>
      <c r="BD22" s="297">
        <v>1</v>
      </c>
      <c r="BE22" s="381"/>
      <c r="BF22" s="381"/>
      <c r="BG22" s="381"/>
      <c r="BH22" s="382"/>
      <c r="BI22" s="305"/>
      <c r="BJ22" s="298"/>
      <c r="BK22" s="298"/>
      <c r="BL22" s="298"/>
      <c r="BM22" s="303">
        <v>1</v>
      </c>
    </row>
    <row r="23" spans="7:65" s="311" customFormat="1" ht="13.5" customHeight="1" thickTop="1">
      <c r="G23" s="312"/>
      <c r="H23" s="313"/>
      <c r="I23" s="312"/>
      <c r="J23" s="312"/>
      <c r="K23" s="312"/>
      <c r="L23" s="486" t="s">
        <v>587</v>
      </c>
      <c r="M23" s="484"/>
      <c r="N23" s="312"/>
      <c r="O23" s="312"/>
      <c r="P23" s="313"/>
      <c r="Q23" s="312"/>
      <c r="R23" s="312"/>
      <c r="W23" s="312"/>
      <c r="X23" s="313"/>
      <c r="Y23" s="312"/>
      <c r="Z23" s="312"/>
      <c r="AA23" s="312"/>
      <c r="AB23" s="486" t="s">
        <v>587</v>
      </c>
      <c r="AC23" s="484"/>
      <c r="AD23" s="312"/>
      <c r="AE23" s="312"/>
      <c r="AF23" s="312"/>
      <c r="AG23" s="314"/>
      <c r="AM23" s="312"/>
      <c r="AN23" s="313"/>
      <c r="AO23" s="312"/>
      <c r="AP23" s="312"/>
      <c r="AQ23" s="312"/>
      <c r="AR23" s="486" t="s">
        <v>588</v>
      </c>
      <c r="AS23" s="484"/>
      <c r="AT23" s="312"/>
      <c r="AU23" s="312"/>
      <c r="AV23" s="313"/>
      <c r="AW23" s="312"/>
      <c r="AX23" s="312"/>
      <c r="BC23" s="312"/>
      <c r="BD23" s="313"/>
      <c r="BE23" s="312"/>
      <c r="BF23" s="312"/>
      <c r="BG23" s="312"/>
      <c r="BH23" s="486" t="s">
        <v>589</v>
      </c>
      <c r="BI23" s="484"/>
      <c r="BJ23" s="312"/>
      <c r="BK23" s="312"/>
      <c r="BL23" s="312"/>
      <c r="BM23" s="314"/>
    </row>
    <row r="24" spans="7:65" s="311" customFormat="1" ht="13.5" customHeight="1">
      <c r="G24" s="312"/>
      <c r="H24" s="313"/>
      <c r="I24" s="312"/>
      <c r="J24" s="312"/>
      <c r="K24" s="483" t="s">
        <v>587</v>
      </c>
      <c r="L24" s="484"/>
      <c r="M24" s="484"/>
      <c r="N24" s="484"/>
      <c r="O24" s="312"/>
      <c r="P24" s="313"/>
      <c r="Q24" s="312"/>
      <c r="R24" s="312"/>
      <c r="W24" s="312"/>
      <c r="X24" s="313"/>
      <c r="Y24" s="312"/>
      <c r="Z24" s="312"/>
      <c r="AA24" s="483" t="s">
        <v>588</v>
      </c>
      <c r="AB24" s="484"/>
      <c r="AC24" s="484"/>
      <c r="AD24" s="484"/>
      <c r="AE24" s="312"/>
      <c r="AF24" s="312"/>
      <c r="AG24" s="314"/>
      <c r="AM24" s="312"/>
      <c r="AN24" s="313"/>
      <c r="AO24" s="312"/>
      <c r="AP24" s="312"/>
      <c r="AQ24" s="483" t="s">
        <v>587</v>
      </c>
      <c r="AR24" s="484"/>
      <c r="AS24" s="484"/>
      <c r="AT24" s="484"/>
      <c r="AU24" s="312"/>
      <c r="AV24" s="313"/>
      <c r="AW24" s="312"/>
      <c r="AX24" s="312"/>
      <c r="BC24" s="312"/>
      <c r="BD24" s="313"/>
      <c r="BE24" s="312"/>
      <c r="BF24" s="312"/>
      <c r="BG24" s="483" t="s">
        <v>588</v>
      </c>
      <c r="BH24" s="484"/>
      <c r="BI24" s="484"/>
      <c r="BJ24" s="484"/>
      <c r="BK24" s="312"/>
      <c r="BL24" s="312"/>
      <c r="BM24" s="314"/>
    </row>
    <row r="25" spans="7:65" s="311" customFormat="1" ht="13.5" customHeight="1">
      <c r="G25" s="312"/>
      <c r="H25" s="313"/>
      <c r="I25" s="478" t="s">
        <v>590</v>
      </c>
      <c r="J25" s="479"/>
      <c r="K25" s="479"/>
      <c r="L25" s="479"/>
      <c r="M25" s="479"/>
      <c r="N25" s="479"/>
      <c r="O25" s="479"/>
      <c r="P25" s="480"/>
      <c r="Q25" s="312"/>
      <c r="R25" s="312"/>
      <c r="W25" s="312"/>
      <c r="X25" s="313"/>
      <c r="Y25" s="478"/>
      <c r="Z25" s="479"/>
      <c r="AA25" s="479"/>
      <c r="AB25" s="479"/>
      <c r="AC25" s="479"/>
      <c r="AD25" s="479"/>
      <c r="AE25" s="479"/>
      <c r="AF25" s="480"/>
      <c r="AG25" s="314"/>
      <c r="AM25" s="312"/>
      <c r="AN25" s="313"/>
      <c r="AO25" s="478"/>
      <c r="AP25" s="479"/>
      <c r="AQ25" s="479"/>
      <c r="AR25" s="479"/>
      <c r="AS25" s="479"/>
      <c r="AT25" s="479"/>
      <c r="AU25" s="479"/>
      <c r="AV25" s="480"/>
      <c r="AW25" s="312"/>
      <c r="AX25" s="312"/>
      <c r="BC25" s="312"/>
      <c r="BD25" s="313"/>
      <c r="BE25" s="478" t="s">
        <v>591</v>
      </c>
      <c r="BF25" s="479"/>
      <c r="BG25" s="479"/>
      <c r="BH25" s="479"/>
      <c r="BI25" s="479"/>
      <c r="BJ25" s="479"/>
      <c r="BK25" s="479"/>
      <c r="BL25" s="480"/>
      <c r="BM25" s="314"/>
    </row>
    <row r="26" spans="2:67" s="311" customFormat="1" ht="13.5" customHeight="1" thickBot="1">
      <c r="B26" s="482" t="s">
        <v>530</v>
      </c>
      <c r="C26" s="482"/>
      <c r="D26" s="482"/>
      <c r="E26" s="482"/>
      <c r="F26" s="311">
        <v>1</v>
      </c>
      <c r="G26" s="383"/>
      <c r="H26" s="384"/>
      <c r="I26" s="316"/>
      <c r="J26" s="316"/>
      <c r="K26" s="312">
        <v>0</v>
      </c>
      <c r="L26" s="312"/>
      <c r="M26" s="312"/>
      <c r="N26" s="318">
        <v>1</v>
      </c>
      <c r="O26" s="316"/>
      <c r="P26" s="317"/>
      <c r="Q26" s="385"/>
      <c r="R26" s="383"/>
      <c r="S26" s="311">
        <v>2</v>
      </c>
      <c r="V26" s="311">
        <v>0</v>
      </c>
      <c r="W26" s="386"/>
      <c r="X26" s="387"/>
      <c r="Y26" s="316"/>
      <c r="Z26" s="312"/>
      <c r="AA26" s="312">
        <v>0</v>
      </c>
      <c r="AB26" s="312"/>
      <c r="AC26" s="312"/>
      <c r="AD26" s="312">
        <v>0</v>
      </c>
      <c r="AE26" s="316"/>
      <c r="AF26" s="317"/>
      <c r="AG26" s="385"/>
      <c r="AH26" s="383"/>
      <c r="AI26" s="311">
        <v>2</v>
      </c>
      <c r="AL26" s="311">
        <v>2</v>
      </c>
      <c r="AM26" s="383"/>
      <c r="AN26" s="384"/>
      <c r="AO26" s="316"/>
      <c r="AP26" s="316"/>
      <c r="AQ26" s="312">
        <v>1</v>
      </c>
      <c r="AR26" s="312"/>
      <c r="AS26" s="312"/>
      <c r="AT26" s="318">
        <v>1</v>
      </c>
      <c r="AU26" s="383"/>
      <c r="AV26" s="384"/>
      <c r="AW26" s="316"/>
      <c r="AX26" s="316"/>
      <c r="AY26" s="311">
        <v>0</v>
      </c>
      <c r="BB26" s="311">
        <v>0</v>
      </c>
      <c r="BC26" s="316"/>
      <c r="BD26" s="317"/>
      <c r="BE26" s="385"/>
      <c r="BF26" s="383"/>
      <c r="BG26" s="312">
        <v>5</v>
      </c>
      <c r="BH26" s="312"/>
      <c r="BI26" s="312"/>
      <c r="BJ26" s="312">
        <v>0</v>
      </c>
      <c r="BK26" s="316"/>
      <c r="BL26" s="317"/>
      <c r="BM26" s="385"/>
      <c r="BN26" s="383"/>
      <c r="BO26" s="311">
        <v>1</v>
      </c>
    </row>
    <row r="27" spans="2:67" s="319" customFormat="1" ht="13.5" customHeight="1" thickTop="1">
      <c r="B27" s="482"/>
      <c r="C27" s="482"/>
      <c r="D27" s="482"/>
      <c r="E27" s="482"/>
      <c r="F27" s="388"/>
      <c r="H27" s="469" t="s">
        <v>592</v>
      </c>
      <c r="I27" s="469"/>
      <c r="J27" s="315"/>
      <c r="K27" s="320"/>
      <c r="N27" s="321"/>
      <c r="O27" s="315"/>
      <c r="P27" s="469" t="s">
        <v>593</v>
      </c>
      <c r="Q27" s="469"/>
      <c r="R27" s="321"/>
      <c r="S27" s="315"/>
      <c r="V27" s="321"/>
      <c r="W27" s="320"/>
      <c r="X27" s="469" t="s">
        <v>594</v>
      </c>
      <c r="Y27" s="469"/>
      <c r="Z27" s="322"/>
      <c r="AD27" s="321"/>
      <c r="AE27" s="315"/>
      <c r="AF27" s="469" t="s">
        <v>593</v>
      </c>
      <c r="AG27" s="469"/>
      <c r="AH27" s="321"/>
      <c r="AI27" s="315"/>
      <c r="AL27" s="388"/>
      <c r="AM27" s="315"/>
      <c r="AN27" s="481" t="s">
        <v>592</v>
      </c>
      <c r="AO27" s="481"/>
      <c r="AP27" s="321"/>
      <c r="AQ27" s="315"/>
      <c r="AU27" s="320"/>
      <c r="AV27" s="481" t="s">
        <v>592</v>
      </c>
      <c r="AW27" s="481"/>
      <c r="AX27" s="321"/>
      <c r="BB27" s="321"/>
      <c r="BC27" s="315"/>
      <c r="BD27" s="481" t="s">
        <v>595</v>
      </c>
      <c r="BE27" s="481"/>
      <c r="BF27" s="321"/>
      <c r="BG27" s="315"/>
      <c r="BH27" s="315"/>
      <c r="BI27" s="315"/>
      <c r="BJ27" s="321"/>
      <c r="BK27" s="315"/>
      <c r="BL27" s="481" t="s">
        <v>594</v>
      </c>
      <c r="BM27" s="481"/>
      <c r="BN27" s="321"/>
      <c r="BO27" s="315"/>
    </row>
    <row r="28" spans="2:67" s="319" customFormat="1" ht="13.5" customHeight="1">
      <c r="B28" s="482"/>
      <c r="C28" s="482"/>
      <c r="D28" s="482"/>
      <c r="E28" s="482"/>
      <c r="F28" s="388"/>
      <c r="G28" s="476" t="s">
        <v>594</v>
      </c>
      <c r="H28" s="469"/>
      <c r="I28" s="469"/>
      <c r="J28" s="469"/>
      <c r="K28" s="320"/>
      <c r="N28" s="321"/>
      <c r="O28" s="498" t="s">
        <v>596</v>
      </c>
      <c r="P28" s="469"/>
      <c r="Q28" s="469"/>
      <c r="R28" s="477"/>
      <c r="S28" s="315"/>
      <c r="V28" s="321"/>
      <c r="W28" s="485" t="s">
        <v>594</v>
      </c>
      <c r="X28" s="469"/>
      <c r="Y28" s="469"/>
      <c r="Z28" s="477"/>
      <c r="AD28" s="321"/>
      <c r="AE28" s="476" t="s">
        <v>593</v>
      </c>
      <c r="AF28" s="469"/>
      <c r="AG28" s="469"/>
      <c r="AH28" s="477"/>
      <c r="AI28" s="315"/>
      <c r="AL28" s="388"/>
      <c r="AM28" s="498" t="s">
        <v>596</v>
      </c>
      <c r="AN28" s="469"/>
      <c r="AO28" s="469"/>
      <c r="AP28" s="469"/>
      <c r="AQ28" s="320"/>
      <c r="AT28" s="321"/>
      <c r="AU28" s="476" t="s">
        <v>594</v>
      </c>
      <c r="AV28" s="469"/>
      <c r="AW28" s="469"/>
      <c r="AX28" s="477"/>
      <c r="AY28" s="315"/>
      <c r="BB28" s="321"/>
      <c r="BC28" s="485" t="s">
        <v>597</v>
      </c>
      <c r="BD28" s="469"/>
      <c r="BE28" s="469"/>
      <c r="BF28" s="477"/>
      <c r="BJ28" s="321"/>
      <c r="BK28" s="476" t="s">
        <v>593</v>
      </c>
      <c r="BL28" s="469"/>
      <c r="BM28" s="469"/>
      <c r="BN28" s="477"/>
      <c r="BO28" s="315"/>
    </row>
    <row r="29" spans="6:67" s="319" customFormat="1" ht="13.5" customHeight="1">
      <c r="F29" s="388"/>
      <c r="G29" s="315"/>
      <c r="H29" s="469"/>
      <c r="I29" s="469"/>
      <c r="J29" s="315"/>
      <c r="K29" s="320"/>
      <c r="N29" s="321"/>
      <c r="O29" s="315"/>
      <c r="P29" s="469"/>
      <c r="Q29" s="469"/>
      <c r="R29" s="321"/>
      <c r="S29" s="315"/>
      <c r="V29" s="321"/>
      <c r="W29" s="320"/>
      <c r="X29" s="469" t="s">
        <v>598</v>
      </c>
      <c r="Y29" s="469"/>
      <c r="Z29" s="321"/>
      <c r="AD29" s="321"/>
      <c r="AE29" s="315"/>
      <c r="AF29" s="469"/>
      <c r="AG29" s="469"/>
      <c r="AH29" s="321"/>
      <c r="AI29" s="315"/>
      <c r="AL29" s="388"/>
      <c r="AM29" s="315"/>
      <c r="AN29" s="469"/>
      <c r="AO29" s="469"/>
      <c r="AP29" s="321"/>
      <c r="AQ29" s="315"/>
      <c r="AR29" s="323"/>
      <c r="AT29" s="315"/>
      <c r="AU29" s="320"/>
      <c r="AV29" s="469"/>
      <c r="AW29" s="469"/>
      <c r="AX29" s="321"/>
      <c r="AY29" s="315"/>
      <c r="BB29" s="321"/>
      <c r="BC29" s="315"/>
      <c r="BD29" s="469"/>
      <c r="BE29" s="469"/>
      <c r="BF29" s="315"/>
      <c r="BG29" s="320"/>
      <c r="BH29" s="315"/>
      <c r="BI29" s="315"/>
      <c r="BJ29" s="321"/>
      <c r="BK29" s="315"/>
      <c r="BL29" s="469"/>
      <c r="BM29" s="469"/>
      <c r="BN29" s="315"/>
      <c r="BO29" s="320"/>
    </row>
    <row r="30" spans="6:68" s="319" customFormat="1" ht="13.5" customHeight="1" thickBot="1">
      <c r="F30" s="388"/>
      <c r="G30" s="315"/>
      <c r="H30" s="315"/>
      <c r="I30" s="315">
        <v>0</v>
      </c>
      <c r="J30" s="324"/>
      <c r="K30" s="389"/>
      <c r="L30" s="319">
        <v>1</v>
      </c>
      <c r="M30" s="319">
        <v>1</v>
      </c>
      <c r="N30" s="324"/>
      <c r="O30" s="389"/>
      <c r="P30" s="315">
        <v>2</v>
      </c>
      <c r="Q30" s="315">
        <v>0</v>
      </c>
      <c r="R30" s="321"/>
      <c r="S30" s="389"/>
      <c r="T30" s="319">
        <v>2</v>
      </c>
      <c r="U30" s="319">
        <v>0</v>
      </c>
      <c r="V30" s="324"/>
      <c r="W30" s="390"/>
      <c r="X30" s="315">
        <v>2</v>
      </c>
      <c r="Y30" s="315">
        <v>1</v>
      </c>
      <c r="Z30" s="324"/>
      <c r="AA30" s="390"/>
      <c r="AB30" s="319">
        <v>3</v>
      </c>
      <c r="AC30" s="319">
        <v>0</v>
      </c>
      <c r="AD30" s="324"/>
      <c r="AE30" s="390"/>
      <c r="AF30" s="315">
        <v>3</v>
      </c>
      <c r="AG30" s="315">
        <v>0</v>
      </c>
      <c r="AH30" s="324"/>
      <c r="AI30" s="390"/>
      <c r="AJ30" s="319">
        <v>1</v>
      </c>
      <c r="AL30" s="388"/>
      <c r="AM30" s="315"/>
      <c r="AN30" s="315"/>
      <c r="AO30" s="315">
        <v>0</v>
      </c>
      <c r="AP30" s="321"/>
      <c r="AQ30" s="389"/>
      <c r="AR30" s="315">
        <v>3</v>
      </c>
      <c r="AS30" s="315">
        <v>0</v>
      </c>
      <c r="AT30" s="315"/>
      <c r="AU30" s="390"/>
      <c r="AV30" s="315">
        <v>0</v>
      </c>
      <c r="AW30" s="315">
        <v>0</v>
      </c>
      <c r="AX30" s="324"/>
      <c r="AY30" s="390"/>
      <c r="AZ30" s="319">
        <v>2</v>
      </c>
      <c r="BA30" s="319">
        <v>1</v>
      </c>
      <c r="BB30" s="391"/>
      <c r="BC30" s="325"/>
      <c r="BD30" s="315">
        <v>1</v>
      </c>
      <c r="BE30" s="315">
        <v>0</v>
      </c>
      <c r="BF30" s="392"/>
      <c r="BG30" s="325"/>
      <c r="BH30" s="315">
        <v>0</v>
      </c>
      <c r="BI30" s="315">
        <v>0</v>
      </c>
      <c r="BJ30" s="391"/>
      <c r="BK30" s="325"/>
      <c r="BL30" s="315">
        <v>0</v>
      </c>
      <c r="BM30" s="315">
        <v>1</v>
      </c>
      <c r="BN30" s="391"/>
      <c r="BO30" s="325"/>
      <c r="BP30" s="315">
        <v>1</v>
      </c>
    </row>
    <row r="31" spans="5:68" s="327" customFormat="1" ht="13.5" customHeight="1" thickTop="1">
      <c r="E31" s="328"/>
      <c r="F31" s="393"/>
      <c r="G31" s="328"/>
      <c r="H31" s="328"/>
      <c r="I31" s="334"/>
      <c r="J31" s="492" t="s">
        <v>594</v>
      </c>
      <c r="K31" s="493"/>
      <c r="L31" s="328"/>
      <c r="M31" s="334"/>
      <c r="N31" s="492" t="s">
        <v>599</v>
      </c>
      <c r="O31" s="493"/>
      <c r="P31" s="328"/>
      <c r="Q31" s="334"/>
      <c r="R31" s="492" t="s">
        <v>593</v>
      </c>
      <c r="S31" s="493"/>
      <c r="T31" s="328"/>
      <c r="U31" s="334"/>
      <c r="V31" s="492" t="s">
        <v>594</v>
      </c>
      <c r="W31" s="493"/>
      <c r="X31" s="328"/>
      <c r="Y31" s="334"/>
      <c r="Z31" s="492" t="s">
        <v>597</v>
      </c>
      <c r="AA31" s="493"/>
      <c r="AB31" s="328"/>
      <c r="AC31" s="334"/>
      <c r="AD31" s="492" t="s">
        <v>597</v>
      </c>
      <c r="AE31" s="493"/>
      <c r="AF31" s="328"/>
      <c r="AG31" s="334"/>
      <c r="AH31" s="492" t="s">
        <v>594</v>
      </c>
      <c r="AI31" s="493"/>
      <c r="AJ31" s="328"/>
      <c r="AK31" s="328"/>
      <c r="AL31" s="393"/>
      <c r="AM31" s="329"/>
      <c r="AN31" s="330"/>
      <c r="AO31" s="334"/>
      <c r="AP31" s="492" t="s">
        <v>595</v>
      </c>
      <c r="AQ31" s="493"/>
      <c r="AR31" s="328"/>
      <c r="AS31" s="334"/>
      <c r="AT31" s="492" t="s">
        <v>594</v>
      </c>
      <c r="AU31" s="493"/>
      <c r="AV31" s="328"/>
      <c r="AW31" s="334"/>
      <c r="AX31" s="492" t="s">
        <v>593</v>
      </c>
      <c r="AY31" s="493"/>
      <c r="AZ31" s="328"/>
      <c r="BA31" s="394"/>
      <c r="BB31" s="491" t="s">
        <v>596</v>
      </c>
      <c r="BC31" s="491"/>
      <c r="BD31" s="333"/>
      <c r="BE31" s="394"/>
      <c r="BF31" s="491" t="s">
        <v>594</v>
      </c>
      <c r="BG31" s="492"/>
      <c r="BH31" s="333"/>
      <c r="BI31" s="394"/>
      <c r="BJ31" s="491" t="s">
        <v>594</v>
      </c>
      <c r="BK31" s="492"/>
      <c r="BL31" s="333"/>
      <c r="BM31" s="394"/>
      <c r="BN31" s="491" t="s">
        <v>596</v>
      </c>
      <c r="BO31" s="492"/>
      <c r="BP31" s="333"/>
    </row>
    <row r="32" spans="5:68" s="327" customFormat="1" ht="13.5" customHeight="1">
      <c r="E32" s="328"/>
      <c r="F32" s="395"/>
      <c r="G32" s="331"/>
      <c r="H32" s="328"/>
      <c r="I32" s="334"/>
      <c r="J32" s="490" t="s">
        <v>593</v>
      </c>
      <c r="K32" s="489"/>
      <c r="L32" s="328"/>
      <c r="M32" s="334"/>
      <c r="N32" s="490" t="s">
        <v>594</v>
      </c>
      <c r="O32" s="489"/>
      <c r="P32" s="328"/>
      <c r="Q32" s="334"/>
      <c r="R32" s="490" t="s">
        <v>593</v>
      </c>
      <c r="S32" s="489"/>
      <c r="T32" s="328"/>
      <c r="U32" s="334"/>
      <c r="V32" s="490" t="s">
        <v>597</v>
      </c>
      <c r="W32" s="489"/>
      <c r="X32" s="328"/>
      <c r="Y32" s="334"/>
      <c r="Z32" s="494" t="s">
        <v>596</v>
      </c>
      <c r="AA32" s="489"/>
      <c r="AB32" s="328"/>
      <c r="AC32" s="334"/>
      <c r="AD32" s="490" t="s">
        <v>593</v>
      </c>
      <c r="AE32" s="489"/>
      <c r="AF32" s="328"/>
      <c r="AG32" s="334"/>
      <c r="AH32" s="490" t="s">
        <v>593</v>
      </c>
      <c r="AI32" s="489"/>
      <c r="AJ32" s="328"/>
      <c r="AK32" s="328"/>
      <c r="AL32" s="395"/>
      <c r="AM32" s="332"/>
      <c r="AN32" s="330"/>
      <c r="AO32" s="334"/>
      <c r="AP32" s="490" t="s">
        <v>594</v>
      </c>
      <c r="AQ32" s="489"/>
      <c r="AR32" s="328"/>
      <c r="AS32" s="334"/>
      <c r="AT32" s="490" t="s">
        <v>594</v>
      </c>
      <c r="AU32" s="489"/>
      <c r="AV32" s="328"/>
      <c r="AW32" s="334"/>
      <c r="AX32" s="490" t="s">
        <v>593</v>
      </c>
      <c r="AY32" s="489"/>
      <c r="AZ32" s="328"/>
      <c r="BA32" s="394"/>
      <c r="BB32" s="490" t="s">
        <v>594</v>
      </c>
      <c r="BC32" s="488"/>
      <c r="BD32" s="333"/>
      <c r="BE32" s="394"/>
      <c r="BF32" s="490" t="s">
        <v>594</v>
      </c>
      <c r="BG32" s="488"/>
      <c r="BH32" s="333"/>
      <c r="BI32" s="394"/>
      <c r="BJ32" s="490" t="s">
        <v>594</v>
      </c>
      <c r="BK32" s="488"/>
      <c r="BL32" s="333"/>
      <c r="BM32" s="394"/>
      <c r="BN32" s="490" t="s">
        <v>594</v>
      </c>
      <c r="BO32" s="488"/>
      <c r="BP32" s="333"/>
    </row>
    <row r="33" spans="5:68" s="327" customFormat="1" ht="13.5" customHeight="1">
      <c r="E33" s="328"/>
      <c r="F33" s="393"/>
      <c r="G33" s="331"/>
      <c r="H33" s="328"/>
      <c r="I33" s="334"/>
      <c r="J33" s="487"/>
      <c r="K33" s="489"/>
      <c r="L33" s="328"/>
      <c r="M33" s="334"/>
      <c r="N33" s="487"/>
      <c r="O33" s="489"/>
      <c r="P33" s="328"/>
      <c r="Q33" s="334"/>
      <c r="R33" s="487"/>
      <c r="S33" s="489"/>
      <c r="T33" s="328"/>
      <c r="U33" s="334"/>
      <c r="V33" s="487"/>
      <c r="W33" s="489"/>
      <c r="X33" s="328"/>
      <c r="Y33" s="334"/>
      <c r="Z33" s="487"/>
      <c r="AA33" s="489"/>
      <c r="AB33" s="328"/>
      <c r="AC33" s="334"/>
      <c r="AD33" s="487"/>
      <c r="AE33" s="489"/>
      <c r="AF33" s="328"/>
      <c r="AG33" s="334"/>
      <c r="AH33" s="487"/>
      <c r="AI33" s="489"/>
      <c r="AJ33" s="328"/>
      <c r="AK33" s="328"/>
      <c r="AL33" s="393"/>
      <c r="AM33" s="332"/>
      <c r="AN33" s="330"/>
      <c r="AO33" s="334"/>
      <c r="AP33" s="487"/>
      <c r="AQ33" s="489"/>
      <c r="AR33" s="328"/>
      <c r="AS33" s="334"/>
      <c r="AT33" s="487" t="s">
        <v>600</v>
      </c>
      <c r="AU33" s="489"/>
      <c r="AV33" s="328"/>
      <c r="AW33" s="334"/>
      <c r="AX33" s="487"/>
      <c r="AY33" s="489"/>
      <c r="AZ33" s="328"/>
      <c r="BA33" s="394"/>
      <c r="BB33" s="487" t="s">
        <v>601</v>
      </c>
      <c r="BC33" s="488"/>
      <c r="BD33" s="333"/>
      <c r="BE33" s="394"/>
      <c r="BF33" s="487" t="s">
        <v>602</v>
      </c>
      <c r="BG33" s="488"/>
      <c r="BH33" s="333"/>
      <c r="BI33" s="394"/>
      <c r="BJ33" s="487" t="s">
        <v>603</v>
      </c>
      <c r="BK33" s="488"/>
      <c r="BL33" s="333"/>
      <c r="BM33" s="394"/>
      <c r="BN33" s="487" t="s">
        <v>604</v>
      </c>
      <c r="BO33" s="488"/>
      <c r="BP33" s="333"/>
    </row>
    <row r="34" spans="5:68" s="327" customFormat="1" ht="13.5" customHeight="1">
      <c r="E34" s="328"/>
      <c r="F34" s="388"/>
      <c r="G34" s="328"/>
      <c r="H34" s="328"/>
      <c r="I34" s="334"/>
      <c r="J34" s="328"/>
      <c r="K34" s="394"/>
      <c r="L34" s="328"/>
      <c r="M34" s="334"/>
      <c r="N34" s="328"/>
      <c r="O34" s="394"/>
      <c r="P34" s="328"/>
      <c r="Q34" s="334"/>
      <c r="R34" s="328"/>
      <c r="S34" s="394"/>
      <c r="T34" s="328"/>
      <c r="U34" s="334"/>
      <c r="V34" s="328"/>
      <c r="W34" s="394"/>
      <c r="X34" s="328"/>
      <c r="Y34" s="334"/>
      <c r="Z34" s="328"/>
      <c r="AA34" s="394"/>
      <c r="AB34" s="328"/>
      <c r="AC34" s="334"/>
      <c r="AD34" s="328"/>
      <c r="AE34" s="394"/>
      <c r="AF34" s="328"/>
      <c r="AG34" s="334"/>
      <c r="AH34" s="328"/>
      <c r="AI34" s="394"/>
      <c r="AJ34" s="328"/>
      <c r="AK34" s="328"/>
      <c r="AL34" s="388"/>
      <c r="AM34" s="328"/>
      <c r="AO34" s="334"/>
      <c r="AP34" s="328"/>
      <c r="AQ34" s="394"/>
      <c r="AR34" s="328"/>
      <c r="AS34" s="334"/>
      <c r="AT34" s="328"/>
      <c r="AU34" s="394"/>
      <c r="AV34" s="328"/>
      <c r="AW34" s="334"/>
      <c r="AX34" s="328"/>
      <c r="AY34" s="394"/>
      <c r="AZ34" s="328"/>
      <c r="BA34" s="394"/>
      <c r="BB34" s="328"/>
      <c r="BC34" s="328"/>
      <c r="BD34" s="333"/>
      <c r="BE34" s="394"/>
      <c r="BF34" s="328"/>
      <c r="BG34" s="328"/>
      <c r="BH34" s="333"/>
      <c r="BI34" s="394"/>
      <c r="BJ34" s="328"/>
      <c r="BK34" s="328"/>
      <c r="BL34" s="333"/>
      <c r="BM34" s="394"/>
      <c r="BN34" s="328"/>
      <c r="BO34" s="328"/>
      <c r="BP34" s="333"/>
    </row>
    <row r="35" spans="6:68" s="335" customFormat="1" ht="13.5" customHeight="1">
      <c r="F35" s="496">
        <v>1</v>
      </c>
      <c r="G35" s="496"/>
      <c r="I35" s="496">
        <v>2</v>
      </c>
      <c r="J35" s="496"/>
      <c r="K35" s="496">
        <v>3</v>
      </c>
      <c r="L35" s="496"/>
      <c r="M35" s="496">
        <v>4</v>
      </c>
      <c r="N35" s="496"/>
      <c r="O35" s="496">
        <v>5</v>
      </c>
      <c r="P35" s="496"/>
      <c r="Q35" s="496">
        <v>6</v>
      </c>
      <c r="R35" s="496"/>
      <c r="S35" s="496">
        <v>7</v>
      </c>
      <c r="T35" s="496"/>
      <c r="U35" s="496">
        <v>8</v>
      </c>
      <c r="V35" s="496"/>
      <c r="W35" s="496">
        <v>9</v>
      </c>
      <c r="X35" s="496"/>
      <c r="Y35" s="496">
        <v>10</v>
      </c>
      <c r="Z35" s="496"/>
      <c r="AA35" s="496">
        <v>11</v>
      </c>
      <c r="AB35" s="496"/>
      <c r="AC35" s="496">
        <v>12</v>
      </c>
      <c r="AD35" s="496"/>
      <c r="AE35" s="496">
        <v>13</v>
      </c>
      <c r="AF35" s="496"/>
      <c r="AG35" s="496">
        <v>14</v>
      </c>
      <c r="AH35" s="496"/>
      <c r="AI35" s="496">
        <v>15</v>
      </c>
      <c r="AJ35" s="496"/>
      <c r="AL35" s="496">
        <v>16</v>
      </c>
      <c r="AM35" s="496"/>
      <c r="AO35" s="496">
        <v>17</v>
      </c>
      <c r="AP35" s="496"/>
      <c r="AQ35" s="469">
        <v>18</v>
      </c>
      <c r="AR35" s="469"/>
      <c r="AS35" s="496">
        <v>19</v>
      </c>
      <c r="AT35" s="496"/>
      <c r="AU35" s="496">
        <v>20</v>
      </c>
      <c r="AV35" s="496"/>
      <c r="AW35" s="496">
        <v>21</v>
      </c>
      <c r="AX35" s="496"/>
      <c r="AY35" s="496">
        <v>22</v>
      </c>
      <c r="AZ35" s="496"/>
      <c r="BA35" s="496">
        <v>23</v>
      </c>
      <c r="BB35" s="496"/>
      <c r="BC35" s="496">
        <v>24</v>
      </c>
      <c r="BD35" s="496"/>
      <c r="BE35" s="496">
        <v>25</v>
      </c>
      <c r="BF35" s="496"/>
      <c r="BG35" s="496">
        <v>26</v>
      </c>
      <c r="BH35" s="496"/>
      <c r="BI35" s="496">
        <v>27</v>
      </c>
      <c r="BJ35" s="496"/>
      <c r="BK35" s="496">
        <v>28</v>
      </c>
      <c r="BL35" s="496"/>
      <c r="BM35" s="496">
        <v>29</v>
      </c>
      <c r="BN35" s="496"/>
      <c r="BO35" s="496">
        <v>30</v>
      </c>
      <c r="BP35" s="496"/>
    </row>
    <row r="36" spans="5:68" ht="99.75" customHeight="1">
      <c r="E36" s="396"/>
      <c r="F36" s="495" t="s">
        <v>130</v>
      </c>
      <c r="G36" s="495"/>
      <c r="H36" s="396"/>
      <c r="I36" s="495" t="s">
        <v>149</v>
      </c>
      <c r="J36" s="495"/>
      <c r="K36" s="497" t="s">
        <v>567</v>
      </c>
      <c r="L36" s="497"/>
      <c r="M36" s="495" t="s">
        <v>184</v>
      </c>
      <c r="N36" s="495"/>
      <c r="O36" s="495" t="s">
        <v>189</v>
      </c>
      <c r="P36" s="495"/>
      <c r="Q36" s="495" t="s">
        <v>164</v>
      </c>
      <c r="R36" s="495"/>
      <c r="S36" s="495" t="s">
        <v>139</v>
      </c>
      <c r="T36" s="495"/>
      <c r="U36" s="495" t="s">
        <v>134</v>
      </c>
      <c r="V36" s="495"/>
      <c r="W36" s="495" t="s">
        <v>132</v>
      </c>
      <c r="X36" s="495"/>
      <c r="Y36" s="495" t="s">
        <v>187</v>
      </c>
      <c r="Z36" s="495"/>
      <c r="AA36" s="495" t="s">
        <v>144</v>
      </c>
      <c r="AB36" s="495"/>
      <c r="AC36" s="495" t="s">
        <v>176</v>
      </c>
      <c r="AD36" s="495"/>
      <c r="AE36" s="495" t="s">
        <v>605</v>
      </c>
      <c r="AF36" s="495"/>
      <c r="AG36" s="495" t="s">
        <v>568</v>
      </c>
      <c r="AH36" s="495"/>
      <c r="AI36" s="495" t="s">
        <v>569</v>
      </c>
      <c r="AJ36" s="495"/>
      <c r="AK36" s="396"/>
      <c r="AL36" s="495" t="s">
        <v>188</v>
      </c>
      <c r="AM36" s="495"/>
      <c r="AN36" s="396"/>
      <c r="AO36" s="495" t="s">
        <v>570</v>
      </c>
      <c r="AP36" s="495"/>
      <c r="AQ36" s="495" t="s">
        <v>155</v>
      </c>
      <c r="AR36" s="495"/>
      <c r="AS36" s="495" t="s">
        <v>150</v>
      </c>
      <c r="AT36" s="495"/>
      <c r="AU36" s="495" t="s">
        <v>140</v>
      </c>
      <c r="AV36" s="495"/>
      <c r="AW36" s="495" t="s">
        <v>133</v>
      </c>
      <c r="AX36" s="495"/>
      <c r="AY36" s="495" t="s">
        <v>509</v>
      </c>
      <c r="AZ36" s="495"/>
      <c r="BA36" s="495" t="s">
        <v>160</v>
      </c>
      <c r="BB36" s="495"/>
      <c r="BC36" s="495" t="s">
        <v>170</v>
      </c>
      <c r="BD36" s="495"/>
      <c r="BE36" s="495" t="s">
        <v>137</v>
      </c>
      <c r="BF36" s="495"/>
      <c r="BG36" s="495" t="s">
        <v>143</v>
      </c>
      <c r="BH36" s="495"/>
      <c r="BI36" s="495" t="s">
        <v>147</v>
      </c>
      <c r="BJ36" s="495"/>
      <c r="BK36" s="495" t="s">
        <v>156</v>
      </c>
      <c r="BL36" s="495"/>
      <c r="BM36" s="495" t="s">
        <v>511</v>
      </c>
      <c r="BN36" s="495"/>
      <c r="BO36" s="495" t="s">
        <v>135</v>
      </c>
      <c r="BP36" s="495"/>
    </row>
  </sheetData>
  <mergeCells count="157">
    <mergeCell ref="Q19:X19"/>
    <mergeCell ref="Q20:X20"/>
    <mergeCell ref="S21:V21"/>
    <mergeCell ref="C1:BS1"/>
    <mergeCell ref="H29:I29"/>
    <mergeCell ref="J31:K31"/>
    <mergeCell ref="J32:K32"/>
    <mergeCell ref="AG14:AN14"/>
    <mergeCell ref="AD31:AE31"/>
    <mergeCell ref="AH31:AI31"/>
    <mergeCell ref="AP31:AQ31"/>
    <mergeCell ref="N31:O31"/>
    <mergeCell ref="R31:S31"/>
    <mergeCell ref="J33:K33"/>
    <mergeCell ref="B13:E15"/>
    <mergeCell ref="AM28:AP28"/>
    <mergeCell ref="AN27:AO27"/>
    <mergeCell ref="K24:N24"/>
    <mergeCell ref="AA24:AD24"/>
    <mergeCell ref="P14:Y15"/>
    <mergeCell ref="G28:J28"/>
    <mergeCell ref="O28:R28"/>
    <mergeCell ref="W28:Z28"/>
    <mergeCell ref="I36:J36"/>
    <mergeCell ref="K36:L36"/>
    <mergeCell ref="F35:G35"/>
    <mergeCell ref="M35:N35"/>
    <mergeCell ref="M36:N36"/>
    <mergeCell ref="F36:G36"/>
    <mergeCell ref="I35:J35"/>
    <mergeCell ref="K35:L35"/>
    <mergeCell ref="O35:P35"/>
    <mergeCell ref="Q35:R35"/>
    <mergeCell ref="S35:T35"/>
    <mergeCell ref="U35:V35"/>
    <mergeCell ref="W35:X35"/>
    <mergeCell ref="Y35:Z35"/>
    <mergeCell ref="AA35:AB35"/>
    <mergeCell ref="AO35:AP35"/>
    <mergeCell ref="AL35:AM35"/>
    <mergeCell ref="AQ35:AR35"/>
    <mergeCell ref="AC35:AD35"/>
    <mergeCell ref="AE35:AF35"/>
    <mergeCell ref="AG35:AH35"/>
    <mergeCell ref="AI35:AJ35"/>
    <mergeCell ref="AS35:AT35"/>
    <mergeCell ref="AU35:AV35"/>
    <mergeCell ref="AW35:AX35"/>
    <mergeCell ref="AY35:AZ35"/>
    <mergeCell ref="BA35:BB35"/>
    <mergeCell ref="BC35:BD35"/>
    <mergeCell ref="BE35:BF35"/>
    <mergeCell ref="BG35:BH35"/>
    <mergeCell ref="BI35:BJ35"/>
    <mergeCell ref="BK35:BL35"/>
    <mergeCell ref="BM35:BN35"/>
    <mergeCell ref="BO35:BP35"/>
    <mergeCell ref="O36:P36"/>
    <mergeCell ref="Q36:R36"/>
    <mergeCell ref="S36:T36"/>
    <mergeCell ref="U36:V36"/>
    <mergeCell ref="W36:X36"/>
    <mergeCell ref="Y36:Z36"/>
    <mergeCell ref="AA36:AB36"/>
    <mergeCell ref="AO36:AP36"/>
    <mergeCell ref="AL36:AM36"/>
    <mergeCell ref="AQ36:AR36"/>
    <mergeCell ref="AC36:AD36"/>
    <mergeCell ref="AE36:AF36"/>
    <mergeCell ref="AG36:AH36"/>
    <mergeCell ref="AI36:AJ36"/>
    <mergeCell ref="AS36:AT36"/>
    <mergeCell ref="AU36:AV36"/>
    <mergeCell ref="AW36:AX36"/>
    <mergeCell ref="AY36:AZ36"/>
    <mergeCell ref="BA36:BB36"/>
    <mergeCell ref="BC36:BD36"/>
    <mergeCell ref="BE36:BF36"/>
    <mergeCell ref="BG36:BH36"/>
    <mergeCell ref="BI36:BJ36"/>
    <mergeCell ref="BK36:BL36"/>
    <mergeCell ref="BM36:BN36"/>
    <mergeCell ref="BO36:BP36"/>
    <mergeCell ref="V31:W31"/>
    <mergeCell ref="Z31:AA31"/>
    <mergeCell ref="BN31:BO31"/>
    <mergeCell ref="N32:O32"/>
    <mergeCell ref="R32:S32"/>
    <mergeCell ref="V32:W32"/>
    <mergeCell ref="Z32:AA32"/>
    <mergeCell ref="AD32:AE32"/>
    <mergeCell ref="AH32:AI32"/>
    <mergeCell ref="AP32:AQ32"/>
    <mergeCell ref="AT31:AU31"/>
    <mergeCell ref="AX31:AY31"/>
    <mergeCell ref="AX32:AY32"/>
    <mergeCell ref="BB32:BC32"/>
    <mergeCell ref="BF32:BG32"/>
    <mergeCell ref="BJ31:BK31"/>
    <mergeCell ref="BB31:BC31"/>
    <mergeCell ref="BF31:BG31"/>
    <mergeCell ref="BJ32:BK32"/>
    <mergeCell ref="BN32:BO32"/>
    <mergeCell ref="N33:O33"/>
    <mergeCell ref="R33:S33"/>
    <mergeCell ref="V33:W33"/>
    <mergeCell ref="Z33:AA33"/>
    <mergeCell ref="AD33:AE33"/>
    <mergeCell ref="AH33:AI33"/>
    <mergeCell ref="AP33:AQ33"/>
    <mergeCell ref="AT32:AU32"/>
    <mergeCell ref="BJ33:BK33"/>
    <mergeCell ref="BN33:BO33"/>
    <mergeCell ref="AT33:AU33"/>
    <mergeCell ref="AX33:AY33"/>
    <mergeCell ref="BB33:BC33"/>
    <mergeCell ref="BF33:BG33"/>
    <mergeCell ref="BH23:BI23"/>
    <mergeCell ref="I25:P25"/>
    <mergeCell ref="P27:Q27"/>
    <mergeCell ref="X27:Y27"/>
    <mergeCell ref="H27:I27"/>
    <mergeCell ref="L23:M23"/>
    <mergeCell ref="AB23:AC23"/>
    <mergeCell ref="AR23:AS23"/>
    <mergeCell ref="BD29:BE29"/>
    <mergeCell ref="AN29:AO29"/>
    <mergeCell ref="B26:E28"/>
    <mergeCell ref="BG24:BJ24"/>
    <mergeCell ref="BC28:BF28"/>
    <mergeCell ref="AQ24:AT24"/>
    <mergeCell ref="Y25:AF25"/>
    <mergeCell ref="AF27:AG27"/>
    <mergeCell ref="AE28:AH28"/>
    <mergeCell ref="AU28:AX28"/>
    <mergeCell ref="BK28:BN28"/>
    <mergeCell ref="AO25:AV25"/>
    <mergeCell ref="BE25:BL25"/>
    <mergeCell ref="AV27:AW27"/>
    <mergeCell ref="BD27:BE27"/>
    <mergeCell ref="BL27:BM27"/>
    <mergeCell ref="P29:Q29"/>
    <mergeCell ref="X29:Y29"/>
    <mergeCell ref="AF29:AG29"/>
    <mergeCell ref="AV14:BE15"/>
    <mergeCell ref="AV29:AW29"/>
    <mergeCell ref="AM21:AX21"/>
    <mergeCell ref="BC21:BN21"/>
    <mergeCell ref="W21:AH21"/>
    <mergeCell ref="G21:R21"/>
    <mergeCell ref="BL29:BM29"/>
    <mergeCell ref="AF9:AO10"/>
    <mergeCell ref="Q18:X18"/>
    <mergeCell ref="AW18:BD18"/>
    <mergeCell ref="Q17:X17"/>
    <mergeCell ref="AW17:BD17"/>
    <mergeCell ref="AG13:AN13"/>
  </mergeCells>
  <printOptions horizontalCentered="1" verticalCentered="1"/>
  <pageMargins left="0" right="0" top="0" bottom="0" header="0.5118110236220472" footer="0.5118110236220472"/>
  <pageSetup fitToHeight="1" fitToWidth="1" horizontalDpi="300" verticalDpi="300" orientation="landscape" paperSize="9" scale="95" r:id="rId2"/>
  <drawing r:id="rId1"/>
</worksheet>
</file>

<file path=xl/worksheets/sheet8.xml><?xml version="1.0" encoding="utf-8"?>
<worksheet xmlns="http://schemas.openxmlformats.org/spreadsheetml/2006/main" xmlns:r="http://schemas.openxmlformats.org/officeDocument/2006/relationships">
  <dimension ref="A1:I28"/>
  <sheetViews>
    <sheetView workbookViewId="0" topLeftCell="A1">
      <selection activeCell="A1" sqref="A1"/>
    </sheetView>
  </sheetViews>
  <sheetFormatPr defaultColWidth="9.00390625" defaultRowHeight="13.5"/>
  <cols>
    <col min="1" max="9" width="9.00390625" style="108" customWidth="1"/>
    <col min="10" max="10" width="4.375" style="108" customWidth="1"/>
    <col min="11" max="11" width="2.25390625" style="108" customWidth="1"/>
    <col min="12" max="12" width="1.875" style="108" customWidth="1"/>
    <col min="13" max="13" width="3.125" style="108" customWidth="1"/>
    <col min="14" max="16384" width="9.00390625" style="108" customWidth="1"/>
  </cols>
  <sheetData>
    <row r="1" spans="1:3" ht="18.75">
      <c r="A1" s="106" t="s">
        <v>219</v>
      </c>
      <c r="B1" s="107"/>
      <c r="C1" s="107"/>
    </row>
    <row r="2" ht="16.5" customHeight="1"/>
    <row r="3" ht="18.75" customHeight="1">
      <c r="A3" s="108" t="s">
        <v>220</v>
      </c>
    </row>
    <row r="4" ht="18.75" customHeight="1"/>
    <row r="5" ht="18.75" customHeight="1">
      <c r="A5" s="108" t="s">
        <v>221</v>
      </c>
    </row>
    <row r="6" ht="18.75" customHeight="1">
      <c r="A6" s="108" t="s">
        <v>222</v>
      </c>
    </row>
    <row r="7" ht="18.75" customHeight="1"/>
    <row r="8" ht="18.75" customHeight="1">
      <c r="A8" s="108" t="s">
        <v>223</v>
      </c>
    </row>
    <row r="9" ht="18.75" customHeight="1">
      <c r="A9" s="110" t="s">
        <v>224</v>
      </c>
    </row>
    <row r="10" ht="18.75" customHeight="1">
      <c r="A10" s="108" t="s">
        <v>225</v>
      </c>
    </row>
    <row r="11" ht="18.75" customHeight="1">
      <c r="A11" s="108" t="s">
        <v>226</v>
      </c>
    </row>
    <row r="12" ht="18.75" customHeight="1">
      <c r="A12" s="108" t="s">
        <v>227</v>
      </c>
    </row>
    <row r="13" ht="18.75" customHeight="1"/>
    <row r="14" ht="18.75" customHeight="1">
      <c r="A14" s="108" t="s">
        <v>228</v>
      </c>
    </row>
    <row r="15" ht="18.75" customHeight="1">
      <c r="A15" s="108" t="s">
        <v>218</v>
      </c>
    </row>
    <row r="16" ht="18.75" customHeight="1">
      <c r="A16" s="108" t="s">
        <v>229</v>
      </c>
    </row>
    <row r="17" ht="18.75" customHeight="1">
      <c r="A17" s="108" t="s">
        <v>230</v>
      </c>
    </row>
    <row r="18" ht="18.75" customHeight="1"/>
    <row r="19" ht="18.75" customHeight="1">
      <c r="A19" s="110" t="s">
        <v>231</v>
      </c>
    </row>
    <row r="20" ht="18.75" customHeight="1"/>
    <row r="21" ht="18.75" customHeight="1">
      <c r="A21" s="108" t="s">
        <v>232</v>
      </c>
    </row>
    <row r="22" ht="18.75" customHeight="1"/>
    <row r="23" ht="18.75" customHeight="1">
      <c r="A23" s="108" t="s">
        <v>233</v>
      </c>
    </row>
    <row r="24" ht="18.75" customHeight="1"/>
    <row r="25" ht="18.75" customHeight="1">
      <c r="A25" s="109" t="s">
        <v>234</v>
      </c>
    </row>
    <row r="26" ht="18.75" customHeight="1">
      <c r="A26" s="109" t="s">
        <v>235</v>
      </c>
    </row>
    <row r="27" ht="18.75" customHeight="1" thickBot="1"/>
    <row r="28" spans="8:9" ht="18.75" customHeight="1" thickBot="1">
      <c r="H28" s="500" t="s">
        <v>236</v>
      </c>
      <c r="I28" s="501"/>
    </row>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9" ht="16.5" customHeight="1"/>
  </sheetData>
  <mergeCells count="1">
    <mergeCell ref="H28:I28"/>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G34"/>
  <sheetViews>
    <sheetView view="pageBreakPreview" zoomScaleSheetLayoutView="100" workbookViewId="0" topLeftCell="A1">
      <selection activeCell="A1" sqref="A1"/>
    </sheetView>
  </sheetViews>
  <sheetFormatPr defaultColWidth="9.00390625" defaultRowHeight="13.5"/>
  <cols>
    <col min="1" max="1" width="14.00390625" style="0" customWidth="1"/>
    <col min="2" max="2" width="11.50390625" style="0" customWidth="1"/>
    <col min="3" max="3" width="9.375" style="0" customWidth="1"/>
    <col min="4" max="4" width="21.625" style="0" customWidth="1"/>
    <col min="5" max="5" width="7.625" style="0" customWidth="1"/>
    <col min="6" max="6" width="21.625" style="0" customWidth="1"/>
    <col min="7" max="7" width="1.75390625" style="0" customWidth="1"/>
    <col min="8" max="8" width="1.12109375" style="0" hidden="1" customWidth="1"/>
    <col min="9" max="9" width="0.5" style="0" customWidth="1"/>
    <col min="10" max="10" width="1.875" style="0" customWidth="1"/>
  </cols>
  <sheetData>
    <row r="1" spans="2:6" ht="27" customHeight="1">
      <c r="B1" s="111" t="s">
        <v>237</v>
      </c>
      <c r="F1" s="112"/>
    </row>
    <row r="2" ht="14.25" customHeight="1">
      <c r="E2" t="s">
        <v>238</v>
      </c>
    </row>
    <row r="3" ht="25.5" customHeight="1">
      <c r="A3" s="113" t="s">
        <v>239</v>
      </c>
    </row>
    <row r="4" spans="1:7" ht="25.5" customHeight="1">
      <c r="A4" s="502" t="s">
        <v>240</v>
      </c>
      <c r="B4" s="503"/>
      <c r="C4" s="114" t="s">
        <v>241</v>
      </c>
      <c r="D4" s="114"/>
      <c r="E4" s="115" t="s">
        <v>242</v>
      </c>
      <c r="F4" s="115"/>
      <c r="G4" s="26"/>
    </row>
    <row r="5" spans="1:7" ht="25.5" customHeight="1">
      <c r="A5" s="504"/>
      <c r="B5" s="505"/>
      <c r="C5" s="114" t="s">
        <v>243</v>
      </c>
      <c r="D5" s="114"/>
      <c r="E5" s="114" t="s">
        <v>244</v>
      </c>
      <c r="F5" s="114"/>
      <c r="G5" s="26"/>
    </row>
    <row r="6" spans="1:7" ht="25.5" customHeight="1">
      <c r="A6" s="506" t="s">
        <v>245</v>
      </c>
      <c r="B6" s="503"/>
      <c r="C6" s="114" t="s">
        <v>241</v>
      </c>
      <c r="D6" s="114"/>
      <c r="E6" s="115" t="s">
        <v>242</v>
      </c>
      <c r="F6" s="115"/>
      <c r="G6" s="26"/>
    </row>
    <row r="7" spans="1:7" ht="25.5" customHeight="1">
      <c r="A7" s="504"/>
      <c r="B7" s="505"/>
      <c r="C7" s="114" t="s">
        <v>243</v>
      </c>
      <c r="D7" s="114"/>
      <c r="E7" s="115"/>
      <c r="F7" s="115"/>
      <c r="G7" s="26"/>
    </row>
    <row r="8" spans="1:7" ht="25.5" customHeight="1">
      <c r="A8" s="506" t="s">
        <v>246</v>
      </c>
      <c r="B8" s="503"/>
      <c r="C8" s="115" t="s">
        <v>241</v>
      </c>
      <c r="D8" s="115"/>
      <c r="E8" s="115" t="s">
        <v>242</v>
      </c>
      <c r="F8" s="115"/>
      <c r="G8" s="26"/>
    </row>
    <row r="9" spans="1:7" ht="25.5" customHeight="1">
      <c r="A9" s="504"/>
      <c r="B9" s="505"/>
      <c r="C9" s="114" t="s">
        <v>243</v>
      </c>
      <c r="D9" s="114"/>
      <c r="E9" s="114" t="s">
        <v>244</v>
      </c>
      <c r="F9" s="114"/>
      <c r="G9" s="26"/>
    </row>
    <row r="10" spans="1:7" ht="25.5" customHeight="1">
      <c r="A10" s="506" t="s">
        <v>247</v>
      </c>
      <c r="B10" s="503"/>
      <c r="C10" s="115" t="s">
        <v>241</v>
      </c>
      <c r="D10" s="115"/>
      <c r="E10" s="115" t="s">
        <v>242</v>
      </c>
      <c r="F10" s="115"/>
      <c r="G10" s="26"/>
    </row>
    <row r="11" spans="1:7" ht="25.5" customHeight="1">
      <c r="A11" s="504"/>
      <c r="B11" s="505"/>
      <c r="C11" s="114" t="s">
        <v>243</v>
      </c>
      <c r="D11" s="114"/>
      <c r="E11" s="115"/>
      <c r="F11" s="115"/>
      <c r="G11" s="26"/>
    </row>
    <row r="12" spans="1:6" ht="25.5" customHeight="1">
      <c r="A12" s="104" t="s">
        <v>248</v>
      </c>
      <c r="C12" s="104"/>
      <c r="D12" s="104"/>
      <c r="E12" s="104"/>
      <c r="F12" s="104"/>
    </row>
    <row r="13" spans="1:6" ht="36" customHeight="1">
      <c r="A13" s="125" t="s">
        <v>305</v>
      </c>
      <c r="B13" s="117" t="s">
        <v>249</v>
      </c>
      <c r="C13" s="116" t="s">
        <v>250</v>
      </c>
      <c r="D13" s="115" t="s">
        <v>251</v>
      </c>
      <c r="E13" s="118"/>
      <c r="F13" s="115" t="s">
        <v>251</v>
      </c>
    </row>
    <row r="14" spans="1:6" ht="25.5" customHeight="1">
      <c r="A14" s="126" t="s">
        <v>252</v>
      </c>
      <c r="B14" s="127" t="s">
        <v>309</v>
      </c>
      <c r="C14" s="115" t="s">
        <v>253</v>
      </c>
      <c r="D14" s="115"/>
      <c r="E14" s="118"/>
      <c r="F14" s="115"/>
    </row>
    <row r="15" spans="1:6" ht="25.5" customHeight="1">
      <c r="A15" s="126" t="s">
        <v>254</v>
      </c>
      <c r="B15" s="119" t="s">
        <v>310</v>
      </c>
      <c r="C15" s="115" t="s">
        <v>255</v>
      </c>
      <c r="D15" s="115"/>
      <c r="E15" s="118"/>
      <c r="F15" s="115"/>
    </row>
    <row r="16" spans="1:6" ht="25.5" customHeight="1">
      <c r="A16" s="126" t="s">
        <v>256</v>
      </c>
      <c r="B16" s="119" t="s">
        <v>257</v>
      </c>
      <c r="C16" s="114" t="s">
        <v>258</v>
      </c>
      <c r="D16" s="115"/>
      <c r="E16" s="115" t="s">
        <v>259</v>
      </c>
      <c r="F16" s="115"/>
    </row>
    <row r="17" spans="1:6" ht="25.5" customHeight="1">
      <c r="A17" s="126" t="s">
        <v>260</v>
      </c>
      <c r="B17" s="119" t="s">
        <v>261</v>
      </c>
      <c r="C17" s="114" t="s">
        <v>262</v>
      </c>
      <c r="D17" s="115"/>
      <c r="E17" s="115"/>
      <c r="F17" s="115"/>
    </row>
    <row r="18" spans="1:6" ht="25.5" customHeight="1">
      <c r="A18" s="126" t="s">
        <v>263</v>
      </c>
      <c r="B18" s="119" t="s">
        <v>264</v>
      </c>
      <c r="C18" s="114" t="s">
        <v>265</v>
      </c>
      <c r="D18" s="115"/>
      <c r="E18" s="115" t="s">
        <v>266</v>
      </c>
      <c r="F18" s="115"/>
    </row>
    <row r="19" spans="1:6" ht="25.5" customHeight="1">
      <c r="A19" s="126" t="s">
        <v>267</v>
      </c>
      <c r="B19" s="119" t="s">
        <v>268</v>
      </c>
      <c r="C19" s="114" t="s">
        <v>269</v>
      </c>
      <c r="D19" s="115"/>
      <c r="E19" s="115" t="s">
        <v>270</v>
      </c>
      <c r="F19" s="115"/>
    </row>
    <row r="20" spans="1:6" ht="25.5" customHeight="1">
      <c r="A20" s="126" t="s">
        <v>271</v>
      </c>
      <c r="B20" s="119" t="s">
        <v>272</v>
      </c>
      <c r="C20" s="115" t="s">
        <v>273</v>
      </c>
      <c r="D20" s="115"/>
      <c r="E20" s="115" t="s">
        <v>274</v>
      </c>
      <c r="F20" s="115"/>
    </row>
    <row r="21" spans="1:6" ht="25.5" customHeight="1">
      <c r="A21" s="126" t="s">
        <v>275</v>
      </c>
      <c r="B21" s="119" t="s">
        <v>276</v>
      </c>
      <c r="C21" s="114" t="s">
        <v>277</v>
      </c>
      <c r="D21" s="115"/>
      <c r="E21" s="115" t="s">
        <v>278</v>
      </c>
      <c r="F21" s="115"/>
    </row>
    <row r="22" spans="1:6" ht="25.5" customHeight="1">
      <c r="A22" s="126" t="s">
        <v>279</v>
      </c>
      <c r="B22" s="119" t="s">
        <v>280</v>
      </c>
      <c r="C22" s="114" t="s">
        <v>281</v>
      </c>
      <c r="D22" s="115"/>
      <c r="E22" s="115" t="s">
        <v>282</v>
      </c>
      <c r="F22" s="115"/>
    </row>
    <row r="23" spans="1:6" ht="25.5" customHeight="1">
      <c r="A23" s="126" t="s">
        <v>283</v>
      </c>
      <c r="B23" s="119" t="s">
        <v>284</v>
      </c>
      <c r="C23" s="114" t="s">
        <v>285</v>
      </c>
      <c r="D23" s="115"/>
      <c r="E23" s="115" t="s">
        <v>286</v>
      </c>
      <c r="F23" s="115"/>
    </row>
    <row r="24" spans="1:6" ht="25.5" customHeight="1">
      <c r="A24" s="126" t="s">
        <v>287</v>
      </c>
      <c r="B24" s="119" t="s">
        <v>288</v>
      </c>
      <c r="C24" s="114" t="s">
        <v>289</v>
      </c>
      <c r="D24" s="115"/>
      <c r="E24" s="115"/>
      <c r="F24" s="120"/>
    </row>
    <row r="25" spans="1:6" ht="25.5" customHeight="1">
      <c r="A25" s="126" t="s">
        <v>290</v>
      </c>
      <c r="B25" s="119" t="s">
        <v>291</v>
      </c>
      <c r="C25" s="115" t="s">
        <v>292</v>
      </c>
      <c r="D25" s="120"/>
      <c r="E25" s="115"/>
      <c r="F25" s="115"/>
    </row>
    <row r="26" spans="1:6" ht="25.5" customHeight="1">
      <c r="A26" s="126" t="s">
        <v>293</v>
      </c>
      <c r="B26" s="119" t="s">
        <v>294</v>
      </c>
      <c r="C26" s="114" t="s">
        <v>295</v>
      </c>
      <c r="D26" s="115"/>
      <c r="E26" s="115" t="s">
        <v>296</v>
      </c>
      <c r="F26" s="115"/>
    </row>
    <row r="27" spans="1:6" ht="25.5" customHeight="1">
      <c r="A27" s="126" t="s">
        <v>297</v>
      </c>
      <c r="B27" s="119" t="s">
        <v>298</v>
      </c>
      <c r="C27" s="114" t="s">
        <v>299</v>
      </c>
      <c r="D27" s="115"/>
      <c r="E27" s="115" t="s">
        <v>300</v>
      </c>
      <c r="F27" s="115"/>
    </row>
    <row r="28" spans="1:6" ht="25.5" customHeight="1">
      <c r="A28" s="126" t="s">
        <v>301</v>
      </c>
      <c r="B28" s="119" t="s">
        <v>302</v>
      </c>
      <c r="C28" s="114" t="s">
        <v>303</v>
      </c>
      <c r="D28" s="115"/>
      <c r="E28" s="115" t="s">
        <v>304</v>
      </c>
      <c r="F28" s="115"/>
    </row>
    <row r="29" spans="2:6" ht="25.5" customHeight="1">
      <c r="B29" s="121"/>
      <c r="C29" s="122"/>
      <c r="D29" s="105"/>
      <c r="E29" s="105"/>
      <c r="F29" s="105"/>
    </row>
    <row r="30" ht="17.25" customHeight="1"/>
    <row r="31" ht="17.25" customHeight="1">
      <c r="B31" s="123"/>
    </row>
    <row r="32" spans="2:6" s="3" customFormat="1" ht="17.25" customHeight="1">
      <c r="B32" s="2"/>
      <c r="D32" s="2"/>
      <c r="F32" s="2"/>
    </row>
    <row r="33" s="103" customFormat="1" ht="17.25" customHeight="1">
      <c r="D33"/>
    </row>
    <row r="34" s="2" customFormat="1" ht="17.25" customHeight="1">
      <c r="C34" s="124"/>
    </row>
    <row r="35" s="103" customFormat="1" ht="17.25" customHeight="1"/>
    <row r="36" ht="17.25" customHeight="1"/>
    <row r="37" ht="17.25" customHeight="1"/>
    <row r="38" ht="17.25" customHeight="1"/>
    <row r="39" ht="17.25" customHeight="1"/>
    <row r="40" ht="17.25" customHeight="1"/>
    <row r="41" ht="17.25" customHeight="1"/>
    <row r="42" ht="17.25" customHeight="1"/>
    <row r="43" ht="17.25" customHeight="1"/>
  </sheetData>
  <mergeCells count="4">
    <mergeCell ref="A4:B5"/>
    <mergeCell ref="A6:B7"/>
    <mergeCell ref="A8:B9"/>
    <mergeCell ref="A10:B11"/>
  </mergeCells>
  <printOptions/>
  <pageMargins left="0.7874015748031497" right="0.7874015748031497" top="0.7874015748031497"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ＭＯＲＩＴＡ</dc:creator>
  <cp:keywords/>
  <dc:description/>
  <cp:lastModifiedBy>takashi-ueno</cp:lastModifiedBy>
  <cp:lastPrinted>2009-06-25T02:37:55Z</cp:lastPrinted>
  <dcterms:created xsi:type="dcterms:W3CDTF">1998-08-05T03:15:29Z</dcterms:created>
  <dcterms:modified xsi:type="dcterms:W3CDTF">2010-08-24T11:08:45Z</dcterms:modified>
  <cp:category/>
  <cp:version/>
  <cp:contentType/>
  <cp:contentStatus/>
</cp:coreProperties>
</file>